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465" tabRatio="598"/>
  </bookViews>
  <sheets>
    <sheet name="项目" sheetId="1" r:id="rId1"/>
    <sheet name="血液及血液成分" sheetId="2" r:id="rId2"/>
    <sheet name="口腔种植" sheetId="3" r:id="rId3"/>
    <sheet name="中医类项目" sheetId="4" r:id="rId4"/>
    <sheet name="辅助生殖" sheetId="5" r:id="rId5"/>
  </sheets>
  <definedNames>
    <definedName name="_xlnm._FilterDatabase" localSheetId="4" hidden="1">辅助生殖!$A$4:$Q$22</definedName>
    <definedName name="_xlnm._FilterDatabase" localSheetId="2" hidden="1">口腔种植!#REF!</definedName>
    <definedName name="_xlnm._FilterDatabase" localSheetId="0" hidden="1">项目!$A$2:$XEJ$5906</definedName>
    <definedName name="_xlnm._FilterDatabase" localSheetId="1" hidden="1">血液及血液成分!$A$2:$U$36</definedName>
  </definedNames>
  <calcPr calcId="124519"/>
</workbook>
</file>

<file path=xl/calcChain.xml><?xml version="1.0" encoding="utf-8"?>
<calcChain xmlns="http://schemas.openxmlformats.org/spreadsheetml/2006/main">
  <c r="J4914" i="1"/>
  <c r="I4914"/>
  <c r="H4914"/>
  <c r="J4852"/>
  <c r="I4852"/>
  <c r="H4852"/>
  <c r="J4811"/>
  <c r="I4811"/>
  <c r="H4811"/>
  <c r="J4793"/>
  <c r="I4793"/>
  <c r="H4793"/>
  <c r="J4737"/>
  <c r="I4737"/>
  <c r="H4737"/>
  <c r="J4728"/>
  <c r="I4728"/>
  <c r="H4728"/>
  <c r="J4689"/>
  <c r="I4689"/>
  <c r="H4689"/>
  <c r="J4688"/>
  <c r="I4688"/>
  <c r="H4688"/>
  <c r="J4678"/>
  <c r="I4678"/>
  <c r="H4678"/>
  <c r="J4673"/>
  <c r="I4673"/>
  <c r="H4673"/>
  <c r="J4669"/>
  <c r="I4669"/>
  <c r="H4669"/>
  <c r="J4619"/>
  <c r="I4619"/>
  <c r="H4619"/>
  <c r="J4588"/>
  <c r="I4588"/>
  <c r="H4588"/>
  <c r="J4578"/>
  <c r="I4578"/>
  <c r="H4578"/>
  <c r="J4560"/>
  <c r="I4560"/>
  <c r="H4560"/>
  <c r="J4552"/>
  <c r="I4552"/>
  <c r="H4552"/>
  <c r="J4474"/>
  <c r="I4474"/>
  <c r="H4474"/>
  <c r="J4343"/>
  <c r="I4343"/>
  <c r="H4343"/>
  <c r="J4279"/>
  <c r="I4279"/>
  <c r="H4279"/>
  <c r="J4277"/>
  <c r="I4277"/>
  <c r="H4277"/>
  <c r="J4275"/>
  <c r="I4275"/>
  <c r="H4275"/>
  <c r="J4273"/>
  <c r="I4273"/>
  <c r="H4273"/>
  <c r="J4271"/>
  <c r="I4271"/>
  <c r="H4271"/>
  <c r="J4250"/>
  <c r="I4250"/>
  <c r="H4250"/>
  <c r="J4231"/>
  <c r="I4231"/>
  <c r="H4231"/>
  <c r="J4217"/>
  <c r="I4217"/>
  <c r="H4217"/>
  <c r="J4196"/>
  <c r="I4196"/>
  <c r="H4196"/>
  <c r="J4184"/>
  <c r="I4184"/>
  <c r="H4184"/>
  <c r="J3571"/>
  <c r="I3571"/>
  <c r="H3571"/>
  <c r="J3558"/>
  <c r="I3558"/>
  <c r="H3558"/>
  <c r="J3554"/>
  <c r="I3554"/>
  <c r="H3554"/>
  <c r="J3552"/>
  <c r="I3552"/>
  <c r="H3552"/>
  <c r="J3550"/>
  <c r="I3550"/>
  <c r="H3550"/>
  <c r="J3544"/>
  <c r="I3544"/>
  <c r="H3544"/>
  <c r="J3542"/>
  <c r="I3542"/>
  <c r="H3542"/>
  <c r="J3518"/>
  <c r="I3518"/>
  <c r="H3518"/>
  <c r="J3469"/>
  <c r="I3469"/>
  <c r="H3469"/>
  <c r="J3464"/>
  <c r="I3464"/>
  <c r="H3464"/>
  <c r="J3459"/>
  <c r="I3459"/>
  <c r="H3459"/>
  <c r="J3453"/>
  <c r="I3453"/>
  <c r="H3453"/>
  <c r="J3440"/>
  <c r="I3440"/>
  <c r="H3440"/>
  <c r="J3432"/>
  <c r="I3432"/>
  <c r="H3432"/>
  <c r="H3152"/>
  <c r="H3151"/>
  <c r="H3148"/>
  <c r="H3145"/>
  <c r="H3144"/>
  <c r="H3143"/>
  <c r="H3142"/>
  <c r="H3138"/>
  <c r="H3129"/>
  <c r="H3127"/>
  <c r="H3126"/>
  <c r="H3125"/>
  <c r="H3123"/>
  <c r="H3122"/>
  <c r="H3121"/>
  <c r="H3119"/>
  <c r="H3116"/>
  <c r="H3101"/>
  <c r="H3100"/>
  <c r="H3096"/>
  <c r="H3093"/>
  <c r="H3091"/>
  <c r="H3088"/>
  <c r="H3087"/>
  <c r="H3086"/>
  <c r="H3085"/>
  <c r="H3084"/>
  <c r="H3080"/>
  <c r="H3079"/>
  <c r="H3078"/>
  <c r="H3077"/>
  <c r="H3076"/>
  <c r="H3074"/>
  <c r="H3073"/>
  <c r="H3072"/>
  <c r="H3071"/>
  <c r="H3070"/>
  <c r="H3069"/>
  <c r="H3068"/>
  <c r="H3066"/>
  <c r="H3065"/>
  <c r="H3064"/>
  <c r="H3063"/>
  <c r="H3062"/>
  <c r="H3061"/>
  <c r="H3060"/>
  <c r="H3059"/>
  <c r="H3056"/>
  <c r="H3055"/>
  <c r="H3054"/>
  <c r="H3053"/>
  <c r="H3052"/>
  <c r="H3047"/>
  <c r="H3046"/>
  <c r="H3045"/>
  <c r="H3044"/>
  <c r="H3043"/>
  <c r="H3041"/>
  <c r="H3040"/>
  <c r="H3038"/>
  <c r="H3037"/>
  <c r="H3036"/>
  <c r="H3035"/>
  <c r="H3034"/>
  <c r="H3033"/>
  <c r="H3030"/>
  <c r="H3020"/>
  <c r="H3018"/>
  <c r="H3017"/>
  <c r="A8"/>
  <c r="A9" l="1"/>
  <c r="A10" s="1"/>
  <c r="A11" l="1"/>
  <c r="A12" l="1"/>
  <c r="A13" s="1"/>
  <c r="A14" l="1"/>
  <c r="A15" l="1"/>
  <c r="A16" l="1"/>
  <c r="A17" l="1"/>
  <c r="A18" l="1"/>
  <c r="A19" s="1"/>
  <c r="A20" s="1"/>
  <c r="A21" s="1"/>
  <c r="A22" s="1"/>
  <c r="A23" s="1"/>
  <c r="A24" s="1"/>
  <c r="A25" s="1"/>
  <c r="A26" s="1"/>
  <c r="A27" s="1"/>
  <c r="A28" l="1"/>
  <c r="A29" s="1"/>
  <c r="A31" s="1"/>
  <c r="A33" s="1"/>
  <c r="A35" s="1"/>
  <c r="A36" s="1"/>
  <c r="A37" s="1"/>
  <c r="A38" s="1"/>
  <c r="A39" s="1"/>
  <c r="A41" s="1"/>
  <c r="A42" s="1"/>
  <c r="A43" s="1"/>
  <c r="A44" s="1"/>
  <c r="A45" s="1"/>
  <c r="A46" s="1"/>
  <c r="A47" s="1"/>
  <c r="A48" s="1"/>
  <c r="A49" s="1"/>
  <c r="A50" s="1"/>
  <c r="A51" s="1"/>
  <c r="A53" s="1"/>
  <c r="A54" s="1"/>
  <c r="A55" s="1"/>
  <c r="A56" s="1"/>
  <c r="A57" s="1"/>
  <c r="A58" s="1"/>
  <c r="A59" s="1"/>
  <c r="A60" s="1"/>
  <c r="A61" s="1"/>
  <c r="A62" s="1"/>
  <c r="A63" s="1"/>
  <c r="A64" s="1"/>
  <c r="A65" s="1"/>
  <c r="A66" s="1"/>
  <c r="A67" s="1"/>
  <c r="A68" s="1"/>
  <c r="A69" s="1"/>
  <c r="A70" s="1"/>
  <c r="A71" s="1"/>
  <c r="A72" s="1"/>
  <c r="A73" s="1"/>
  <c r="A75" s="1"/>
  <c r="A76" s="1"/>
  <c r="A77" s="1"/>
  <c r="A78" s="1"/>
  <c r="A81" s="1"/>
  <c r="A82" s="1"/>
  <c r="A83" s="1"/>
  <c r="A84" s="1"/>
  <c r="A85" s="1"/>
  <c r="A86" s="1"/>
  <c r="A87" s="1"/>
  <c r="A89" s="1"/>
  <c r="A90" s="1"/>
  <c r="A91" s="1"/>
  <c r="A92" s="1"/>
  <c r="A94" s="1"/>
  <c r="A95" s="1"/>
  <c r="A96" s="1"/>
  <c r="A97" s="1"/>
  <c r="A98" s="1"/>
  <c r="A99" s="1"/>
  <c r="A100" s="1"/>
  <c r="A103" s="1"/>
  <c r="A104" s="1"/>
  <c r="A105" s="1"/>
  <c r="A106" s="1"/>
  <c r="A107" s="1"/>
  <c r="A108" s="1"/>
  <c r="A109" s="1"/>
  <c r="A110" s="1"/>
  <c r="A111" s="1"/>
  <c r="A112" s="1"/>
  <c r="A113" s="1"/>
  <c r="A114" s="1"/>
  <c r="A115" s="1"/>
  <c r="A116" s="1"/>
  <c r="A117" s="1"/>
  <c r="A118" s="1"/>
  <c r="A119" s="1"/>
  <c r="A120" s="1"/>
  <c r="A121" s="1"/>
  <c r="A122" s="1"/>
  <c r="A123" s="1"/>
  <c r="A124" s="1"/>
  <c r="A126" s="1"/>
  <c r="A127" s="1"/>
  <c r="A128" s="1"/>
  <c r="A130" s="1"/>
  <c r="A131" s="1"/>
  <c r="A132" s="1"/>
  <c r="A133" s="1"/>
  <c r="A135" s="1"/>
  <c r="A136" s="1"/>
  <c r="A137" s="1"/>
  <c r="A138" s="1"/>
  <c r="A139" s="1"/>
  <c r="A140" s="1"/>
  <c r="A141" s="1"/>
  <c r="A142" s="1"/>
  <c r="A143" s="1"/>
  <c r="A144" s="1"/>
  <c r="A145" s="1"/>
  <c r="A146" s="1"/>
  <c r="A147" s="1"/>
  <c r="A148" s="1"/>
  <c r="A149" s="1"/>
  <c r="A150" s="1"/>
  <c r="A151" s="1"/>
  <c r="A152" s="1"/>
  <c r="A153" s="1"/>
  <c r="A154" s="1"/>
  <c r="A155" s="1"/>
  <c r="A156" s="1"/>
  <c r="A157" s="1"/>
  <c r="A158" s="1"/>
  <c r="A159" s="1"/>
  <c r="A160" s="1"/>
  <c r="A162" s="1"/>
  <c r="A163" s="1"/>
  <c r="A164" s="1"/>
  <c r="A165" s="1"/>
  <c r="A166" s="1"/>
  <c r="A167" s="1"/>
  <c r="A168" s="1"/>
  <c r="A170" s="1"/>
  <c r="A171" s="1"/>
  <c r="A172" s="1"/>
  <c r="A173" s="1"/>
  <c r="A174" s="1"/>
  <c r="A175" s="1"/>
  <c r="A176" s="1"/>
  <c r="A178" s="1"/>
  <c r="A180" s="1"/>
  <c r="A181" s="1"/>
  <c r="A182" s="1"/>
  <c r="A183" s="1"/>
  <c r="A185" s="1"/>
  <c r="A187" s="1"/>
  <c r="A189" s="1"/>
  <c r="A190" s="1"/>
  <c r="A192" s="1"/>
  <c r="A194" s="1"/>
  <c r="A196" s="1"/>
  <c r="A197" s="1"/>
  <c r="A198" s="1"/>
  <c r="A200" s="1"/>
  <c r="A201" s="1"/>
  <c r="A203" s="1"/>
  <c r="A204" s="1"/>
  <c r="A205" s="1"/>
  <c r="A206" s="1"/>
  <c r="A207" s="1"/>
  <c r="A209" s="1"/>
  <c r="A212" s="1"/>
  <c r="A214" s="1"/>
  <c r="A215" s="1"/>
  <c r="A217" s="1"/>
  <c r="A219" s="1"/>
  <c r="A221" s="1"/>
  <c r="A223" s="1"/>
  <c r="A224" s="1"/>
  <c r="A226" s="1"/>
  <c r="A227" s="1"/>
  <c r="A229" s="1"/>
  <c r="A230" s="1"/>
  <c r="A232" s="1"/>
  <c r="A233" s="1"/>
  <c r="A234" s="1"/>
  <c r="A236" s="1"/>
  <c r="A237" s="1"/>
  <c r="A238" s="1"/>
  <c r="A239" s="1"/>
  <c r="A242" s="1"/>
  <c r="A243" s="1"/>
  <c r="A244" s="1"/>
  <c r="A245" s="1"/>
  <c r="A246" s="1"/>
  <c r="A248" s="1"/>
  <c r="A249" s="1"/>
  <c r="A250" s="1"/>
  <c r="A251" s="1"/>
  <c r="A252" s="1"/>
  <c r="A253" s="1"/>
  <c r="A254" s="1"/>
  <c r="A255" s="1"/>
  <c r="A256" s="1"/>
  <c r="A257" s="1"/>
  <c r="A258" s="1"/>
  <c r="A259" s="1"/>
  <c r="A260" s="1"/>
  <c r="A262" s="1"/>
  <c r="A264" s="1"/>
  <c r="A266" s="1"/>
  <c r="A268" s="1"/>
  <c r="A269" s="1"/>
  <c r="A270" s="1"/>
  <c r="A275" s="1"/>
  <c r="A276" s="1"/>
  <c r="A277" s="1"/>
  <c r="A278" s="1"/>
  <c r="A279" s="1"/>
  <c r="A281" s="1"/>
  <c r="A282" s="1"/>
  <c r="A283" s="1"/>
  <c r="A284" s="1"/>
  <c r="A285" s="1"/>
  <c r="A286" s="1"/>
  <c r="A287" s="1"/>
  <c r="A288" s="1"/>
  <c r="A289" s="1"/>
  <c r="A290" s="1"/>
  <c r="A291" s="1"/>
  <c r="A292" s="1"/>
  <c r="A293" s="1"/>
  <c r="A294" s="1"/>
  <c r="A295" s="1"/>
  <c r="A296" s="1"/>
  <c r="A297" s="1"/>
  <c r="A298" s="1"/>
  <c r="A299" s="1"/>
  <c r="A300" s="1"/>
  <c r="A301" s="1"/>
  <c r="A302" s="1"/>
  <c r="A303" s="1"/>
  <c r="A304" s="1"/>
  <c r="A305" s="1"/>
  <c r="A306" s="1"/>
  <c r="A307" s="1"/>
  <c r="A308" s="1"/>
  <c r="A309" s="1"/>
  <c r="A310" s="1"/>
  <c r="A311" s="1"/>
  <c r="A312" s="1"/>
  <c r="A313" s="1"/>
  <c r="A314" s="1"/>
  <c r="A315" s="1"/>
  <c r="A316" s="1"/>
  <c r="A318" s="1"/>
  <c r="A319" s="1"/>
  <c r="A320" s="1"/>
  <c r="A321" s="1"/>
  <c r="A322" s="1"/>
  <c r="A323" s="1"/>
  <c r="A324" s="1"/>
  <c r="A325" s="1"/>
  <c r="A326" s="1"/>
  <c r="A327" s="1"/>
  <c r="A328" s="1"/>
  <c r="A329" s="1"/>
  <c r="A330" s="1"/>
  <c r="A331" s="1"/>
  <c r="A332" s="1"/>
  <c r="A333" s="1"/>
  <c r="A334" s="1"/>
  <c r="A335" s="1"/>
  <c r="A336" s="1"/>
  <c r="A337" s="1"/>
  <c r="A338" s="1"/>
  <c r="A339" s="1"/>
  <c r="A340" s="1"/>
  <c r="A341" s="1"/>
  <c r="A342" s="1"/>
  <c r="A343" s="1"/>
  <c r="A344" s="1"/>
  <c r="A345" s="1"/>
  <c r="A346" s="1"/>
  <c r="A347" s="1"/>
  <c r="A348" s="1"/>
  <c r="A349" s="1"/>
  <c r="A350" s="1"/>
  <c r="A351" s="1"/>
  <c r="A352" s="1"/>
  <c r="A353" s="1"/>
  <c r="A354" s="1"/>
  <c r="A355" s="1"/>
  <c r="A356" s="1"/>
  <c r="A357" s="1"/>
  <c r="A358" s="1"/>
  <c r="A359" s="1"/>
  <c r="A361" s="1"/>
  <c r="A362" s="1"/>
  <c r="A363" s="1"/>
  <c r="A364" s="1"/>
  <c r="A365" s="1"/>
  <c r="A366" s="1"/>
  <c r="A367" s="1"/>
  <c r="A368" s="1"/>
  <c r="A369" s="1"/>
  <c r="A370" s="1"/>
  <c r="A371" s="1"/>
  <c r="A372" s="1"/>
  <c r="A373" s="1"/>
  <c r="A375" s="1"/>
  <c r="A376" s="1"/>
  <c r="A377" s="1"/>
  <c r="A378" s="1"/>
  <c r="A379" s="1"/>
  <c r="A380" s="1"/>
  <c r="A381" s="1"/>
  <c r="A382" s="1"/>
  <c r="A383" s="1"/>
  <c r="A385" s="1"/>
  <c r="A387" s="1"/>
  <c r="A388" s="1"/>
  <c r="A391" s="1"/>
  <c r="A392" s="1"/>
  <c r="A393" s="1"/>
  <c r="A396" s="1"/>
  <c r="A397" s="1"/>
  <c r="A398" s="1"/>
  <c r="A399" s="1"/>
  <c r="A400" s="1"/>
  <c r="A401" s="1"/>
  <c r="A402" s="1"/>
  <c r="A403" s="1"/>
  <c r="A404" s="1"/>
  <c r="A405" s="1"/>
  <c r="A407" s="1"/>
  <c r="A408" s="1"/>
  <c r="A409" s="1"/>
  <c r="A410" s="1"/>
  <c r="A412" s="1"/>
  <c r="A413" s="1"/>
  <c r="A414" s="1"/>
  <c r="A415" s="1"/>
  <c r="A416" s="1"/>
  <c r="A419" s="1"/>
  <c r="A420" s="1"/>
  <c r="A422" s="1"/>
  <c r="A423" s="1"/>
  <c r="A424" s="1"/>
  <c r="A425" s="1"/>
  <c r="A426" s="1"/>
  <c r="A427" s="1"/>
  <c r="A428" s="1"/>
  <c r="A429" s="1"/>
  <c r="A430" s="1"/>
  <c r="A431" s="1"/>
  <c r="A432" s="1"/>
  <c r="A433" s="1"/>
  <c r="A434" s="1"/>
  <c r="A435" s="1"/>
  <c r="A436" s="1"/>
  <c r="A438" s="1"/>
  <c r="A439" s="1"/>
  <c r="A440" s="1"/>
  <c r="A442" s="1"/>
  <c r="A443" s="1"/>
  <c r="A445" s="1"/>
  <c r="A446" s="1"/>
  <c r="A447" s="1"/>
  <c r="A448" s="1"/>
  <c r="A449" s="1"/>
  <c r="A450" s="1"/>
  <c r="A451" s="1"/>
  <c r="A452" s="1"/>
  <c r="A453" s="1"/>
  <c r="A454" s="1"/>
  <c r="A455" s="1"/>
  <c r="A456" s="1"/>
  <c r="A457" s="1"/>
  <c r="A459" s="1"/>
  <c r="A460" s="1"/>
  <c r="A461" s="1"/>
  <c r="A462" s="1"/>
  <c r="A463" s="1"/>
  <c r="A464" s="1"/>
  <c r="A465" s="1"/>
  <c r="A466" s="1"/>
  <c r="A467" s="1"/>
  <c r="A468" s="1"/>
  <c r="A469" s="1"/>
  <c r="A470" s="1"/>
  <c r="A472" s="1"/>
  <c r="A473" s="1"/>
  <c r="A474" s="1"/>
  <c r="A475" s="1"/>
  <c r="A476" s="1"/>
  <c r="A477" s="1"/>
  <c r="A478" s="1"/>
  <c r="A479" s="1"/>
  <c r="A482" s="1"/>
  <c r="A483" s="1"/>
  <c r="A484" s="1"/>
  <c r="A485" s="1"/>
  <c r="A487" s="1"/>
  <c r="A488" s="1"/>
  <c r="A489" s="1"/>
  <c r="A490" s="1"/>
  <c r="A491" s="1"/>
  <c r="A492" s="1"/>
  <c r="A493" s="1"/>
  <c r="A494" s="1"/>
  <c r="A495" s="1"/>
  <c r="A496" s="1"/>
  <c r="A497" s="1"/>
  <c r="A498" s="1"/>
  <c r="A499" s="1"/>
  <c r="A500" s="1"/>
  <c r="A501" s="1"/>
  <c r="A502" s="1"/>
  <c r="A503" s="1"/>
  <c r="A504" s="1"/>
  <c r="A505" s="1"/>
  <c r="A506" s="1"/>
  <c r="A507" s="1"/>
  <c r="A508" s="1"/>
  <c r="A509" s="1"/>
  <c r="A510" s="1"/>
  <c r="A511" s="1"/>
  <c r="A512" s="1"/>
  <c r="A513" s="1"/>
  <c r="A514" s="1"/>
  <c r="A515" s="1"/>
  <c r="A516" s="1"/>
  <c r="A517" s="1"/>
  <c r="A518" s="1"/>
  <c r="A519" s="1"/>
  <c r="A520" s="1"/>
  <c r="A521" s="1"/>
  <c r="A522" s="1"/>
  <c r="A523" s="1"/>
  <c r="A524" s="1"/>
  <c r="A525" s="1"/>
  <c r="A526" s="1"/>
  <c r="A527" s="1"/>
  <c r="A528" s="1"/>
  <c r="A529" s="1"/>
  <c r="A530" s="1"/>
  <c r="A531" s="1"/>
  <c r="A532" s="1"/>
  <c r="A533" s="1"/>
  <c r="A534" s="1"/>
  <c r="A535" s="1"/>
  <c r="A536" s="1"/>
  <c r="A537" s="1"/>
  <c r="A538" s="1"/>
  <c r="A539" s="1"/>
  <c r="A540" s="1"/>
  <c r="A541" s="1"/>
  <c r="A542" s="1"/>
  <c r="A543" s="1"/>
  <c r="A544" s="1"/>
  <c r="A545" s="1"/>
  <c r="A546" s="1"/>
  <c r="A547" s="1"/>
  <c r="A548" s="1"/>
  <c r="A549" s="1"/>
  <c r="A550" s="1"/>
  <c r="A551" s="1"/>
  <c r="A552" s="1"/>
  <c r="A553" s="1"/>
  <c r="A554" s="1"/>
  <c r="A555" s="1"/>
  <c r="A556" s="1"/>
  <c r="A557" s="1"/>
  <c r="A558" s="1"/>
  <c r="A559" s="1"/>
  <c r="A560" s="1"/>
  <c r="A561" s="1"/>
  <c r="A562" s="1"/>
  <c r="A563" s="1"/>
  <c r="A564" s="1"/>
  <c r="A565" s="1"/>
  <c r="A566" s="1"/>
  <c r="A567" s="1"/>
  <c r="A568" s="1"/>
  <c r="A569" s="1"/>
  <c r="A570" s="1"/>
  <c r="A571" s="1"/>
  <c r="A572" s="1"/>
  <c r="A573" s="1"/>
  <c r="A574" s="1"/>
  <c r="A575" s="1"/>
  <c r="A576" s="1"/>
  <c r="A578" s="1"/>
  <c r="A579" s="1"/>
  <c r="A580" s="1"/>
  <c r="A581" s="1"/>
  <c r="A582" s="1"/>
  <c r="A584" s="1"/>
  <c r="A585" s="1"/>
  <c r="A586" s="1"/>
  <c r="A587" s="1"/>
  <c r="A588" s="1"/>
  <c r="A589" s="1"/>
  <c r="A590" s="1"/>
  <c r="A591" s="1"/>
  <c r="A593" s="1"/>
  <c r="A594" s="1"/>
  <c r="A595" s="1"/>
  <c r="A596" s="1"/>
  <c r="A597" s="1"/>
  <c r="A598" s="1"/>
  <c r="A599" s="1"/>
  <c r="A600" s="1"/>
  <c r="A601" s="1"/>
  <c r="A602" s="1"/>
  <c r="A603" s="1"/>
  <c r="A604" s="1"/>
  <c r="A605" s="1"/>
  <c r="A606" s="1"/>
  <c r="A607" s="1"/>
  <c r="A608" s="1"/>
  <c r="A609" s="1"/>
  <c r="A610" s="1"/>
  <c r="A611" s="1"/>
  <c r="A613" s="1"/>
  <c r="A614" s="1"/>
  <c r="A615" s="1"/>
  <c r="A616" s="1"/>
  <c r="A617" s="1"/>
  <c r="A618" s="1"/>
  <c r="A619" s="1"/>
  <c r="A620" s="1"/>
  <c r="A621" s="1"/>
  <c r="A622" s="1"/>
  <c r="A623" s="1"/>
  <c r="A624" s="1"/>
  <c r="A625" s="1"/>
  <c r="A626" s="1"/>
  <c r="A627" s="1"/>
  <c r="A628" s="1"/>
  <c r="A629" s="1"/>
  <c r="A632" s="1"/>
  <c r="A633" s="1"/>
  <c r="A634" s="1"/>
  <c r="A635" s="1"/>
  <c r="A636" s="1"/>
  <c r="A637" s="1"/>
  <c r="A638" s="1"/>
  <c r="A639" s="1"/>
  <c r="A640" s="1"/>
  <c r="A641" s="1"/>
  <c r="A642" s="1"/>
  <c r="A643" s="1"/>
  <c r="A644" s="1"/>
  <c r="A646" s="1"/>
  <c r="A647" s="1"/>
  <c r="A648" s="1"/>
  <c r="A649" s="1"/>
  <c r="A651" s="1"/>
  <c r="A652" s="1"/>
  <c r="A653" s="1"/>
  <c r="A654" s="1"/>
  <c r="A655" s="1"/>
  <c r="A656" s="1"/>
  <c r="A657" s="1"/>
  <c r="A658" s="1"/>
  <c r="A659" s="1"/>
  <c r="A660" s="1"/>
  <c r="A661" s="1"/>
  <c r="A662" s="1"/>
  <c r="A663" s="1"/>
  <c r="A664" s="1"/>
  <c r="A665" s="1"/>
  <c r="A666" s="1"/>
  <c r="A668" s="1"/>
  <c r="A669" s="1"/>
  <c r="A670" s="1"/>
  <c r="A671" s="1"/>
  <c r="A672" s="1"/>
  <c r="A673" s="1"/>
  <c r="A674" s="1"/>
  <c r="A675" s="1"/>
  <c r="A676" s="1"/>
  <c r="A677" s="1"/>
  <c r="A678" s="1"/>
  <c r="A680" s="1"/>
  <c r="A681" s="1"/>
  <c r="A682" s="1"/>
  <c r="A683" s="1"/>
  <c r="A684" s="1"/>
  <c r="A685" s="1"/>
  <c r="A686" s="1"/>
  <c r="A687" s="1"/>
  <c r="A689" s="1"/>
  <c r="A691" s="1"/>
  <c r="A692" s="1"/>
  <c r="A693" s="1"/>
  <c r="A694" s="1"/>
  <c r="A695" s="1"/>
  <c r="A696" s="1"/>
  <c r="A697" s="1"/>
  <c r="A698" s="1"/>
  <c r="A699" s="1"/>
  <c r="A700" s="1"/>
  <c r="A701" s="1"/>
  <c r="A702" s="1"/>
  <c r="A703" s="1"/>
  <c r="A704" s="1"/>
  <c r="A705" s="1"/>
  <c r="A709" s="1"/>
  <c r="A710" s="1"/>
  <c r="A711" s="1"/>
  <c r="A712" s="1"/>
  <c r="A713" s="1"/>
  <c r="A714" s="1"/>
  <c r="A715" s="1"/>
  <c r="A716" s="1"/>
  <c r="A717" s="1"/>
  <c r="A718" s="1"/>
  <c r="A719" s="1"/>
  <c r="A720" s="1"/>
  <c r="A721" s="1"/>
  <c r="A722" s="1"/>
  <c r="A723" s="1"/>
  <c r="A724" s="1"/>
  <c r="A725" s="1"/>
  <c r="A726" s="1"/>
  <c r="A727" s="1"/>
  <c r="A728" s="1"/>
  <c r="A729" s="1"/>
  <c r="A730" s="1"/>
  <c r="A731" s="1"/>
  <c r="A732" s="1"/>
  <c r="A733" s="1"/>
  <c r="A734" s="1"/>
  <c r="A735" s="1"/>
  <c r="A736" s="1"/>
  <c r="A737" s="1"/>
  <c r="A738" s="1"/>
  <c r="A739" s="1"/>
  <c r="A741" s="1"/>
  <c r="A742" s="1"/>
  <c r="A743" s="1"/>
  <c r="A744" s="1"/>
  <c r="A745" s="1"/>
  <c r="A746" s="1"/>
  <c r="A747" s="1"/>
  <c r="A748" s="1"/>
  <c r="A749" s="1"/>
  <c r="A750" s="1"/>
  <c r="A751" s="1"/>
  <c r="A752" s="1"/>
  <c r="A753" s="1"/>
  <c r="A754" s="1"/>
  <c r="A755" s="1"/>
  <c r="A756" s="1"/>
  <c r="A757" s="1"/>
  <c r="A758" s="1"/>
  <c r="A759" s="1"/>
  <c r="A760" s="1"/>
  <c r="A761" s="1"/>
  <c r="A762" s="1"/>
  <c r="A763" s="1"/>
  <c r="A764" s="1"/>
  <c r="A765" s="1"/>
  <c r="A766" s="1"/>
  <c r="A767" s="1"/>
  <c r="A768" s="1"/>
  <c r="A769" s="1"/>
  <c r="A770" s="1"/>
  <c r="A771" s="1"/>
  <c r="A772" s="1"/>
  <c r="A773" s="1"/>
  <c r="A774" s="1"/>
  <c r="A775" s="1"/>
  <c r="A776" s="1"/>
  <c r="A777" s="1"/>
  <c r="A778" s="1"/>
  <c r="A779" s="1"/>
  <c r="A780" s="1"/>
  <c r="A781" s="1"/>
  <c r="A782" s="1"/>
  <c r="A783" s="1"/>
  <c r="A784" s="1"/>
  <c r="A785" s="1"/>
  <c r="A786" s="1"/>
  <c r="A787" s="1"/>
  <c r="A789" s="1"/>
  <c r="A790" s="1"/>
  <c r="A791" s="1"/>
  <c r="A792" s="1"/>
  <c r="A793" s="1"/>
  <c r="A794" s="1"/>
  <c r="A795" s="1"/>
  <c r="A796" s="1"/>
  <c r="A797" s="1"/>
  <c r="A798" s="1"/>
  <c r="A799" s="1"/>
  <c r="A800" s="1"/>
  <c r="A802" s="1"/>
  <c r="A803" s="1"/>
  <c r="A804" s="1"/>
  <c r="A805" s="1"/>
  <c r="A806" s="1"/>
  <c r="A807" s="1"/>
  <c r="A808" s="1"/>
  <c r="A809" s="1"/>
  <c r="A810" s="1"/>
  <c r="A811" s="1"/>
  <c r="A812" s="1"/>
  <c r="A813" s="1"/>
  <c r="A814" s="1"/>
  <c r="A815" s="1"/>
  <c r="A816" s="1"/>
  <c r="A817" s="1"/>
  <c r="A818" s="1"/>
  <c r="A819" s="1"/>
  <c r="A820" s="1"/>
  <c r="A821" s="1"/>
  <c r="A822" s="1"/>
  <c r="A823" s="1"/>
  <c r="A824" s="1"/>
  <c r="A825" s="1"/>
  <c r="A826" s="1"/>
  <c r="A827" s="1"/>
  <c r="A828" s="1"/>
  <c r="A829" s="1"/>
  <c r="A830" s="1"/>
  <c r="A831" s="1"/>
  <c r="A832" s="1"/>
  <c r="A833" s="1"/>
  <c r="A834" s="1"/>
  <c r="A835" s="1"/>
  <c r="A836" s="1"/>
  <c r="A837" s="1"/>
  <c r="A838" s="1"/>
  <c r="A839" s="1"/>
  <c r="A840" s="1"/>
  <c r="A841" s="1"/>
  <c r="A842" s="1"/>
  <c r="A843" s="1"/>
  <c r="A844" s="1"/>
  <c r="A845" s="1"/>
  <c r="A848" s="1"/>
  <c r="A849" s="1"/>
  <c r="A850" s="1"/>
  <c r="A851" s="1"/>
  <c r="A852" s="1"/>
  <c r="A853" s="1"/>
  <c r="A854" s="1"/>
  <c r="A855" s="1"/>
  <c r="A856" s="1"/>
  <c r="A857" s="1"/>
  <c r="A858" s="1"/>
  <c r="A859" s="1"/>
  <c r="A860" s="1"/>
  <c r="A861" s="1"/>
  <c r="A863" s="1"/>
  <c r="A864" s="1"/>
  <c r="A865" s="1"/>
  <c r="A866" s="1"/>
  <c r="A867" s="1"/>
  <c r="A868" s="1"/>
  <c r="A869" s="1"/>
  <c r="A870" s="1"/>
  <c r="A871" s="1"/>
  <c r="A872" s="1"/>
  <c r="A873" s="1"/>
  <c r="A874" s="1"/>
  <c r="A875" s="1"/>
  <c r="A876" s="1"/>
  <c r="A877" s="1"/>
  <c r="A878" s="1"/>
  <c r="A879" s="1"/>
  <c r="A880" s="1"/>
  <c r="A881" s="1"/>
  <c r="A882" s="1"/>
  <c r="A883" s="1"/>
  <c r="A884" s="1"/>
  <c r="A885" s="1"/>
  <c r="A886" s="1"/>
  <c r="A887" s="1"/>
  <c r="A888" s="1"/>
  <c r="A889" s="1"/>
  <c r="A890" s="1"/>
  <c r="A891" s="1"/>
  <c r="A892" s="1"/>
  <c r="A893" s="1"/>
  <c r="A894" s="1"/>
  <c r="A895" s="1"/>
  <c r="A896" s="1"/>
  <c r="A897" s="1"/>
  <c r="A898" s="1"/>
  <c r="A899" s="1"/>
  <c r="A900" s="1"/>
  <c r="A901" s="1"/>
  <c r="A902" s="1"/>
  <c r="A903" s="1"/>
  <c r="A904" s="1"/>
  <c r="A905" s="1"/>
  <c r="A906" s="1"/>
  <c r="A908" s="1"/>
  <c r="A909" s="1"/>
  <c r="A910" s="1"/>
  <c r="A911" s="1"/>
  <c r="A912" s="1"/>
  <c r="A913" s="1"/>
  <c r="A914" s="1"/>
  <c r="A915" s="1"/>
  <c r="A916" s="1"/>
  <c r="A917" s="1"/>
  <c r="A918" s="1"/>
  <c r="A919" s="1"/>
  <c r="A920" s="1"/>
  <c r="A921" s="1"/>
  <c r="A922" s="1"/>
  <c r="A923" s="1"/>
  <c r="A924" s="1"/>
  <c r="A925" s="1"/>
  <c r="A926" s="1"/>
  <c r="A927" s="1"/>
  <c r="A928" s="1"/>
  <c r="A929" s="1"/>
  <c r="A930" s="1"/>
  <c r="A931" s="1"/>
  <c r="A932" s="1"/>
  <c r="A933" s="1"/>
  <c r="A934" s="1"/>
  <c r="A935" s="1"/>
  <c r="A936" s="1"/>
  <c r="A937" s="1"/>
  <c r="A938" s="1"/>
  <c r="A939" s="1"/>
  <c r="A940" s="1"/>
  <c r="A941" s="1"/>
  <c r="A942" s="1"/>
  <c r="A943" s="1"/>
  <c r="A944" s="1"/>
  <c r="A945" s="1"/>
  <c r="A946" s="1"/>
  <c r="A947" s="1"/>
  <c r="A948" s="1"/>
  <c r="A949" s="1"/>
  <c r="A950" s="1"/>
  <c r="A951" s="1"/>
  <c r="A952" s="1"/>
  <c r="A953" s="1"/>
  <c r="A954" s="1"/>
  <c r="A955" s="1"/>
  <c r="A956" s="1"/>
  <c r="A957" s="1"/>
  <c r="A958" s="1"/>
  <c r="A959" s="1"/>
  <c r="A960" s="1"/>
  <c r="A961" s="1"/>
  <c r="A962" s="1"/>
  <c r="A963" s="1"/>
  <c r="A964" s="1"/>
  <c r="A965" s="1"/>
  <c r="A966" s="1"/>
  <c r="A967" s="1"/>
  <c r="A968" s="1"/>
  <c r="A969" s="1"/>
  <c r="A970" s="1"/>
  <c r="A971" s="1"/>
  <c r="A972" s="1"/>
  <c r="A973" s="1"/>
  <c r="A974" s="1"/>
  <c r="A975" s="1"/>
  <c r="A976" s="1"/>
  <c r="A977" s="1"/>
  <c r="A978" s="1"/>
  <c r="A979" s="1"/>
  <c r="A980" s="1"/>
  <c r="A981" s="1"/>
  <c r="A982" s="1"/>
  <c r="A983" s="1"/>
  <c r="A984" s="1"/>
  <c r="A985" s="1"/>
  <c r="A986" s="1"/>
  <c r="A987" s="1"/>
  <c r="A988" s="1"/>
  <c r="A989" s="1"/>
  <c r="A990" s="1"/>
  <c r="A991" s="1"/>
  <c r="A992" s="1"/>
  <c r="A993" s="1"/>
  <c r="A994" s="1"/>
  <c r="A995" s="1"/>
  <c r="A996" s="1"/>
  <c r="A997" s="1"/>
  <c r="A998" s="1"/>
  <c r="A999" s="1"/>
  <c r="A1000" s="1"/>
  <c r="A1001" s="1"/>
  <c r="A1002" s="1"/>
  <c r="A1003" s="1"/>
  <c r="A1004" s="1"/>
  <c r="A1005" s="1"/>
  <c r="A1007" s="1"/>
  <c r="A1008" s="1"/>
  <c r="A1010" s="1"/>
  <c r="A1011" s="1"/>
  <c r="A1012" s="1"/>
  <c r="A1013" s="1"/>
  <c r="A1014" s="1"/>
  <c r="A1015" s="1"/>
  <c r="A1016" s="1"/>
  <c r="A1017" s="1"/>
  <c r="A1018" s="1"/>
  <c r="A1019" s="1"/>
  <c r="A1020" s="1"/>
  <c r="A1021" s="1"/>
  <c r="A1022" s="1"/>
  <c r="A1023" s="1"/>
  <c r="A1024" s="1"/>
  <c r="A1025" s="1"/>
  <c r="A1026" s="1"/>
  <c r="A1027" s="1"/>
  <c r="A1028" s="1"/>
  <c r="A1029" s="1"/>
  <c r="A1030" s="1"/>
  <c r="A1031" s="1"/>
  <c r="A1032" s="1"/>
  <c r="A1033" s="1"/>
  <c r="A1034" s="1"/>
  <c r="A1035" s="1"/>
  <c r="A1036" s="1"/>
  <c r="A1037" s="1"/>
  <c r="A1038" s="1"/>
  <c r="A1039" s="1"/>
  <c r="A1040" s="1"/>
  <c r="A1041" s="1"/>
  <c r="A1042" s="1"/>
  <c r="A1043" s="1"/>
  <c r="A1044" s="1"/>
  <c r="A1045" s="1"/>
  <c r="A1047" s="1"/>
  <c r="A1048" s="1"/>
  <c r="A1049" s="1"/>
  <c r="A1050" s="1"/>
  <c r="A1051" s="1"/>
  <c r="A1052" s="1"/>
  <c r="A1053" s="1"/>
  <c r="A1054" s="1"/>
  <c r="A1055" s="1"/>
  <c r="A1056" s="1"/>
  <c r="A1057" s="1"/>
  <c r="A1058" s="1"/>
  <c r="A1059" s="1"/>
  <c r="A1061" s="1"/>
  <c r="A1062" s="1"/>
  <c r="A1063" s="1"/>
  <c r="A1064" s="1"/>
  <c r="A1065" s="1"/>
  <c r="A1066" s="1"/>
  <c r="A1067" s="1"/>
  <c r="A1068" s="1"/>
  <c r="A1069" s="1"/>
  <c r="A1070" s="1"/>
  <c r="A1071" s="1"/>
  <c r="A1072" s="1"/>
  <c r="A1073" s="1"/>
  <c r="A1074" s="1"/>
  <c r="A1075" s="1"/>
  <c r="A1076" s="1"/>
  <c r="A1077" s="1"/>
  <c r="A1078" s="1"/>
  <c r="A1079" s="1"/>
  <c r="A1080" s="1"/>
  <c r="A1081" s="1"/>
  <c r="A1082" s="1"/>
  <c r="A1083" s="1"/>
  <c r="A1084" s="1"/>
  <c r="A1085" s="1"/>
  <c r="A1086" s="1"/>
  <c r="A1087" s="1"/>
  <c r="A1088" s="1"/>
  <c r="A1089" s="1"/>
  <c r="A1090" s="1"/>
  <c r="A1091" s="1"/>
  <c r="A1092" s="1"/>
  <c r="A1093" s="1"/>
  <c r="A1094" s="1"/>
  <c r="A1095" s="1"/>
  <c r="A1097" s="1"/>
  <c r="A1098" s="1"/>
  <c r="A1099" s="1"/>
  <c r="A1100" s="1"/>
  <c r="A1101" s="1"/>
  <c r="A1102" s="1"/>
  <c r="A1103" s="1"/>
  <c r="A1104" s="1"/>
  <c r="A1105" s="1"/>
  <c r="A1106" s="1"/>
  <c r="A1107" s="1"/>
  <c r="A1108" s="1"/>
  <c r="A1109" s="1"/>
  <c r="A1110" s="1"/>
  <c r="A1111" s="1"/>
  <c r="A1112" s="1"/>
  <c r="A1113" s="1"/>
  <c r="A1114" s="1"/>
  <c r="A1115" s="1"/>
  <c r="A1116" s="1"/>
  <c r="A1117" s="1"/>
  <c r="A1118" s="1"/>
  <c r="A1119" s="1"/>
  <c r="A1121" s="1"/>
  <c r="A1122" s="1"/>
  <c r="A1123" s="1"/>
  <c r="A1124" s="1"/>
  <c r="A1125" s="1"/>
  <c r="A1126" s="1"/>
  <c r="A1127" s="1"/>
  <c r="A1128" s="1"/>
  <c r="A1129" s="1"/>
  <c r="A1130" s="1"/>
  <c r="A1131" s="1"/>
  <c r="A1132" s="1"/>
  <c r="A1133" s="1"/>
  <c r="A1134" s="1"/>
  <c r="A1135" s="1"/>
  <c r="A1136" s="1"/>
  <c r="A1137" s="1"/>
  <c r="A1138" s="1"/>
  <c r="A1139" s="1"/>
  <c r="A1140" s="1"/>
  <c r="A1141" s="1"/>
  <c r="A1142" s="1"/>
  <c r="A1143" s="1"/>
  <c r="A1144" s="1"/>
  <c r="A1145" s="1"/>
  <c r="A1146" s="1"/>
  <c r="A1147" s="1"/>
  <c r="A1148" s="1"/>
  <c r="A1149" s="1"/>
  <c r="A1150" s="1"/>
  <c r="A1151" s="1"/>
  <c r="A1152" s="1"/>
  <c r="A1153" s="1"/>
  <c r="A1154" s="1"/>
  <c r="A1155" s="1"/>
  <c r="A1156" s="1"/>
  <c r="A1157" s="1"/>
  <c r="A1158" s="1"/>
  <c r="A1159" s="1"/>
  <c r="A1160" s="1"/>
  <c r="A1161" s="1"/>
  <c r="A1162" s="1"/>
  <c r="A1163" s="1"/>
  <c r="A1164" s="1"/>
  <c r="A1165" s="1"/>
  <c r="A1166" s="1"/>
  <c r="A1167" s="1"/>
  <c r="A1168" s="1"/>
  <c r="A1169" s="1"/>
  <c r="A1170" s="1"/>
  <c r="A1171" s="1"/>
  <c r="A1173" s="1"/>
  <c r="A1174" s="1"/>
  <c r="A1175" s="1"/>
  <c r="A1176" s="1"/>
  <c r="A1177" s="1"/>
  <c r="A1178" s="1"/>
  <c r="A1179" s="1"/>
  <c r="A1180" s="1"/>
  <c r="A1181" s="1"/>
  <c r="A1182" s="1"/>
  <c r="A1183" s="1"/>
  <c r="A1184" s="1"/>
  <c r="A1185" s="1"/>
  <c r="A1186" s="1"/>
  <c r="A1187" s="1"/>
  <c r="A1188" s="1"/>
  <c r="A1189" s="1"/>
  <c r="A1190" s="1"/>
  <c r="A1191" s="1"/>
  <c r="A1192" s="1"/>
  <c r="A1193" s="1"/>
  <c r="A1194" s="1"/>
  <c r="A1195" s="1"/>
  <c r="A1196" s="1"/>
  <c r="A1197" s="1"/>
  <c r="A1198" s="1"/>
  <c r="A1199" s="1"/>
  <c r="A1200" s="1"/>
  <c r="A1201" s="1"/>
  <c r="A1202" s="1"/>
  <c r="A1203" s="1"/>
  <c r="A1204" s="1"/>
  <c r="A1205" s="1"/>
  <c r="A1206" s="1"/>
  <c r="A1207" s="1"/>
  <c r="A1208" s="1"/>
  <c r="A1209" s="1"/>
  <c r="A1211" s="1"/>
  <c r="A1212" s="1"/>
  <c r="A1213" s="1"/>
  <c r="A1214" s="1"/>
  <c r="A1215" s="1"/>
  <c r="A1216" s="1"/>
  <c r="A1217" s="1"/>
  <c r="A1218" s="1"/>
  <c r="A1219" s="1"/>
  <c r="A1220" s="1"/>
  <c r="A1221" s="1"/>
  <c r="A1222" s="1"/>
  <c r="A1223" s="1"/>
  <c r="A1224" s="1"/>
  <c r="A1225" s="1"/>
  <c r="A1226" s="1"/>
  <c r="A1227" s="1"/>
  <c r="A1228" s="1"/>
  <c r="A1229" s="1"/>
  <c r="A1230" s="1"/>
  <c r="A1231" s="1"/>
  <c r="A1232" s="1"/>
  <c r="A1233" s="1"/>
  <c r="A1234" s="1"/>
  <c r="A1235" s="1"/>
  <c r="A1236" s="1"/>
  <c r="A1237" s="1"/>
  <c r="A1238" s="1"/>
  <c r="A1239" s="1"/>
  <c r="A1240" s="1"/>
  <c r="A1241" s="1"/>
  <c r="A1242" s="1"/>
  <c r="A1243" s="1"/>
  <c r="A1244" s="1"/>
  <c r="A1245" s="1"/>
  <c r="A1246" s="1"/>
  <c r="A1247" s="1"/>
  <c r="A1248" s="1"/>
  <c r="A1249" s="1"/>
  <c r="A1250" s="1"/>
  <c r="A1251" s="1"/>
  <c r="A1253" s="1"/>
  <c r="A1254" s="1"/>
  <c r="A1255" s="1"/>
  <c r="A1256" s="1"/>
  <c r="A1257" s="1"/>
  <c r="A1258" s="1"/>
  <c r="A1259" s="1"/>
  <c r="A1260" s="1"/>
  <c r="A1261" s="1"/>
  <c r="A1262" s="1"/>
  <c r="A1263" s="1"/>
  <c r="A1264" s="1"/>
  <c r="A1265" s="1"/>
  <c r="A1266" s="1"/>
  <c r="A1267" s="1"/>
  <c r="A1268" s="1"/>
  <c r="A1269" s="1"/>
  <c r="A1271" s="1"/>
  <c r="A1272" s="1"/>
  <c r="A1273" s="1"/>
  <c r="A1274" s="1"/>
  <c r="A1275" s="1"/>
  <c r="A1276" s="1"/>
  <c r="A1277" s="1"/>
  <c r="A1278" s="1"/>
  <c r="A1279" s="1"/>
  <c r="A1280" s="1"/>
  <c r="A1281" s="1"/>
  <c r="A1282" s="1"/>
  <c r="A1283" s="1"/>
  <c r="A1284" s="1"/>
  <c r="A1285" s="1"/>
  <c r="A1286" s="1"/>
  <c r="A1287" s="1"/>
  <c r="A1288" s="1"/>
  <c r="A1289" s="1"/>
  <c r="A1291" s="1"/>
  <c r="A1292" s="1"/>
  <c r="A1293" s="1"/>
  <c r="A1294" s="1"/>
  <c r="A1295" s="1"/>
  <c r="A1296" s="1"/>
  <c r="A1297" s="1"/>
  <c r="A1298" s="1"/>
  <c r="A1299" s="1"/>
  <c r="A1300" s="1"/>
  <c r="A1301" s="1"/>
  <c r="A1302" s="1"/>
  <c r="A1303" s="1"/>
  <c r="A1304" s="1"/>
  <c r="A1305" s="1"/>
  <c r="A1306" s="1"/>
  <c r="A1307" s="1"/>
  <c r="A1308" s="1"/>
  <c r="A1309" s="1"/>
  <c r="A1310" s="1"/>
  <c r="A1311" s="1"/>
  <c r="A1312" s="1"/>
  <c r="A1313" s="1"/>
  <c r="A1314" s="1"/>
  <c r="A1315" s="1"/>
  <c r="A1316" s="1"/>
  <c r="A1317" s="1"/>
  <c r="A1318" s="1"/>
  <c r="A1319" s="1"/>
  <c r="A1320" s="1"/>
  <c r="A1321" s="1"/>
  <c r="A1322" s="1"/>
  <c r="A1323" s="1"/>
  <c r="A1324" s="1"/>
  <c r="A1325" s="1"/>
  <c r="A1326" s="1"/>
  <c r="A1327" s="1"/>
  <c r="A1328" s="1"/>
  <c r="A1329" s="1"/>
  <c r="A1330" s="1"/>
  <c r="A1331" s="1"/>
  <c r="A1332" s="1"/>
  <c r="A1333" s="1"/>
  <c r="A1334" s="1"/>
  <c r="A1335" s="1"/>
  <c r="A1336" s="1"/>
  <c r="A1337" s="1"/>
  <c r="A1338" s="1"/>
  <c r="A1339" s="1"/>
  <c r="A1340" s="1"/>
  <c r="A1341" s="1"/>
  <c r="A1342" s="1"/>
  <c r="A1343" s="1"/>
  <c r="A1344" s="1"/>
  <c r="A1345" s="1"/>
  <c r="A1346" s="1"/>
  <c r="A1347" s="1"/>
  <c r="A1348" s="1"/>
  <c r="A1349" s="1"/>
  <c r="A1350" s="1"/>
  <c r="A1351" s="1"/>
  <c r="A1352" s="1"/>
  <c r="A1353" s="1"/>
  <c r="A1354" s="1"/>
  <c r="A1355" s="1"/>
  <c r="A1356" s="1"/>
  <c r="A1357" s="1"/>
  <c r="A1358" s="1"/>
  <c r="A1359" s="1"/>
  <c r="A1360" s="1"/>
  <c r="A1361" s="1"/>
  <c r="A1362" s="1"/>
  <c r="A1363" s="1"/>
  <c r="A1364" s="1"/>
  <c r="A1365" s="1"/>
  <c r="A1366" s="1"/>
  <c r="A1367" s="1"/>
  <c r="A1368" s="1"/>
  <c r="A1369" s="1"/>
  <c r="A1370" s="1"/>
  <c r="A1371" s="1"/>
  <c r="A1372" s="1"/>
  <c r="A1373" s="1"/>
  <c r="A1374" s="1"/>
  <c r="A1375" s="1"/>
  <c r="A1376" s="1"/>
  <c r="A1377" s="1"/>
  <c r="A1378" s="1"/>
  <c r="A1379" s="1"/>
  <c r="A1380" s="1"/>
  <c r="A1381" s="1"/>
  <c r="A1382" s="1"/>
  <c r="A1383" s="1"/>
  <c r="A1384" s="1"/>
  <c r="A1385" s="1"/>
  <c r="A1386" s="1"/>
  <c r="A1387" s="1"/>
  <c r="A1388" s="1"/>
  <c r="A1389" s="1"/>
  <c r="A1390" s="1"/>
  <c r="A1391" s="1"/>
  <c r="A1392" s="1"/>
  <c r="A1393" s="1"/>
  <c r="A1394" s="1"/>
  <c r="A1395" s="1"/>
  <c r="A1396" s="1"/>
  <c r="A1397" s="1"/>
  <c r="A1398" s="1"/>
  <c r="A1399" s="1"/>
  <c r="A1400" s="1"/>
  <c r="A1401" s="1"/>
  <c r="A1402" s="1"/>
  <c r="A1403" s="1"/>
  <c r="A1404" s="1"/>
  <c r="A1405" s="1"/>
  <c r="A1406" s="1"/>
  <c r="A1407" s="1"/>
  <c r="A1409" s="1"/>
  <c r="A1410" s="1"/>
  <c r="A1411" s="1"/>
  <c r="A1412" s="1"/>
  <c r="A1413" s="1"/>
  <c r="A1414" s="1"/>
  <c r="A1415" s="1"/>
  <c r="A1416" s="1"/>
  <c r="A1419" s="1"/>
  <c r="A1420" s="1"/>
  <c r="A1421" s="1"/>
  <c r="A1422" s="1"/>
  <c r="A1423" s="1"/>
  <c r="A1424" s="1"/>
  <c r="A1425" s="1"/>
  <c r="A1426" s="1"/>
  <c r="A1427" s="1"/>
  <c r="A1428" s="1"/>
  <c r="A1429" s="1"/>
  <c r="A1430" s="1"/>
  <c r="A1431" s="1"/>
  <c r="A1432" s="1"/>
  <c r="A1433" s="1"/>
  <c r="A1434" s="1"/>
  <c r="A1435" s="1"/>
  <c r="A1436" s="1"/>
  <c r="A1437" s="1"/>
  <c r="A1438" s="1"/>
  <c r="A1439" s="1"/>
  <c r="A1440" s="1"/>
  <c r="A1441" s="1"/>
  <c r="A1442" s="1"/>
  <c r="A1443" s="1"/>
  <c r="A1444" s="1"/>
  <c r="A1445" s="1"/>
  <c r="A1446" s="1"/>
  <c r="A1447" s="1"/>
  <c r="A1448" s="1"/>
  <c r="A1449" s="1"/>
  <c r="A1450" s="1"/>
  <c r="A1451" s="1"/>
  <c r="A1452" s="1"/>
  <c r="A1453" s="1"/>
  <c r="A1454" s="1"/>
  <c r="A1455" s="1"/>
  <c r="A1456" s="1"/>
  <c r="A1457" s="1"/>
  <c r="A1458" s="1"/>
  <c r="A1459" s="1"/>
  <c r="A1460" s="1"/>
  <c r="A1461" s="1"/>
  <c r="A1462" s="1"/>
  <c r="A1463" s="1"/>
  <c r="A1464" s="1"/>
  <c r="A1465" s="1"/>
  <c r="A1467" s="1"/>
  <c r="A1468" s="1"/>
  <c r="A1469" s="1"/>
  <c r="A1470" s="1"/>
  <c r="A1471" s="1"/>
  <c r="A1472" s="1"/>
  <c r="A1473" s="1"/>
  <c r="A1474" s="1"/>
  <c r="A1475" s="1"/>
  <c r="A1476" s="1"/>
  <c r="A1477" s="1"/>
  <c r="A1478" s="1"/>
  <c r="A1479" s="1"/>
  <c r="A1480" s="1"/>
  <c r="A1481" s="1"/>
  <c r="A1482" s="1"/>
  <c r="A1483" s="1"/>
  <c r="A1484" s="1"/>
  <c r="A1485" s="1"/>
  <c r="A1486" s="1"/>
  <c r="A1487" s="1"/>
  <c r="A1488" s="1"/>
  <c r="A1489" s="1"/>
  <c r="A1490" s="1"/>
  <c r="A1491" s="1"/>
  <c r="A1492" s="1"/>
  <c r="A1493" s="1"/>
  <c r="A1494" s="1"/>
  <c r="A1495" s="1"/>
  <c r="A1496" s="1"/>
  <c r="A1497" s="1"/>
  <c r="A1498" s="1"/>
  <c r="A1499" s="1"/>
  <c r="A1500" s="1"/>
  <c r="A1501" s="1"/>
  <c r="A1502" s="1"/>
  <c r="A1503" s="1"/>
  <c r="A1504" s="1"/>
  <c r="A1505" s="1"/>
  <c r="A1506" s="1"/>
  <c r="A1507" s="1"/>
  <c r="A1508" s="1"/>
  <c r="A1509" s="1"/>
  <c r="A1510" s="1"/>
  <c r="A1511" s="1"/>
  <c r="A1512" s="1"/>
  <c r="A1513" s="1"/>
  <c r="A1514" s="1"/>
  <c r="A1515" s="1"/>
  <c r="A1516" s="1"/>
  <c r="A1517" s="1"/>
  <c r="A1518" s="1"/>
  <c r="A1519" s="1"/>
  <c r="A1520" s="1"/>
  <c r="A1521" s="1"/>
  <c r="A1522" s="1"/>
  <c r="A1523" s="1"/>
  <c r="A1524" s="1"/>
  <c r="A1525" s="1"/>
  <c r="A1526" s="1"/>
  <c r="A1527" s="1"/>
  <c r="A1528" s="1"/>
  <c r="A1529" s="1"/>
  <c r="A1530" s="1"/>
  <c r="A1531" s="1"/>
  <c r="A1532" s="1"/>
  <c r="A1533" s="1"/>
  <c r="A1534" s="1"/>
  <c r="A1535" s="1"/>
  <c r="A1536" s="1"/>
  <c r="A1537" s="1"/>
  <c r="A1538" s="1"/>
  <c r="A1539" s="1"/>
  <c r="A1540" s="1"/>
  <c r="A1541" s="1"/>
  <c r="A1542" s="1"/>
  <c r="A1543" s="1"/>
  <c r="A1544" s="1"/>
  <c r="A1545" s="1"/>
  <c r="A1546" s="1"/>
  <c r="A1547" s="1"/>
  <c r="A1548" s="1"/>
  <c r="A1549" s="1"/>
  <c r="A1550" s="1"/>
  <c r="A1551" s="1"/>
  <c r="A1552" s="1"/>
  <c r="A1553" s="1"/>
  <c r="A1554" s="1"/>
  <c r="A1555" s="1"/>
  <c r="A1556" s="1"/>
  <c r="A1557" s="1"/>
  <c r="A1558" s="1"/>
  <c r="A1559" s="1"/>
  <c r="A1560" s="1"/>
  <c r="A1561" s="1"/>
  <c r="A1562" s="1"/>
  <c r="A1563" s="1"/>
  <c r="A1564" s="1"/>
  <c r="A1565" s="1"/>
  <c r="A1566" s="1"/>
  <c r="A1567" s="1"/>
  <c r="A1568" s="1"/>
  <c r="A1569" s="1"/>
  <c r="A1570" s="1"/>
  <c r="A1571" s="1"/>
  <c r="A1572" s="1"/>
  <c r="A1573" s="1"/>
  <c r="A1574" s="1"/>
  <c r="A1576" s="1"/>
  <c r="A1577" s="1"/>
  <c r="A1578" s="1"/>
  <c r="A1579" s="1"/>
  <c r="A1580" s="1"/>
  <c r="A1581" s="1"/>
  <c r="A1582" s="1"/>
  <c r="A1583" s="1"/>
  <c r="A1584" s="1"/>
  <c r="A1585" s="1"/>
  <c r="A1586" s="1"/>
  <c r="A1587" s="1"/>
  <c r="A1588" s="1"/>
  <c r="A1589" s="1"/>
  <c r="A1590" s="1"/>
  <c r="A1591" s="1"/>
  <c r="A1592" s="1"/>
  <c r="A1593" s="1"/>
  <c r="A1594" s="1"/>
  <c r="A1595" s="1"/>
  <c r="A1596" s="1"/>
  <c r="A1597" s="1"/>
  <c r="A1598" s="1"/>
  <c r="A1599" s="1"/>
  <c r="A1600" s="1"/>
  <c r="A1601" s="1"/>
  <c r="A1602" s="1"/>
  <c r="A1603" s="1"/>
  <c r="A1604" s="1"/>
  <c r="A1605" s="1"/>
  <c r="A1606" s="1"/>
  <c r="A1607" s="1"/>
  <c r="A1608" s="1"/>
  <c r="A1609" s="1"/>
  <c r="A1610" s="1"/>
  <c r="A1611" s="1"/>
  <c r="A1612" s="1"/>
  <c r="A1613" s="1"/>
  <c r="A1614" s="1"/>
  <c r="A1615" s="1"/>
  <c r="A1616" s="1"/>
  <c r="A1617" s="1"/>
  <c r="A1618" s="1"/>
  <c r="A1619" s="1"/>
  <c r="A1620" s="1"/>
  <c r="A1621" s="1"/>
  <c r="A1622" s="1"/>
  <c r="A1623" s="1"/>
  <c r="A1624" s="1"/>
  <c r="A1625" s="1"/>
  <c r="A1626" s="1"/>
  <c r="A1627" s="1"/>
  <c r="A1628" s="1"/>
  <c r="A1629" s="1"/>
  <c r="A1630" s="1"/>
  <c r="A1631" s="1"/>
  <c r="A1632" s="1"/>
  <c r="A1633" s="1"/>
  <c r="A1634" s="1"/>
  <c r="A1635" s="1"/>
  <c r="A1636" s="1"/>
  <c r="A1637" s="1"/>
  <c r="A1638" s="1"/>
  <c r="A1639" s="1"/>
  <c r="A1640" s="1"/>
  <c r="A1641" s="1"/>
  <c r="A1642" s="1"/>
  <c r="A1643" s="1"/>
  <c r="A1644" s="1"/>
  <c r="A1645" s="1"/>
  <c r="A1646" s="1"/>
  <c r="A1647" s="1"/>
  <c r="A1648" s="1"/>
  <c r="A1649" s="1"/>
  <c r="A1650" s="1"/>
  <c r="A1651" s="1"/>
  <c r="A1652" s="1"/>
  <c r="A1653" s="1"/>
  <c r="A1654" s="1"/>
  <c r="A1655" s="1"/>
  <c r="A1656" s="1"/>
  <c r="A1657" s="1"/>
  <c r="A1658" s="1"/>
  <c r="A1659" s="1"/>
  <c r="A1660" s="1"/>
  <c r="A1661" s="1"/>
  <c r="A1662" s="1"/>
  <c r="A1663" s="1"/>
  <c r="A1664" s="1"/>
  <c r="A1665" s="1"/>
  <c r="A1666" s="1"/>
  <c r="A1667" s="1"/>
  <c r="A1668" s="1"/>
  <c r="A1669" s="1"/>
  <c r="A1670" s="1"/>
  <c r="A1671" s="1"/>
  <c r="A1672" s="1"/>
  <c r="A1673" s="1"/>
  <c r="A1674" s="1"/>
  <c r="A1675" s="1"/>
  <c r="A1676" s="1"/>
  <c r="A1677" s="1"/>
  <c r="A1678" s="1"/>
  <c r="A1679" s="1"/>
  <c r="A1680" s="1"/>
  <c r="A1681" s="1"/>
  <c r="A1682" s="1"/>
  <c r="A1683" s="1"/>
  <c r="A1684" s="1"/>
  <c r="A1685" s="1"/>
  <c r="A1686" s="1"/>
  <c r="A1687" s="1"/>
  <c r="A1688" s="1"/>
  <c r="A1689" s="1"/>
  <c r="A1690" s="1"/>
  <c r="A1691" s="1"/>
  <c r="A1692" s="1"/>
  <c r="A1693" s="1"/>
  <c r="A1694" s="1"/>
  <c r="A1695" s="1"/>
  <c r="A1696" s="1"/>
  <c r="A1697" s="1"/>
  <c r="A1698" s="1"/>
  <c r="A1699" s="1"/>
  <c r="A1700" s="1"/>
  <c r="A1701" s="1"/>
  <c r="A1702" s="1"/>
  <c r="A1703" s="1"/>
  <c r="A1704" s="1"/>
  <c r="A1705" s="1"/>
  <c r="A1706" s="1"/>
  <c r="A1707" s="1"/>
  <c r="A1708" s="1"/>
  <c r="A1709" s="1"/>
  <c r="A1710" s="1"/>
  <c r="A1711" s="1"/>
  <c r="A1712" s="1"/>
  <c r="A1714" s="1"/>
  <c r="A1715" s="1"/>
  <c r="A1716" s="1"/>
  <c r="A1717" s="1"/>
  <c r="A1718" s="1"/>
  <c r="A1719" s="1"/>
  <c r="A1720" s="1"/>
  <c r="A1721" s="1"/>
  <c r="A1722" s="1"/>
  <c r="A1723" s="1"/>
  <c r="A1724" s="1"/>
  <c r="A1725" s="1"/>
  <c r="A1726" s="1"/>
  <c r="A1727" s="1"/>
  <c r="A1728" s="1"/>
  <c r="A1729" s="1"/>
  <c r="A1730" s="1"/>
  <c r="A1731" s="1"/>
  <c r="A1732" s="1"/>
  <c r="A1733" s="1"/>
  <c r="A1734" s="1"/>
  <c r="A1735" s="1"/>
  <c r="A1736" s="1"/>
  <c r="A1737" s="1"/>
  <c r="A1738" s="1"/>
  <c r="A1739" s="1"/>
  <c r="A1740" s="1"/>
  <c r="A1741" s="1"/>
  <c r="A1742" s="1"/>
  <c r="A1743" s="1"/>
  <c r="A1744" s="1"/>
  <c r="A1745" s="1"/>
  <c r="A1746" s="1"/>
  <c r="A1747" s="1"/>
  <c r="A1748" s="1"/>
  <c r="A1749" s="1"/>
  <c r="A1750" s="1"/>
  <c r="A1751" s="1"/>
  <c r="A1752" s="1"/>
  <c r="A1753" s="1"/>
  <c r="A1754" s="1"/>
  <c r="A1755" s="1"/>
  <c r="A1756" s="1"/>
  <c r="A1757" s="1"/>
  <c r="A1758" s="1"/>
  <c r="A1759" s="1"/>
  <c r="A1760" s="1"/>
  <c r="A1761" s="1"/>
  <c r="A1762" s="1"/>
  <c r="A1764" s="1"/>
  <c r="A1765" s="1"/>
  <c r="A1766" s="1"/>
  <c r="A1767" s="1"/>
  <c r="A1768" s="1"/>
  <c r="A1769" s="1"/>
  <c r="A1770" s="1"/>
  <c r="A1771" s="1"/>
  <c r="A1772" s="1"/>
  <c r="A1773" s="1"/>
  <c r="A1774" s="1"/>
  <c r="A1775" s="1"/>
  <c r="A1776" s="1"/>
  <c r="A1777" s="1"/>
  <c r="A1778" s="1"/>
  <c r="A1779" s="1"/>
  <c r="A1782" s="1"/>
  <c r="A1783" s="1"/>
  <c r="A1784" s="1"/>
  <c r="A1785" s="1"/>
  <c r="A1786" s="1"/>
  <c r="A1787" s="1"/>
  <c r="A1788" s="1"/>
  <c r="A1789" s="1"/>
  <c r="A1790" s="1"/>
  <c r="A1791" s="1"/>
  <c r="A1792" s="1"/>
  <c r="A1793" s="1"/>
  <c r="A1794" s="1"/>
  <c r="A1795" s="1"/>
  <c r="A1796" s="1"/>
  <c r="A1797" s="1"/>
  <c r="A1798" s="1"/>
  <c r="A1799" s="1"/>
  <c r="A1800" s="1"/>
  <c r="A1801" s="1"/>
  <c r="A1802" s="1"/>
  <c r="A1803" s="1"/>
  <c r="A1804" s="1"/>
  <c r="A1805" s="1"/>
  <c r="A1806" s="1"/>
  <c r="A1807" s="1"/>
  <c r="A1808" s="1"/>
  <c r="A1809" s="1"/>
  <c r="A1810" s="1"/>
  <c r="A1811" s="1"/>
  <c r="A1812" s="1"/>
  <c r="A1813" s="1"/>
  <c r="A1814" s="1"/>
  <c r="A1815" s="1"/>
  <c r="A1816" s="1"/>
  <c r="A1817" s="1"/>
  <c r="A1818" s="1"/>
  <c r="A1819" s="1"/>
  <c r="A1820" s="1"/>
  <c r="A1821" s="1"/>
  <c r="A1822" s="1"/>
  <c r="A1823" s="1"/>
  <c r="A1824" s="1"/>
  <c r="A1825" s="1"/>
  <c r="A1826" s="1"/>
  <c r="A1827" s="1"/>
  <c r="A1828" s="1"/>
  <c r="A1829" s="1"/>
  <c r="A1830" s="1"/>
  <c r="A1831" s="1"/>
  <c r="A1832" s="1"/>
  <c r="A1833" s="1"/>
  <c r="A1834" s="1"/>
  <c r="A1835" s="1"/>
  <c r="A1837" s="1"/>
  <c r="A1838" s="1"/>
  <c r="A1839" s="1"/>
  <c r="A1840" s="1"/>
  <c r="A1841" s="1"/>
  <c r="A1842" s="1"/>
  <c r="A1843" s="1"/>
  <c r="A1844" s="1"/>
  <c r="A1845" s="1"/>
  <c r="A1846" s="1"/>
  <c r="A1847" s="1"/>
  <c r="A1848" s="1"/>
  <c r="A1849" s="1"/>
  <c r="A1850" s="1"/>
  <c r="A1852" s="1"/>
  <c r="A1853" s="1"/>
  <c r="A1854" s="1"/>
  <c r="A1855" s="1"/>
  <c r="A1856" s="1"/>
  <c r="A1857" s="1"/>
  <c r="A1858" s="1"/>
  <c r="A1859" s="1"/>
  <c r="A1860" s="1"/>
  <c r="A1861" s="1"/>
  <c r="A1862" s="1"/>
  <c r="A1863" s="1"/>
  <c r="A1864" s="1"/>
  <c r="A1865" s="1"/>
  <c r="A1866" s="1"/>
  <c r="A1867" s="1"/>
  <c r="A1868" s="1"/>
  <c r="A1869" s="1"/>
  <c r="A1872" s="1"/>
  <c r="A1873" s="1"/>
  <c r="A1874" s="1"/>
  <c r="A1875" s="1"/>
  <c r="A1876" s="1"/>
  <c r="A1877" s="1"/>
  <c r="A1878" s="1"/>
  <c r="A1879" s="1"/>
  <c r="A1880" s="1"/>
  <c r="A1882" s="1"/>
  <c r="A1883" s="1"/>
  <c r="A1884" s="1"/>
  <c r="A1886" s="1"/>
  <c r="A1887" s="1"/>
  <c r="A1888" s="1"/>
  <c r="A1889" s="1"/>
  <c r="A1890" s="1"/>
  <c r="A1891" s="1"/>
  <c r="A1892" s="1"/>
  <c r="A1893" s="1"/>
  <c r="A1894" s="1"/>
  <c r="A1895" s="1"/>
  <c r="A1896" s="1"/>
  <c r="A1897" s="1"/>
  <c r="A1898" s="1"/>
  <c r="A1899" s="1"/>
  <c r="A1900" s="1"/>
  <c r="A1901" s="1"/>
  <c r="A1902" s="1"/>
  <c r="A1903" s="1"/>
  <c r="A1904" s="1"/>
  <c r="A1905" s="1"/>
  <c r="A1906" s="1"/>
  <c r="A1908" s="1"/>
  <c r="A1909" s="1"/>
  <c r="A1910" s="1"/>
  <c r="A1912" s="1"/>
  <c r="A1913" s="1"/>
  <c r="A1914" s="1"/>
  <c r="A1915" s="1"/>
  <c r="A1916" s="1"/>
  <c r="A1917" s="1"/>
  <c r="A1918" s="1"/>
  <c r="A1919" s="1"/>
  <c r="A1920" s="1"/>
  <c r="A1921" s="1"/>
  <c r="A1922" s="1"/>
  <c r="A1923" s="1"/>
  <c r="A1924" s="1"/>
  <c r="A1925" s="1"/>
  <c r="A1926" s="1"/>
  <c r="A1927" s="1"/>
  <c r="A1928" s="1"/>
  <c r="A1929" s="1"/>
  <c r="A1930" s="1"/>
  <c r="A1931" s="1"/>
  <c r="A1932" s="1"/>
  <c r="A1933" s="1"/>
  <c r="A1934" s="1"/>
  <c r="A1935" s="1"/>
  <c r="A1936" s="1"/>
  <c r="A1937" s="1"/>
  <c r="A1938" s="1"/>
  <c r="A1939" s="1"/>
  <c r="A1940" s="1"/>
  <c r="A1941" s="1"/>
  <c r="A1942" s="1"/>
  <c r="A1943" s="1"/>
  <c r="A1944" s="1"/>
  <c r="A1945" s="1"/>
  <c r="A1946" s="1"/>
  <c r="A1947" s="1"/>
  <c r="A1948" s="1"/>
  <c r="A1949" s="1"/>
  <c r="A1950" s="1"/>
  <c r="A1951" s="1"/>
  <c r="A1952" s="1"/>
  <c r="A1953" s="1"/>
  <c r="A1954" s="1"/>
  <c r="A1955" s="1"/>
  <c r="A1956" s="1"/>
  <c r="A1957" s="1"/>
  <c r="A1958" s="1"/>
  <c r="A1959" s="1"/>
  <c r="A1962" s="1"/>
  <c r="A1963" s="1"/>
  <c r="A1964" s="1"/>
  <c r="A1965" s="1"/>
  <c r="A1967" s="1"/>
  <c r="A1968" s="1"/>
  <c r="A1969" s="1"/>
  <c r="A1970" s="1"/>
  <c r="A1971" s="1"/>
  <c r="A1972" s="1"/>
  <c r="A1973" s="1"/>
  <c r="A1974" s="1"/>
  <c r="A1976" s="1"/>
  <c r="A1977" s="1"/>
  <c r="A1978" s="1"/>
  <c r="A1979" s="1"/>
  <c r="A1980" s="1"/>
  <c r="A1981" s="1"/>
  <c r="A1982" s="1"/>
  <c r="A1983" s="1"/>
  <c r="A1984" s="1"/>
  <c r="A1985" s="1"/>
  <c r="A1986" s="1"/>
  <c r="A1987" s="1"/>
  <c r="A1988" s="1"/>
  <c r="A1989" s="1"/>
  <c r="A1990" s="1"/>
  <c r="A1991" s="1"/>
  <c r="A1992" s="1"/>
  <c r="A1993" s="1"/>
  <c r="A1994" s="1"/>
  <c r="A1995" s="1"/>
  <c r="A1996" s="1"/>
  <c r="A1997" s="1"/>
  <c r="A1998" s="1"/>
  <c r="A1999" s="1"/>
  <c r="A2000" s="1"/>
  <c r="A2002" s="1"/>
  <c r="A2003" s="1"/>
  <c r="A2004" s="1"/>
  <c r="A2005" s="1"/>
  <c r="A2006" s="1"/>
  <c r="A2008" s="1"/>
  <c r="A2009" s="1"/>
  <c r="A2010" s="1"/>
  <c r="A2011" s="1"/>
  <c r="A2012" s="1"/>
  <c r="A2013" s="1"/>
  <c r="A2014" s="1"/>
  <c r="A2015" s="1"/>
  <c r="A2017" s="1"/>
  <c r="A2018" s="1"/>
  <c r="A2019" s="1"/>
  <c r="A2021" s="1"/>
  <c r="A2022" s="1"/>
  <c r="A2023" s="1"/>
  <c r="A2024" s="1"/>
  <c r="A2025" s="1"/>
  <c r="A2026" s="1"/>
  <c r="A2027" s="1"/>
  <c r="A2028" s="1"/>
  <c r="A2029" s="1"/>
  <c r="A2030" s="1"/>
  <c r="A2032" s="1"/>
  <c r="A2033" s="1"/>
  <c r="A2034" s="1"/>
  <c r="A2035" s="1"/>
  <c r="A2036" s="1"/>
  <c r="A2037" s="1"/>
  <c r="A2038" s="1"/>
  <c r="A2039" s="1"/>
  <c r="A2040" s="1"/>
  <c r="A2041" s="1"/>
  <c r="A2042" s="1"/>
  <c r="A2043" s="1"/>
  <c r="A2044" s="1"/>
  <c r="A2045" s="1"/>
  <c r="A2046" s="1"/>
  <c r="A2049" s="1"/>
  <c r="A2050" s="1"/>
  <c r="A2051" s="1"/>
  <c r="A2052" s="1"/>
  <c r="A2053" s="1"/>
  <c r="A2054" s="1"/>
  <c r="A2056" s="1"/>
  <c r="A2057" s="1"/>
  <c r="A2058" s="1"/>
  <c r="A2059" s="1"/>
  <c r="A2060" s="1"/>
  <c r="A2061" s="1"/>
  <c r="A2062" s="1"/>
  <c r="A2063" s="1"/>
  <c r="A2064" s="1"/>
  <c r="A2065" s="1"/>
  <c r="A2066" s="1"/>
  <c r="A2067" s="1"/>
  <c r="A2068" s="1"/>
  <c r="A2069" s="1"/>
  <c r="A2070" s="1"/>
  <c r="A2071" s="1"/>
  <c r="A2072" s="1"/>
  <c r="A2073" s="1"/>
  <c r="A2074" s="1"/>
  <c r="A2075" s="1"/>
  <c r="A2076" s="1"/>
  <c r="A2077" s="1"/>
  <c r="A2078" s="1"/>
  <c r="A2079" s="1"/>
  <c r="A2080" s="1"/>
  <c r="A2081" s="1"/>
  <c r="A2082" s="1"/>
  <c r="A2083" s="1"/>
  <c r="A2084" s="1"/>
  <c r="A2085" s="1"/>
  <c r="A2086" s="1"/>
  <c r="A2087" s="1"/>
  <c r="A2088" s="1"/>
  <c r="A2089" s="1"/>
  <c r="A2090" s="1"/>
  <c r="A2091" s="1"/>
  <c r="A2092" s="1"/>
  <c r="A2093" s="1"/>
  <c r="A2094" s="1"/>
  <c r="A2095" s="1"/>
  <c r="A2096" s="1"/>
  <c r="A2097" s="1"/>
  <c r="A2098" s="1"/>
  <c r="A2099" s="1"/>
  <c r="A2100" s="1"/>
  <c r="A2101" s="1"/>
  <c r="A2102" s="1"/>
  <c r="A2103" s="1"/>
  <c r="A2104" s="1"/>
  <c r="A2105" s="1"/>
  <c r="A2106" s="1"/>
  <c r="A2109" s="1"/>
  <c r="A2110" s="1"/>
  <c r="A2111" s="1"/>
  <c r="A2112" s="1"/>
  <c r="A2113" s="1"/>
  <c r="A2114" s="1"/>
  <c r="A2115" s="1"/>
  <c r="A2116" s="1"/>
  <c r="A2117" s="1"/>
  <c r="A2119" s="1"/>
  <c r="A2120" s="1"/>
  <c r="A2122" s="1"/>
  <c r="A2123" s="1"/>
  <c r="A2124" s="1"/>
  <c r="A2125" s="1"/>
  <c r="A2126" s="1"/>
  <c r="A2128" s="1"/>
  <c r="A2129" s="1"/>
  <c r="A2130" s="1"/>
  <c r="A2131" s="1"/>
  <c r="A2132" s="1"/>
  <c r="A2133" s="1"/>
  <c r="A2135" s="1"/>
  <c r="A2136" s="1"/>
  <c r="A2137" s="1"/>
  <c r="A2138" s="1"/>
  <c r="A2139" s="1"/>
  <c r="A2140" s="1"/>
  <c r="A2141" s="1"/>
  <c r="A2142" s="1"/>
  <c r="A2143" s="1"/>
  <c r="A2145" s="1"/>
  <c r="A2146" s="1"/>
  <c r="A2147" s="1"/>
  <c r="A2148" s="1"/>
  <c r="A2149" s="1"/>
  <c r="A2150" s="1"/>
  <c r="A2151" s="1"/>
  <c r="A2152" s="1"/>
  <c r="A2153" s="1"/>
  <c r="A2154" s="1"/>
  <c r="A2155" s="1"/>
  <c r="A2156" s="1"/>
  <c r="A2157" s="1"/>
  <c r="A2159" s="1"/>
  <c r="A2160" s="1"/>
  <c r="A2161" s="1"/>
  <c r="A2162" s="1"/>
  <c r="A2163" s="1"/>
  <c r="A2164" s="1"/>
  <c r="A2166" s="1"/>
  <c r="A2167" s="1"/>
  <c r="A2168" s="1"/>
  <c r="A2169" s="1"/>
  <c r="A2170" s="1"/>
  <c r="A2171" s="1"/>
  <c r="A2172" s="1"/>
  <c r="A2173" s="1"/>
  <c r="A2175" s="1"/>
  <c r="A2176" s="1"/>
  <c r="A2177" s="1"/>
  <c r="A2178" s="1"/>
  <c r="A2179" s="1"/>
  <c r="A2180" s="1"/>
  <c r="A2181" s="1"/>
  <c r="A2182" s="1"/>
  <c r="A2183" s="1"/>
  <c r="A2184" s="1"/>
  <c r="A2185" s="1"/>
  <c r="A2186" s="1"/>
  <c r="A2187" s="1"/>
  <c r="A2188" s="1"/>
  <c r="A2189" s="1"/>
  <c r="A2190" s="1"/>
  <c r="A2191" s="1"/>
  <c r="A2192" s="1"/>
  <c r="A2193" s="1"/>
  <c r="A2194" s="1"/>
  <c r="A2195" s="1"/>
  <c r="A2196" s="1"/>
  <c r="A2197" s="1"/>
  <c r="A2198" s="1"/>
  <c r="A2199" s="1"/>
  <c r="A2200" s="1"/>
  <c r="A2201" s="1"/>
  <c r="A2202" s="1"/>
  <c r="A2203" s="1"/>
  <c r="A2204" s="1"/>
  <c r="A2205" s="1"/>
  <c r="A2206" s="1"/>
  <c r="A2207" s="1"/>
  <c r="A2208" s="1"/>
  <c r="A2209" s="1"/>
  <c r="A2210" s="1"/>
  <c r="A2211" s="1"/>
  <c r="A2212" s="1"/>
  <c r="A2213" s="1"/>
  <c r="A2214" s="1"/>
  <c r="A2215" s="1"/>
  <c r="A2216" s="1"/>
  <c r="A2217" s="1"/>
  <c r="A2218" s="1"/>
  <c r="A2219" s="1"/>
  <c r="A2220" s="1"/>
  <c r="A2221" s="1"/>
  <c r="A2222" s="1"/>
  <c r="A2223" s="1"/>
  <c r="A2224" s="1"/>
  <c r="A2225" s="1"/>
  <c r="A2226" s="1"/>
  <c r="A2227" s="1"/>
  <c r="A2228" s="1"/>
  <c r="A2229" s="1"/>
  <c r="A2230" s="1"/>
  <c r="A2231" s="1"/>
  <c r="A2232" s="1"/>
  <c r="A2233" s="1"/>
  <c r="A2234" s="1"/>
  <c r="A2235" s="1"/>
  <c r="A2236" s="1"/>
  <c r="A2237" s="1"/>
  <c r="A2238" s="1"/>
  <c r="A2239" s="1"/>
  <c r="A2240" s="1"/>
  <c r="A2241" s="1"/>
  <c r="A2242" s="1"/>
  <c r="A2243" s="1"/>
  <c r="A2244" s="1"/>
  <c r="A2245" s="1"/>
  <c r="A2246" s="1"/>
  <c r="A2247" s="1"/>
  <c r="A2248" s="1"/>
  <c r="A2249" s="1"/>
  <c r="A2250" s="1"/>
  <c r="A2251" s="1"/>
  <c r="A2252" s="1"/>
  <c r="A2253" s="1"/>
  <c r="A2254" s="1"/>
  <c r="A2255" s="1"/>
  <c r="A2256" s="1"/>
  <c r="A2257" s="1"/>
  <c r="A2258" s="1"/>
  <c r="A2259" s="1"/>
  <c r="A2260" s="1"/>
  <c r="A2261" s="1"/>
  <c r="A2262" s="1"/>
  <c r="A2263" s="1"/>
  <c r="A2264" s="1"/>
  <c r="A2265" s="1"/>
  <c r="A2266" s="1"/>
  <c r="A2267" s="1"/>
  <c r="A2268" s="1"/>
  <c r="A2269" s="1"/>
  <c r="A2270" s="1"/>
  <c r="A2271" s="1"/>
  <c r="A2272" s="1"/>
  <c r="A2273" s="1"/>
  <c r="A2274" s="1"/>
  <c r="A2275" s="1"/>
  <c r="A2276" s="1"/>
  <c r="A2277" s="1"/>
  <c r="A2278" s="1"/>
  <c r="A2279" s="1"/>
  <c r="A2280" s="1"/>
  <c r="A2281" s="1"/>
  <c r="A2282" s="1"/>
  <c r="A2283" s="1"/>
  <c r="A2284" s="1"/>
  <c r="A2285" s="1"/>
  <c r="A2286" s="1"/>
  <c r="A2287" s="1"/>
  <c r="A2288" s="1"/>
  <c r="A2289" s="1"/>
  <c r="A2290" s="1"/>
  <c r="A2291" s="1"/>
  <c r="A2292" s="1"/>
  <c r="A2293" s="1"/>
  <c r="A2294" s="1"/>
  <c r="A2295" s="1"/>
  <c r="A2296" s="1"/>
  <c r="A2297" s="1"/>
  <c r="A2298" s="1"/>
  <c r="A2299" s="1"/>
  <c r="A2300" s="1"/>
  <c r="A2303" s="1"/>
  <c r="A2304" s="1"/>
  <c r="A2305" s="1"/>
  <c r="A2306" s="1"/>
  <c r="A2307" s="1"/>
  <c r="A2308" s="1"/>
  <c r="A2309" s="1"/>
  <c r="A2310" s="1"/>
  <c r="A2311" s="1"/>
  <c r="A2312" s="1"/>
  <c r="A2313" s="1"/>
  <c r="A2314" s="1"/>
  <c r="A2315" s="1"/>
  <c r="A2316" s="1"/>
  <c r="A2317" s="1"/>
  <c r="A2318" s="1"/>
  <c r="A2319" s="1"/>
  <c r="A2320" s="1"/>
  <c r="A2321" s="1"/>
  <c r="A2322" s="1"/>
  <c r="A2323" s="1"/>
  <c r="A2324" s="1"/>
  <c r="A2325" s="1"/>
  <c r="A2326" s="1"/>
  <c r="A2327" s="1"/>
  <c r="A2328" s="1"/>
  <c r="A2329" s="1"/>
  <c r="A2330" s="1"/>
  <c r="A2331" s="1"/>
  <c r="A2332" s="1"/>
  <c r="A2333" s="1"/>
  <c r="A2334" s="1"/>
  <c r="A2335" s="1"/>
  <c r="A2336" s="1"/>
  <c r="A2337" s="1"/>
  <c r="A2338" s="1"/>
  <c r="A2339" s="1"/>
  <c r="A2340" s="1"/>
  <c r="A2341" s="1"/>
  <c r="A2342" s="1"/>
  <c r="A2343" s="1"/>
  <c r="A2344" s="1"/>
  <c r="A2345" s="1"/>
  <c r="A2346" s="1"/>
  <c r="A2347" s="1"/>
  <c r="A2348" s="1"/>
  <c r="A2349" s="1"/>
  <c r="A2350" s="1"/>
  <c r="A2351" s="1"/>
  <c r="A2352" s="1"/>
  <c r="A2353" s="1"/>
  <c r="A2354" s="1"/>
  <c r="A2355" s="1"/>
  <c r="A2357" s="1"/>
  <c r="A2358" s="1"/>
  <c r="A2359" s="1"/>
  <c r="A2360" s="1"/>
  <c r="A2361" s="1"/>
  <c r="A2362" s="1"/>
  <c r="A2363" s="1"/>
  <c r="A2364" s="1"/>
  <c r="A2365" s="1"/>
  <c r="A2366" s="1"/>
  <c r="A2367" s="1"/>
  <c r="A2368" s="1"/>
  <c r="A2369" s="1"/>
  <c r="A2370" s="1"/>
  <c r="A2371" s="1"/>
  <c r="A2372" s="1"/>
  <c r="A2373" s="1"/>
  <c r="A2374" s="1"/>
  <c r="A2375" s="1"/>
  <c r="A2376" s="1"/>
  <c r="A2377" s="1"/>
  <c r="A2378" s="1"/>
  <c r="A2379" s="1"/>
  <c r="A2380" s="1"/>
  <c r="A2381" s="1"/>
  <c r="A2382" s="1"/>
  <c r="A2384" s="1"/>
  <c r="A2385" s="1"/>
  <c r="A2386" s="1"/>
  <c r="A2387" s="1"/>
  <c r="A2388" s="1"/>
  <c r="A2389" s="1"/>
  <c r="A2390" s="1"/>
  <c r="A2391" s="1"/>
  <c r="A2392" s="1"/>
  <c r="A2393" s="1"/>
  <c r="A2394" s="1"/>
  <c r="A2395" s="1"/>
  <c r="A2396" s="1"/>
  <c r="A2397" s="1"/>
  <c r="A2398" s="1"/>
  <c r="A2399" s="1"/>
  <c r="A2400" s="1"/>
  <c r="A2401" s="1"/>
  <c r="A2402" s="1"/>
  <c r="A2403" s="1"/>
  <c r="A2404" s="1"/>
  <c r="A2405" s="1"/>
  <c r="A2408" s="1"/>
  <c r="A2409" s="1"/>
  <c r="A2410" s="1"/>
  <c r="A2411" s="1"/>
  <c r="A2412" s="1"/>
  <c r="A2413" s="1"/>
  <c r="A2414" s="1"/>
  <c r="A2415" s="1"/>
  <c r="A2416" s="1"/>
  <c r="A2417" s="1"/>
  <c r="A2418" s="1"/>
  <c r="A2419" s="1"/>
  <c r="A2420" s="1"/>
  <c r="A2421" s="1"/>
  <c r="A2423" s="1"/>
  <c r="A2424" s="1"/>
  <c r="A2425" s="1"/>
  <c r="A2427" s="1"/>
  <c r="A2428" s="1"/>
  <c r="A2429" s="1"/>
  <c r="A2430" s="1"/>
  <c r="A2431" s="1"/>
  <c r="A2433" s="1"/>
  <c r="A2434" s="1"/>
  <c r="A2435" s="1"/>
  <c r="A2436" s="1"/>
  <c r="A2438" s="1"/>
  <c r="A2439" s="1"/>
  <c r="A2440" s="1"/>
  <c r="A2441" s="1"/>
  <c r="A2442" s="1"/>
  <c r="A2443" s="1"/>
  <c r="A2444" s="1"/>
  <c r="A2446" s="1"/>
  <c r="A2447" s="1"/>
  <c r="A2448" s="1"/>
  <c r="A2450" s="1"/>
  <c r="A2451" s="1"/>
  <c r="A2452" s="1"/>
  <c r="A2453" s="1"/>
  <c r="A2454" s="1"/>
  <c r="A2455" s="1"/>
  <c r="A2456" s="1"/>
  <c r="A2457" s="1"/>
  <c r="A2458" s="1"/>
  <c r="A2460" s="1"/>
  <c r="A2461" s="1"/>
  <c r="A2462" s="1"/>
  <c r="A2463" s="1"/>
  <c r="A2466" s="1"/>
  <c r="A2467" s="1"/>
  <c r="A2468" s="1"/>
  <c r="A2469" s="1"/>
  <c r="A2470" s="1"/>
  <c r="A2471" s="1"/>
  <c r="A2472" s="1"/>
  <c r="A2473" s="1"/>
  <c r="A2474" s="1"/>
  <c r="A2475" s="1"/>
  <c r="A2476" s="1"/>
  <c r="A2477" s="1"/>
  <c r="A2478" s="1"/>
  <c r="A2479" s="1"/>
  <c r="A2481" s="1"/>
  <c r="A2482" s="1"/>
  <c r="A2483" s="1"/>
  <c r="A2484" s="1"/>
  <c r="A2485" s="1"/>
  <c r="A2486" s="1"/>
  <c r="A2487" s="1"/>
  <c r="A2488" s="1"/>
  <c r="A2489" s="1"/>
  <c r="A2490" s="1"/>
  <c r="A2491" s="1"/>
  <c r="A2492" s="1"/>
  <c r="A2493" s="1"/>
  <c r="A2494" s="1"/>
  <c r="A2495" s="1"/>
  <c r="A2496" s="1"/>
  <c r="A2497" s="1"/>
  <c r="A2498" s="1"/>
  <c r="A2499" s="1"/>
  <c r="A2500" s="1"/>
  <c r="A2501" s="1"/>
  <c r="A2502" s="1"/>
  <c r="A2503" s="1"/>
  <c r="A2504" s="1"/>
  <c r="A2505" s="1"/>
  <c r="A2506" s="1"/>
  <c r="A2507" s="1"/>
  <c r="A2508" s="1"/>
  <c r="A2509" s="1"/>
  <c r="A2510" s="1"/>
  <c r="A2511" s="1"/>
  <c r="A2512" s="1"/>
  <c r="A2513" s="1"/>
  <c r="A2514" s="1"/>
  <c r="A2515" s="1"/>
  <c r="A2517" s="1"/>
  <c r="A2518" s="1"/>
  <c r="A2519" s="1"/>
  <c r="A2520" s="1"/>
  <c r="A2521" s="1"/>
  <c r="A2522" s="1"/>
  <c r="A2523" s="1"/>
  <c r="A2524" s="1"/>
  <c r="A2525" s="1"/>
  <c r="A2526" s="1"/>
  <c r="A2527" s="1"/>
  <c r="A2528" s="1"/>
  <c r="A2530" s="1"/>
  <c r="A2531" s="1"/>
  <c r="A2532" s="1"/>
  <c r="A2533" s="1"/>
  <c r="A2534" s="1"/>
  <c r="A2535" s="1"/>
  <c r="A2536" s="1"/>
  <c r="A2537" s="1"/>
  <c r="A2538" s="1"/>
  <c r="A2539" s="1"/>
  <c r="A2540" s="1"/>
  <c r="A2542" s="1"/>
  <c r="A2543" s="1"/>
  <c r="A2544" s="1"/>
  <c r="A2545" s="1"/>
  <c r="A2546" s="1"/>
  <c r="A2547" s="1"/>
  <c r="A2549" s="1"/>
  <c r="A2550" s="1"/>
  <c r="A2551" s="1"/>
  <c r="A2552" s="1"/>
  <c r="A2553" s="1"/>
  <c r="A2554" s="1"/>
  <c r="A2555" s="1"/>
  <c r="A2556" s="1"/>
  <c r="A2558" s="1"/>
  <c r="A2559" s="1"/>
  <c r="A2560" s="1"/>
  <c r="A2561" s="1"/>
  <c r="A2562" s="1"/>
  <c r="A2563" s="1"/>
  <c r="A2564" s="1"/>
  <c r="A2566" s="1"/>
  <c r="A2567" s="1"/>
  <c r="A2568" s="1"/>
  <c r="A2569" s="1"/>
  <c r="A2570" s="1"/>
  <c r="A2571" s="1"/>
  <c r="A2572" s="1"/>
  <c r="A2573" s="1"/>
  <c r="A2574" s="1"/>
  <c r="A2575" s="1"/>
  <c r="A2576" s="1"/>
  <c r="A2577" s="1"/>
  <c r="A2579" s="1"/>
  <c r="A2580" s="1"/>
  <c r="A2581" s="1"/>
  <c r="A2582" s="1"/>
  <c r="A2583" s="1"/>
  <c r="A2584" s="1"/>
  <c r="A2585" s="1"/>
  <c r="A2586" s="1"/>
  <c r="A2588" s="1"/>
  <c r="A2589" s="1"/>
  <c r="A2590" s="1"/>
  <c r="A2591" s="1"/>
  <c r="A2592" s="1"/>
  <c r="A2593" s="1"/>
  <c r="A2594" s="1"/>
  <c r="A2595" s="1"/>
  <c r="A2596" s="1"/>
  <c r="A2597" s="1"/>
  <c r="A2598" s="1"/>
  <c r="A2599" s="1"/>
  <c r="A2600" s="1"/>
  <c r="A2601" s="1"/>
  <c r="A2602" s="1"/>
  <c r="A2603" s="1"/>
  <c r="A2604" s="1"/>
  <c r="A2605" s="1"/>
  <c r="A2606" s="1"/>
  <c r="A2607" s="1"/>
  <c r="A2608" s="1"/>
  <c r="A2609" s="1"/>
  <c r="A2610" s="1"/>
  <c r="A2611" s="1"/>
  <c r="A2612" s="1"/>
  <c r="A2613" s="1"/>
  <c r="A2614" s="1"/>
  <c r="A2615" s="1"/>
  <c r="A2617" s="1"/>
  <c r="A2618" s="1"/>
  <c r="A2620" s="1"/>
  <c r="A2621" s="1"/>
  <c r="A2622" s="1"/>
  <c r="A2623" s="1"/>
  <c r="A2624" s="1"/>
  <c r="A2625" s="1"/>
  <c r="A2626" s="1"/>
  <c r="A2627" s="1"/>
  <c r="A2629" s="1"/>
  <c r="A2630" s="1"/>
  <c r="A2631" s="1"/>
  <c r="A2632" s="1"/>
  <c r="A2633" s="1"/>
  <c r="A2634" s="1"/>
  <c r="A2635" s="1"/>
  <c r="A2636" s="1"/>
  <c r="A2637" s="1"/>
  <c r="A2638" s="1"/>
  <c r="A2639" s="1"/>
  <c r="A2640" s="1"/>
  <c r="A2641" s="1"/>
  <c r="A2642" s="1"/>
  <c r="A2643" s="1"/>
  <c r="A2644" s="1"/>
  <c r="A2645" s="1"/>
  <c r="A2646" s="1"/>
  <c r="A2647" s="1"/>
  <c r="A2648" s="1"/>
  <c r="A2649" s="1"/>
  <c r="A2650" s="1"/>
  <c r="A2651" s="1"/>
  <c r="A2652" s="1"/>
  <c r="A2653" s="1"/>
  <c r="A2654" s="1"/>
  <c r="A2655" s="1"/>
  <c r="A2656" s="1"/>
  <c r="A2657" s="1"/>
  <c r="A2658" s="1"/>
  <c r="A2659" s="1"/>
  <c r="A2660" s="1"/>
  <c r="A2662" s="1"/>
  <c r="A2665" s="1"/>
  <c r="A2666" s="1"/>
  <c r="A2667" s="1"/>
  <c r="A2668" s="1"/>
  <c r="A2669" s="1"/>
  <c r="A2670" s="1"/>
  <c r="A2671" s="1"/>
  <c r="A2672" s="1"/>
  <c r="A2673" s="1"/>
  <c r="A2674" s="1"/>
  <c r="A2675" s="1"/>
  <c r="A2676" s="1"/>
  <c r="A2677" s="1"/>
  <c r="A2678" s="1"/>
  <c r="A2679" s="1"/>
  <c r="A2681" s="1"/>
  <c r="A2682" s="1"/>
  <c r="A2683" s="1"/>
  <c r="A2684" s="1"/>
  <c r="A2685" s="1"/>
  <c r="A2686" s="1"/>
  <c r="A2687" s="1"/>
  <c r="A2688" s="1"/>
  <c r="A2689" s="1"/>
  <c r="A2690" s="1"/>
  <c r="A2692" s="1"/>
  <c r="A2693" s="1"/>
  <c r="A2694" s="1"/>
  <c r="A2695" s="1"/>
  <c r="A2697" s="1"/>
  <c r="A2698" s="1"/>
  <c r="A2699" s="1"/>
  <c r="A2700" s="1"/>
  <c r="A2701" s="1"/>
  <c r="A2702" s="1"/>
  <c r="A2703" s="1"/>
  <c r="A2704" s="1"/>
  <c r="A2705" s="1"/>
  <c r="A2706" s="1"/>
  <c r="A2708" s="1"/>
  <c r="A2709" s="1"/>
  <c r="A2710" s="1"/>
  <c r="A2711" s="1"/>
  <c r="A2712" s="1"/>
  <c r="A2713" s="1"/>
  <c r="A2714" s="1"/>
  <c r="A2715" s="1"/>
  <c r="A2716" s="1"/>
  <c r="A2717" s="1"/>
  <c r="A2718" s="1"/>
  <c r="A2719" s="1"/>
  <c r="A2720" s="1"/>
  <c r="A2721" s="1"/>
  <c r="A2722" s="1"/>
  <c r="A2723" s="1"/>
  <c r="A2724" s="1"/>
  <c r="A2725" s="1"/>
  <c r="A2726" s="1"/>
  <c r="A2727" s="1"/>
  <c r="A2728" s="1"/>
  <c r="A2730" s="1"/>
  <c r="A2731" s="1"/>
  <c r="A2732" s="1"/>
  <c r="A2734" s="1"/>
  <c r="A2735" s="1"/>
  <c r="A2736" s="1"/>
  <c r="A2737" s="1"/>
  <c r="A2738" s="1"/>
  <c r="A2739" s="1"/>
  <c r="A2742" s="1"/>
  <c r="A2743" s="1"/>
  <c r="A2744" s="1"/>
  <c r="A2745" s="1"/>
  <c r="A2746" s="1"/>
  <c r="A2747" s="1"/>
  <c r="A2748" s="1"/>
  <c r="A2749" s="1"/>
  <c r="A2750" s="1"/>
  <c r="A2751" s="1"/>
  <c r="A2752" s="1"/>
  <c r="A2753" s="1"/>
  <c r="A2754" s="1"/>
  <c r="A2755" s="1"/>
  <c r="A2756" s="1"/>
  <c r="A2757" s="1"/>
  <c r="A2758" s="1"/>
  <c r="A2759" s="1"/>
  <c r="A2760" s="1"/>
  <c r="A2761" s="1"/>
  <c r="A2762" s="1"/>
  <c r="A2763" s="1"/>
  <c r="A2764" s="1"/>
  <c r="A2765" s="1"/>
  <c r="A2766" s="1"/>
  <c r="A2767" s="1"/>
  <c r="A2768" s="1"/>
  <c r="A2769" s="1"/>
  <c r="A2770" s="1"/>
  <c r="A2771" s="1"/>
  <c r="A2772" s="1"/>
  <c r="A2773" s="1"/>
  <c r="A2774" s="1"/>
  <c r="A2775" s="1"/>
  <c r="A2776" s="1"/>
  <c r="A2777" s="1"/>
  <c r="A2778" s="1"/>
  <c r="A2779" s="1"/>
  <c r="A2780" s="1"/>
  <c r="A2782" s="1"/>
  <c r="A2783" s="1"/>
  <c r="A2784" s="1"/>
  <c r="A2785" s="1"/>
  <c r="A2786" s="1"/>
  <c r="A2787" s="1"/>
  <c r="A2788" s="1"/>
  <c r="A2789" s="1"/>
  <c r="A2790" s="1"/>
  <c r="A2791" s="1"/>
  <c r="A2792" s="1"/>
  <c r="A2793" s="1"/>
  <c r="A2794" s="1"/>
  <c r="A2795" s="1"/>
  <c r="A2796" s="1"/>
  <c r="A2797" s="1"/>
  <c r="A2798" s="1"/>
  <c r="A2799" s="1"/>
  <c r="A2800" s="1"/>
  <c r="A2801" s="1"/>
  <c r="A2802" s="1"/>
  <c r="A2803" s="1"/>
  <c r="A2804" s="1"/>
  <c r="A2805" s="1"/>
  <c r="A2806" s="1"/>
  <c r="A2807" s="1"/>
  <c r="A2808" s="1"/>
  <c r="A2809" s="1"/>
  <c r="A2810" s="1"/>
  <c r="A2811" s="1"/>
  <c r="A2812" s="1"/>
  <c r="A2813" s="1"/>
  <c r="A2814" s="1"/>
  <c r="A2815" s="1"/>
  <c r="A2816" s="1"/>
  <c r="A2817" s="1"/>
  <c r="A2818" s="1"/>
  <c r="A2820" s="1"/>
  <c r="A2821" s="1"/>
  <c r="A2822" s="1"/>
  <c r="A2823" s="1"/>
  <c r="A2824" s="1"/>
  <c r="A2825" s="1"/>
  <c r="A2826" s="1"/>
  <c r="A2827" s="1"/>
  <c r="A2828" s="1"/>
  <c r="A2829" s="1"/>
  <c r="A2830" s="1"/>
  <c r="A2831" s="1"/>
  <c r="A2832" s="1"/>
  <c r="A2833" s="1"/>
  <c r="A2834" s="1"/>
  <c r="A2835" s="1"/>
  <c r="A2836" s="1"/>
  <c r="A2837" s="1"/>
  <c r="A2838" s="1"/>
  <c r="A2839" s="1"/>
  <c r="A2840" s="1"/>
  <c r="A2841" s="1"/>
  <c r="A2842" s="1"/>
  <c r="A2843" s="1"/>
  <c r="A2844" s="1"/>
  <c r="A2845" s="1"/>
  <c r="A2846" s="1"/>
  <c r="A2847" s="1"/>
  <c r="A2848" s="1"/>
  <c r="A2849" s="1"/>
  <c r="A2850" s="1"/>
  <c r="A2851" s="1"/>
  <c r="A2852" s="1"/>
  <c r="A2853" s="1"/>
  <c r="A2855" s="1"/>
  <c r="A2856" s="1"/>
  <c r="A2858" s="1"/>
  <c r="A2859" s="1"/>
  <c r="A2860" s="1"/>
  <c r="A2861" s="1"/>
  <c r="A2862" s="1"/>
  <c r="A2863" s="1"/>
  <c r="A2864" s="1"/>
  <c r="A2865" s="1"/>
  <c r="A2866" s="1"/>
  <c r="A2867" s="1"/>
  <c r="A2868" s="1"/>
  <c r="A2869" s="1"/>
  <c r="A2870" s="1"/>
  <c r="A2871" s="1"/>
  <c r="A2873" s="1"/>
  <c r="A2874" s="1"/>
  <c r="A2875" s="1"/>
  <c r="A2876" s="1"/>
  <c r="A2877" s="1"/>
  <c r="A2878" s="1"/>
  <c r="A2879" s="1"/>
  <c r="A2880" s="1"/>
  <c r="A2881" s="1"/>
  <c r="A2882" s="1"/>
  <c r="A2883" s="1"/>
  <c r="A2884" s="1"/>
  <c r="A2885" s="1"/>
  <c r="A2886" s="1"/>
  <c r="A2887" s="1"/>
  <c r="A2888" s="1"/>
  <c r="A2889" s="1"/>
  <c r="A2890" s="1"/>
  <c r="A2891" s="1"/>
  <c r="A2892" s="1"/>
  <c r="A2893" s="1"/>
  <c r="A2895" s="1"/>
  <c r="A2896" s="1"/>
  <c r="A2897" s="1"/>
  <c r="A2898" s="1"/>
  <c r="A2899" s="1"/>
  <c r="A2900" s="1"/>
  <c r="A2901" s="1"/>
  <c r="A2902" s="1"/>
  <c r="A2903" s="1"/>
  <c r="A2904" s="1"/>
  <c r="A2905" s="1"/>
  <c r="A2906" s="1"/>
  <c r="A2907" s="1"/>
  <c r="A2908" s="1"/>
  <c r="A2909" s="1"/>
  <c r="A2910" s="1"/>
  <c r="A2911" s="1"/>
  <c r="A2912" s="1"/>
  <c r="A2913" s="1"/>
  <c r="A2915" s="1"/>
  <c r="A2916" s="1"/>
  <c r="A2917" s="1"/>
  <c r="A2918" s="1"/>
  <c r="A2919" s="1"/>
  <c r="A2920" s="1"/>
  <c r="A2921" s="1"/>
  <c r="A2922" s="1"/>
  <c r="A2923" s="1"/>
  <c r="A2924" s="1"/>
  <c r="A2925" s="1"/>
  <c r="A2926" s="1"/>
  <c r="A2927" s="1"/>
  <c r="A2928" s="1"/>
  <c r="A2929" s="1"/>
  <c r="A2930" s="1"/>
  <c r="A2932" s="1"/>
  <c r="A2933" s="1"/>
  <c r="A2934" s="1"/>
  <c r="A2935" s="1"/>
  <c r="A2936" s="1"/>
  <c r="A2937" s="1"/>
  <c r="A2938" s="1"/>
  <c r="A2939" s="1"/>
  <c r="A2940" s="1"/>
  <c r="A2941" s="1"/>
  <c r="A2942" s="1"/>
  <c r="A2943" s="1"/>
  <c r="A2944" s="1"/>
  <c r="A2945" s="1"/>
  <c r="A2946" s="1"/>
  <c r="A2947" s="1"/>
  <c r="A2948" s="1"/>
  <c r="A2949" s="1"/>
  <c r="A2950" s="1"/>
  <c r="A2951" s="1"/>
  <c r="A2952" s="1"/>
  <c r="A2953" s="1"/>
  <c r="A2954" s="1"/>
  <c r="A2955" s="1"/>
  <c r="A2956" s="1"/>
  <c r="A2957" s="1"/>
  <c r="A2958" s="1"/>
  <c r="A2959" s="1"/>
  <c r="A2960" s="1"/>
  <c r="A2961" s="1"/>
  <c r="A2962" s="1"/>
  <c r="A2963" s="1"/>
  <c r="A2964" s="1"/>
  <c r="A2965" s="1"/>
  <c r="A2966" s="1"/>
  <c r="A2967" s="1"/>
  <c r="A2968" s="1"/>
  <c r="A2969" s="1"/>
  <c r="A2970" s="1"/>
  <c r="A2971" s="1"/>
  <c r="A2972" s="1"/>
  <c r="A2973" s="1"/>
  <c r="A2975" s="1"/>
  <c r="A2976" s="1"/>
  <c r="A2977" s="1"/>
  <c r="A2978" s="1"/>
  <c r="A2979" s="1"/>
  <c r="A2980" s="1"/>
  <c r="A2981" s="1"/>
  <c r="A2982" s="1"/>
  <c r="A2983" s="1"/>
  <c r="A2984" s="1"/>
  <c r="A2985" s="1"/>
  <c r="A2986" s="1"/>
  <c r="A2987" s="1"/>
  <c r="A2988" s="1"/>
  <c r="A2989" s="1"/>
  <c r="A2990" s="1"/>
  <c r="A2991" s="1"/>
  <c r="A2992" s="1"/>
  <c r="A2993" s="1"/>
  <c r="A2994" s="1"/>
  <c r="A2995" s="1"/>
  <c r="A2996" s="1"/>
  <c r="A2997" s="1"/>
  <c r="A2998" s="1"/>
  <c r="A2999" s="1"/>
  <c r="A3000" s="1"/>
  <c r="A3001" s="1"/>
  <c r="A3002" s="1"/>
  <c r="A3003" s="1"/>
  <c r="A3004" s="1"/>
  <c r="A3005" s="1"/>
  <c r="A3006" s="1"/>
  <c r="A3007" s="1"/>
  <c r="A3008" s="1"/>
  <c r="A3009" s="1"/>
  <c r="A3010" s="1"/>
  <c r="A3011" s="1"/>
  <c r="A3012" s="1"/>
  <c r="A3013" s="1"/>
  <c r="A3014" s="1"/>
  <c r="A3015" s="1"/>
  <c r="A3016" s="1"/>
  <c r="A3017" s="1"/>
  <c r="A3018" s="1"/>
  <c r="A3019" s="1"/>
  <c r="A3020" s="1"/>
  <c r="A3021" s="1"/>
  <c r="A3022" s="1"/>
  <c r="A3023" s="1"/>
  <c r="A3024" s="1"/>
  <c r="A3025" s="1"/>
  <c r="A3026" s="1"/>
  <c r="A3027" s="1"/>
  <c r="A3028" s="1"/>
  <c r="A3030" s="1"/>
  <c r="A3031" s="1"/>
  <c r="A3032" s="1"/>
  <c r="A3033" s="1"/>
  <c r="A3034" s="1"/>
  <c r="A3035" s="1"/>
  <c r="A3036" s="1"/>
  <c r="A3037" s="1"/>
  <c r="A3038" s="1"/>
  <c r="A3039" s="1"/>
  <c r="A3040" s="1"/>
  <c r="A3041" s="1"/>
  <c r="A3042" s="1"/>
  <c r="A3043" s="1"/>
  <c r="A3044" s="1"/>
  <c r="A3045" s="1"/>
  <c r="A3046" s="1"/>
  <c r="A3047" s="1"/>
  <c r="A3048" s="1"/>
  <c r="A3051" s="1"/>
  <c r="A3052" s="1"/>
  <c r="A3053" s="1"/>
  <c r="A3054" s="1"/>
  <c r="A3055" s="1"/>
  <c r="A3056" s="1"/>
  <c r="A3057" s="1"/>
  <c r="A3058" s="1"/>
  <c r="A3059" s="1"/>
  <c r="A3060" s="1"/>
  <c r="A3061" s="1"/>
  <c r="A3062" s="1"/>
  <c r="A3063" s="1"/>
  <c r="A3064" s="1"/>
  <c r="A3065" s="1"/>
  <c r="A3066" s="1"/>
  <c r="A3067" s="1"/>
  <c r="A3068" s="1"/>
  <c r="A3069" s="1"/>
  <c r="A3070" s="1"/>
  <c r="A3071" s="1"/>
  <c r="A3072" s="1"/>
  <c r="A3073" s="1"/>
  <c r="A3074" s="1"/>
  <c r="A3075" s="1"/>
  <c r="A3076" s="1"/>
  <c r="A3077" s="1"/>
  <c r="A3078" s="1"/>
  <c r="A3079" s="1"/>
  <c r="A3080" s="1"/>
  <c r="A3081" s="1"/>
  <c r="A3082" s="1"/>
  <c r="A3083" s="1"/>
  <c r="A3084" s="1"/>
  <c r="A3085" s="1"/>
  <c r="A3086" s="1"/>
  <c r="A3087" s="1"/>
  <c r="A3088" s="1"/>
  <c r="A3089" s="1"/>
  <c r="A3090" s="1"/>
  <c r="A3091" s="1"/>
  <c r="A3092" s="1"/>
  <c r="A3093" s="1"/>
  <c r="A3094" s="1"/>
  <c r="A3095" s="1"/>
  <c r="A3096" s="1"/>
  <c r="A3097" s="1"/>
  <c r="A3098" s="1"/>
  <c r="A3099" s="1"/>
  <c r="A3100" s="1"/>
  <c r="A3101" s="1"/>
  <c r="A3102" s="1"/>
  <c r="A3103" s="1"/>
  <c r="A3104" s="1"/>
  <c r="A3105" s="1"/>
  <c r="A3106" s="1"/>
  <c r="A3107" s="1"/>
  <c r="A3108" s="1"/>
  <c r="A3109" s="1"/>
  <c r="A3110" s="1"/>
  <c r="A3111" s="1"/>
  <c r="A3112" s="1"/>
  <c r="A3114" s="1"/>
  <c r="A3115" s="1"/>
  <c r="A3116" s="1"/>
  <c r="A3117" s="1"/>
  <c r="A3118" s="1"/>
  <c r="A3119" s="1"/>
  <c r="A3120" s="1"/>
  <c r="A3121" s="1"/>
  <c r="A3122" s="1"/>
  <c r="A3123" s="1"/>
  <c r="A3124" s="1"/>
  <c r="A3125" s="1"/>
  <c r="A3126" s="1"/>
  <c r="A3127" s="1"/>
  <c r="A3128" s="1"/>
  <c r="A3129" s="1"/>
  <c r="A3130" s="1"/>
  <c r="A3131" s="1"/>
  <c r="A3132" s="1"/>
  <c r="A3134" s="1"/>
  <c r="A3135" s="1"/>
  <c r="A3136" s="1"/>
  <c r="A3137" s="1"/>
  <c r="A3138" s="1"/>
  <c r="A3139" s="1"/>
  <c r="A3140" s="1"/>
  <c r="A3142" s="1"/>
  <c r="A3143" s="1"/>
  <c r="A3144" s="1"/>
  <c r="A3145" s="1"/>
  <c r="A3146" s="1"/>
  <c r="A3147" s="1"/>
  <c r="A3148" s="1"/>
  <c r="A3149" s="1"/>
  <c r="A3150" s="1"/>
  <c r="A3151" s="1"/>
  <c r="A3152" s="1"/>
  <c r="A3153" s="1"/>
  <c r="A3154" s="1"/>
  <c r="A3155" s="1"/>
  <c r="A3157" s="1"/>
  <c r="A3158" s="1"/>
  <c r="A3159" s="1"/>
  <c r="A3160" s="1"/>
  <c r="A3161" s="1"/>
  <c r="A3162" s="1"/>
  <c r="A3163" s="1"/>
  <c r="A3164" s="1"/>
  <c r="A3165" s="1"/>
  <c r="A3166" s="1"/>
  <c r="A3167" s="1"/>
  <c r="A3168" s="1"/>
  <c r="A3169" s="1"/>
  <c r="A3170" s="1"/>
  <c r="A3171" s="1"/>
  <c r="A3172" s="1"/>
  <c r="A3173" s="1"/>
  <c r="A3174" s="1"/>
  <c r="A3175" s="1"/>
  <c r="A3176" s="1"/>
  <c r="A3177" s="1"/>
  <c r="A3178" s="1"/>
  <c r="A3179" s="1"/>
  <c r="A3180" s="1"/>
  <c r="A3181" s="1"/>
  <c r="A3182" s="1"/>
  <c r="A3183" s="1"/>
  <c r="A3184" s="1"/>
  <c r="A3185" s="1"/>
  <c r="A3186" s="1"/>
  <c r="A3187" s="1"/>
  <c r="A3188" s="1"/>
  <c r="A3189" s="1"/>
  <c r="A3190" s="1"/>
  <c r="A3191" s="1"/>
  <c r="A3192" s="1"/>
  <c r="A3193" s="1"/>
  <c r="A3194" s="1"/>
  <c r="A3195" s="1"/>
  <c r="A3196" s="1"/>
  <c r="A3197" s="1"/>
  <c r="A3198" s="1"/>
  <c r="A3199" s="1"/>
  <c r="A3200" s="1"/>
  <c r="A3201" s="1"/>
  <c r="A3202" s="1"/>
  <c r="A3203" s="1"/>
  <c r="A3204" s="1"/>
  <c r="A3205" s="1"/>
  <c r="A3206" s="1"/>
  <c r="A3207" s="1"/>
  <c r="A3208" s="1"/>
  <c r="A3209" s="1"/>
  <c r="A3210" s="1"/>
  <c r="A3211" s="1"/>
  <c r="A3212" s="1"/>
  <c r="A3213" s="1"/>
  <c r="A3214" s="1"/>
  <c r="A3215" s="1"/>
  <c r="A3216" s="1"/>
  <c r="A3217" s="1"/>
  <c r="A3218" s="1"/>
  <c r="A3219" s="1"/>
  <c r="A3220" s="1"/>
  <c r="A3221" s="1"/>
  <c r="A3222" s="1"/>
  <c r="A3223" s="1"/>
  <c r="A3224" s="1"/>
  <c r="A3225" s="1"/>
  <c r="A3226" s="1"/>
  <c r="A3227" s="1"/>
  <c r="A3228" s="1"/>
  <c r="A3229" s="1"/>
  <c r="A3231" s="1"/>
  <c r="A3232" s="1"/>
  <c r="A3233" s="1"/>
  <c r="A3234" s="1"/>
  <c r="A3235" s="1"/>
  <c r="A3237" s="1"/>
  <c r="A3238" s="1"/>
  <c r="A3239" s="1"/>
  <c r="A3240" s="1"/>
  <c r="A3241" s="1"/>
  <c r="A3242" s="1"/>
  <c r="A3243" s="1"/>
  <c r="A3245" s="1"/>
  <c r="A3246" s="1"/>
  <c r="A3247" s="1"/>
  <c r="A3248" s="1"/>
  <c r="A3249" s="1"/>
  <c r="A3250" s="1"/>
  <c r="A3251" s="1"/>
  <c r="A3252" s="1"/>
  <c r="A3253" s="1"/>
  <c r="A3254" s="1"/>
  <c r="A3255" s="1"/>
  <c r="A3256" s="1"/>
  <c r="A3257" s="1"/>
  <c r="A3258" s="1"/>
  <c r="A3259" s="1"/>
  <c r="A3260" s="1"/>
  <c r="A3261" s="1"/>
  <c r="A3262" s="1"/>
  <c r="A3263" s="1"/>
  <c r="A3264" s="1"/>
  <c r="A3265" s="1"/>
  <c r="A3266" s="1"/>
  <c r="A3267" s="1"/>
  <c r="A3268" s="1"/>
  <c r="A3269" s="1"/>
  <c r="A3270" s="1"/>
  <c r="A3271" s="1"/>
  <c r="A3272" s="1"/>
  <c r="A3273" s="1"/>
  <c r="A3274" s="1"/>
  <c r="A3275" s="1"/>
  <c r="A3276" s="1"/>
  <c r="A3277" s="1"/>
  <c r="A3278" s="1"/>
  <c r="A3279" s="1"/>
  <c r="A3280" s="1"/>
  <c r="A3281" s="1"/>
  <c r="A3283" s="1"/>
  <c r="A3285" s="1"/>
  <c r="A3286" s="1"/>
  <c r="A3287" s="1"/>
  <c r="A3288" s="1"/>
  <c r="A3289" s="1"/>
  <c r="A3290" s="1"/>
  <c r="A3291" s="1"/>
  <c r="A3292" s="1"/>
  <c r="A3293" s="1"/>
  <c r="A3294" s="1"/>
  <c r="A3295" s="1"/>
  <c r="A3296" s="1"/>
  <c r="A3297" s="1"/>
  <c r="A3298" s="1"/>
  <c r="A3299" s="1"/>
  <c r="A3300" s="1"/>
  <c r="A3302" s="1"/>
  <c r="A3303" s="1"/>
  <c r="A3304" s="1"/>
  <c r="A3305" s="1"/>
  <c r="A3306" s="1"/>
  <c r="A3307" s="1"/>
  <c r="A3308" s="1"/>
  <c r="A3309" s="1"/>
  <c r="A3310" s="1"/>
  <c r="A3311" s="1"/>
  <c r="A3312" s="1"/>
  <c r="A3313" s="1"/>
  <c r="A3314" s="1"/>
  <c r="A3315" s="1"/>
  <c r="A3316" s="1"/>
  <c r="A3317" s="1"/>
  <c r="A3318" s="1"/>
  <c r="A3319" s="1"/>
  <c r="A3321" s="1"/>
  <c r="A3322" s="1"/>
  <c r="A3323" s="1"/>
  <c r="A3325" s="1"/>
  <c r="A3326" s="1"/>
  <c r="A3327" s="1"/>
  <c r="A3328" s="1"/>
  <c r="A3329" s="1"/>
  <c r="A3330" s="1"/>
  <c r="A3331" s="1"/>
  <c r="A3332" s="1"/>
  <c r="A3333" s="1"/>
  <c r="A3334" s="1"/>
  <c r="A3335" s="1"/>
  <c r="A3336" s="1"/>
  <c r="A3338" s="1"/>
  <c r="A3339" s="1"/>
  <c r="A3340" s="1"/>
  <c r="A3341" s="1"/>
  <c r="A3342" s="1"/>
  <c r="A3343" s="1"/>
  <c r="A3344" s="1"/>
  <c r="A3345" s="1"/>
  <c r="A3346" s="1"/>
  <c r="A3347" s="1"/>
  <c r="A3348" s="1"/>
  <c r="A3349" s="1"/>
  <c r="A3350" s="1"/>
  <c r="A3351" s="1"/>
  <c r="A3352" s="1"/>
  <c r="A3353" s="1"/>
  <c r="A3354" s="1"/>
  <c r="A3355" s="1"/>
  <c r="A3356" s="1"/>
  <c r="A3357" s="1"/>
  <c r="A3358" s="1"/>
  <c r="A3359" s="1"/>
  <c r="A3360" s="1"/>
  <c r="A3361" s="1"/>
  <c r="A3362" s="1"/>
  <c r="A3363" s="1"/>
  <c r="A3364" s="1"/>
  <c r="A3365" s="1"/>
  <c r="A3366" s="1"/>
  <c r="A3367" s="1"/>
  <c r="A3368" s="1"/>
  <c r="A3369" s="1"/>
  <c r="A3371" s="1"/>
  <c r="A3372" s="1"/>
  <c r="A3373" s="1"/>
  <c r="A3374" s="1"/>
  <c r="A3375" s="1"/>
  <c r="A3376" s="1"/>
  <c r="A3377" s="1"/>
  <c r="A3378" s="1"/>
  <c r="A3379" s="1"/>
  <c r="A3380" s="1"/>
  <c r="A3381" s="1"/>
  <c r="A3382" s="1"/>
  <c r="A3386" s="1"/>
  <c r="A3387" s="1"/>
  <c r="A3388" s="1"/>
  <c r="A3389" s="1"/>
  <c r="A3390" s="1"/>
  <c r="A3391" s="1"/>
  <c r="A3392" s="1"/>
  <c r="A3393" s="1"/>
  <c r="A3394" s="1"/>
  <c r="A3401" s="1"/>
  <c r="A3402" s="1"/>
  <c r="A3403" s="1"/>
  <c r="A3404" s="1"/>
  <c r="A3405" s="1"/>
  <c r="A3406" s="1"/>
  <c r="A3407" s="1"/>
  <c r="A3408" s="1"/>
  <c r="A3409" s="1"/>
  <c r="A3410" s="1"/>
  <c r="A3411" s="1"/>
  <c r="A3412" s="1"/>
  <c r="A3414" s="1"/>
  <c r="A3415" s="1"/>
  <c r="A3416" s="1"/>
  <c r="A3417" s="1"/>
  <c r="A3418" s="1"/>
  <c r="A3419" s="1"/>
  <c r="A3420" s="1"/>
  <c r="A3421" s="1"/>
  <c r="A3422" s="1"/>
  <c r="A3423" s="1"/>
  <c r="A3424" s="1"/>
  <c r="A3425" s="1"/>
  <c r="A3426" s="1"/>
  <c r="A3427" s="1"/>
  <c r="A3428" s="1"/>
  <c r="A3429" s="1"/>
  <c r="A3430" s="1"/>
  <c r="A3431" s="1"/>
  <c r="A3432" s="1"/>
  <c r="A3433" s="1"/>
  <c r="A3434" s="1"/>
  <c r="A3435" s="1"/>
  <c r="A3436" s="1"/>
  <c r="A3437" s="1"/>
  <c r="A3438" s="1"/>
  <c r="A3439" s="1"/>
  <c r="A3440" s="1"/>
  <c r="A3441" s="1"/>
  <c r="A3442" s="1"/>
  <c r="A3443" s="1"/>
  <c r="A3444" s="1"/>
  <c r="A3445" s="1"/>
  <c r="A3446" s="1"/>
  <c r="A3447" s="1"/>
  <c r="A3448" s="1"/>
  <c r="A3449" s="1"/>
  <c r="A3452" s="1"/>
  <c r="A3453" s="1"/>
  <c r="A3454" s="1"/>
  <c r="A3455" s="1"/>
  <c r="A3456" s="1"/>
  <c r="A3457" s="1"/>
  <c r="A3458" s="1"/>
  <c r="A3459" s="1"/>
  <c r="A3460" s="1"/>
  <c r="A3461" s="1"/>
  <c r="A3462" s="1"/>
  <c r="A3463" s="1"/>
  <c r="A3464" s="1"/>
  <c r="A3465" s="1"/>
  <c r="A3466" s="1"/>
  <c r="A3467" s="1"/>
  <c r="A3468" s="1"/>
  <c r="A3469" s="1"/>
  <c r="A3470" s="1"/>
  <c r="A3471" s="1"/>
  <c r="A3472" s="1"/>
  <c r="A3473" s="1"/>
  <c r="A3474" s="1"/>
  <c r="A3475" s="1"/>
  <c r="A3476" s="1"/>
  <c r="A3477" s="1"/>
  <c r="A3478" s="1"/>
  <c r="A3479" s="1"/>
  <c r="A3480" s="1"/>
  <c r="A3481" s="1"/>
  <c r="A3482" s="1"/>
  <c r="A3483" s="1"/>
  <c r="A3484" s="1"/>
  <c r="A3485" s="1"/>
  <c r="A3486" s="1"/>
  <c r="A3487" s="1"/>
  <c r="A3488" s="1"/>
  <c r="A3489" s="1"/>
  <c r="A3490" s="1"/>
  <c r="A3491" s="1"/>
  <c r="A3492" s="1"/>
  <c r="A3493" s="1"/>
  <c r="A3494" s="1"/>
  <c r="A3495" s="1"/>
  <c r="A3496" s="1"/>
  <c r="A3497" s="1"/>
  <c r="A3498" s="1"/>
  <c r="A3499" s="1"/>
  <c r="A3500" s="1"/>
  <c r="A3501" s="1"/>
  <c r="A3502" s="1"/>
  <c r="A3503" s="1"/>
  <c r="A3504" s="1"/>
  <c r="A3505" s="1"/>
  <c r="A3506" s="1"/>
  <c r="A3507" s="1"/>
  <c r="A3508" s="1"/>
  <c r="A3509" s="1"/>
  <c r="A3510" s="1"/>
  <c r="A3511" s="1"/>
  <c r="A3512" s="1"/>
  <c r="A3513" s="1"/>
  <c r="A3514" s="1"/>
  <c r="A3515" s="1"/>
  <c r="A3516" s="1"/>
  <c r="A3517" s="1"/>
  <c r="A3518" s="1"/>
  <c r="A3519" s="1"/>
  <c r="A3521" s="1"/>
  <c r="A3522" s="1"/>
  <c r="A3523" s="1"/>
  <c r="A3524" s="1"/>
  <c r="A3525" s="1"/>
  <c r="A3526" s="1"/>
  <c r="A3527" s="1"/>
  <c r="A3528" s="1"/>
  <c r="A3529" s="1"/>
  <c r="A3530" s="1"/>
  <c r="A3531" s="1"/>
  <c r="A3532" s="1"/>
  <c r="A3533" s="1"/>
  <c r="A3534" s="1"/>
  <c r="A3535" s="1"/>
  <c r="A3536" s="1"/>
  <c r="A3537" s="1"/>
  <c r="A3538" s="1"/>
  <c r="A3539" s="1"/>
  <c r="A3541" s="1"/>
  <c r="A3542" s="1"/>
  <c r="A3543" s="1"/>
  <c r="A3544" s="1"/>
  <c r="A3545" s="1"/>
  <c r="A3546" s="1"/>
  <c r="A3547" s="1"/>
  <c r="A3548" s="1"/>
  <c r="A3549" s="1"/>
  <c r="A3550" s="1"/>
  <c r="A3551" s="1"/>
  <c r="A3552" s="1"/>
  <c r="A3553" s="1"/>
  <c r="A3554" s="1"/>
  <c r="A3555" s="1"/>
  <c r="A3556" s="1"/>
  <c r="A3557" s="1"/>
  <c r="A3558" s="1"/>
  <c r="A3559" s="1"/>
  <c r="A3560" s="1"/>
  <c r="A3561" s="1"/>
  <c r="A3562" s="1"/>
  <c r="A3564" s="1"/>
  <c r="A3565" s="1"/>
  <c r="A3566" s="1"/>
  <c r="A3567" s="1"/>
  <c r="A3568" s="1"/>
  <c r="A3569" s="1"/>
  <c r="A3570" s="1"/>
  <c r="A3571" s="1"/>
  <c r="A3572" s="1"/>
  <c r="A3573" s="1"/>
  <c r="A3574" s="1"/>
  <c r="A3575" s="1"/>
  <c r="A3576" s="1"/>
  <c r="A3577" s="1"/>
  <c r="A3578" s="1"/>
  <c r="A3579" s="1"/>
  <c r="A3580" s="1"/>
  <c r="A3581" s="1"/>
  <c r="A3582" s="1"/>
  <c r="A3583" s="1"/>
  <c r="A3584" s="1"/>
  <c r="A3585" s="1"/>
  <c r="A3586" s="1"/>
  <c r="A3588" s="1"/>
  <c r="A3589" s="1"/>
  <c r="A3590" s="1"/>
  <c r="A3591" s="1"/>
  <c r="A3592" s="1"/>
  <c r="A3593" s="1"/>
  <c r="A3594" s="1"/>
  <c r="A3595" s="1"/>
  <c r="A3596" s="1"/>
  <c r="A3597" s="1"/>
  <c r="A3598" s="1"/>
  <c r="A3599" s="1"/>
  <c r="A3600" s="1"/>
  <c r="A3601" s="1"/>
  <c r="A3602" s="1"/>
  <c r="A3603" s="1"/>
  <c r="A3604" s="1"/>
  <c r="A3605" s="1"/>
  <c r="A3606" s="1"/>
  <c r="A3607" s="1"/>
  <c r="A3608" s="1"/>
  <c r="A3609" s="1"/>
  <c r="A3611" s="1"/>
  <c r="A3612" s="1"/>
  <c r="A3613" s="1"/>
  <c r="A3614" s="1"/>
  <c r="A3615" s="1"/>
  <c r="A3617" s="1"/>
  <c r="A3618" s="1"/>
  <c r="A3619" s="1"/>
  <c r="A3620" s="1"/>
  <c r="A3621" s="1"/>
  <c r="A3622" s="1"/>
  <c r="A3623" s="1"/>
  <c r="A3624" s="1"/>
  <c r="A3625" s="1"/>
  <c r="A3626" s="1"/>
  <c r="A3627" s="1"/>
  <c r="A3628" s="1"/>
  <c r="A3629" s="1"/>
  <c r="A3630" s="1"/>
  <c r="A3631" s="1"/>
  <c r="A3632" s="1"/>
  <c r="A3633" s="1"/>
  <c r="A3634" s="1"/>
  <c r="A3635" s="1"/>
  <c r="A3636" s="1"/>
  <c r="A3637" s="1"/>
  <c r="A3638" s="1"/>
  <c r="A3639" s="1"/>
  <c r="A3640" s="1"/>
  <c r="A3641" s="1"/>
  <c r="A3642" s="1"/>
  <c r="A3644" s="1"/>
  <c r="A3645" s="1"/>
  <c r="A3646" s="1"/>
  <c r="A3647" s="1"/>
  <c r="A3648" s="1"/>
  <c r="A3649" s="1"/>
  <c r="A3650" s="1"/>
  <c r="A3651" s="1"/>
  <c r="A3652" s="1"/>
  <c r="A3653" s="1"/>
  <c r="A3654" s="1"/>
  <c r="A3655" s="1"/>
  <c r="A3656" s="1"/>
  <c r="A3658" s="1"/>
  <c r="A3659" s="1"/>
  <c r="A3660" s="1"/>
  <c r="A3661" s="1"/>
  <c r="A3662" s="1"/>
  <c r="A3663" s="1"/>
  <c r="A3664" s="1"/>
  <c r="A3665" s="1"/>
  <c r="A3666" s="1"/>
  <c r="A3668" s="1"/>
  <c r="A3669" s="1"/>
  <c r="A3670" s="1"/>
  <c r="A3671" s="1"/>
  <c r="A3672" s="1"/>
  <c r="A3673" s="1"/>
  <c r="A3674" s="1"/>
  <c r="A3675" s="1"/>
  <c r="A3676" s="1"/>
  <c r="A3677" s="1"/>
  <c r="A3678" s="1"/>
  <c r="A3679" s="1"/>
  <c r="A3680" s="1"/>
  <c r="A3681" s="1"/>
  <c r="A3682" s="1"/>
  <c r="A3683" s="1"/>
  <c r="A3685" s="1"/>
  <c r="A3686" s="1"/>
  <c r="A3687" s="1"/>
  <c r="A3688" s="1"/>
  <c r="A3689" s="1"/>
  <c r="A3690" s="1"/>
  <c r="A3691" s="1"/>
  <c r="A3692" s="1"/>
  <c r="A3693" s="1"/>
  <c r="A3694" s="1"/>
  <c r="A3695" s="1"/>
  <c r="A3696" s="1"/>
  <c r="A3697" s="1"/>
  <c r="A3698" s="1"/>
  <c r="A3699" s="1"/>
  <c r="A3700" s="1"/>
  <c r="A3701" s="1"/>
  <c r="A3702" s="1"/>
  <c r="A3703" s="1"/>
  <c r="A3704" s="1"/>
  <c r="A3705" s="1"/>
  <c r="A3706" s="1"/>
  <c r="A3707" s="1"/>
  <c r="A3708" s="1"/>
  <c r="A3710" s="1"/>
  <c r="A3711" s="1"/>
  <c r="A3712" s="1"/>
  <c r="A3713" s="1"/>
  <c r="A3714" s="1"/>
  <c r="A3715" s="1"/>
  <c r="A3716" s="1"/>
  <c r="A3717" s="1"/>
  <c r="A3718" s="1"/>
  <c r="A3719" s="1"/>
  <c r="A3720" s="1"/>
  <c r="A3721" s="1"/>
  <c r="A3722" s="1"/>
  <c r="A3723" s="1"/>
  <c r="A3724" s="1"/>
  <c r="A3725" s="1"/>
  <c r="A3726" s="1"/>
  <c r="A3727" s="1"/>
  <c r="A3728" s="1"/>
  <c r="A3729" s="1"/>
  <c r="A3730" s="1"/>
  <c r="A3731" s="1"/>
  <c r="A3732" s="1"/>
  <c r="A3734" s="1"/>
  <c r="A3735" s="1"/>
  <c r="A3736" s="1"/>
  <c r="A3737" s="1"/>
  <c r="A3738" s="1"/>
  <c r="A3739" s="1"/>
  <c r="A3740" s="1"/>
  <c r="A3741" s="1"/>
  <c r="A3742" s="1"/>
  <c r="A3743" s="1"/>
  <c r="A3744" s="1"/>
  <c r="A3745" s="1"/>
  <c r="A3746" s="1"/>
  <c r="A3747" s="1"/>
  <c r="A3748" s="1"/>
  <c r="A3749" s="1"/>
  <c r="A3750" s="1"/>
  <c r="A3751" s="1"/>
  <c r="A3753" s="1"/>
  <c r="A3754" s="1"/>
  <c r="A3755" s="1"/>
  <c r="A3756" s="1"/>
  <c r="A3757" s="1"/>
  <c r="A3758" s="1"/>
  <c r="A3759" s="1"/>
  <c r="A3761" s="1"/>
  <c r="A3762" s="1"/>
  <c r="A3763" s="1"/>
  <c r="A3764" s="1"/>
  <c r="A3765" s="1"/>
  <c r="A3766" s="1"/>
  <c r="A3767" s="1"/>
  <c r="A3768" s="1"/>
  <c r="A3769" s="1"/>
  <c r="A3770" s="1"/>
  <c r="A3771" s="1"/>
  <c r="A3772" s="1"/>
  <c r="A3773" s="1"/>
  <c r="A3774" s="1"/>
  <c r="A3775" s="1"/>
  <c r="A3776" s="1"/>
  <c r="A3777" s="1"/>
  <c r="A3778" s="1"/>
  <c r="A3779" s="1"/>
  <c r="A3780" s="1"/>
  <c r="A3781" s="1"/>
  <c r="A3782" s="1"/>
  <c r="A3783" s="1"/>
  <c r="A3784" s="1"/>
  <c r="A3785" s="1"/>
  <c r="A3786" s="1"/>
  <c r="A3787" s="1"/>
  <c r="A3788" s="1"/>
  <c r="A3789" s="1"/>
  <c r="A3790" s="1"/>
  <c r="A3791" s="1"/>
  <c r="A3792" s="1"/>
  <c r="A3795" s="1"/>
  <c r="A3796" s="1"/>
  <c r="A3797" s="1"/>
  <c r="A3798" s="1"/>
  <c r="A3799" s="1"/>
  <c r="A3800" s="1"/>
  <c r="A3801" s="1"/>
  <c r="A3802" s="1"/>
  <c r="A3803" s="1"/>
  <c r="A3804" s="1"/>
  <c r="A3805" s="1"/>
  <c r="A3806" s="1"/>
  <c r="A3807" s="1"/>
  <c r="A3808" s="1"/>
  <c r="A3809" s="1"/>
  <c r="A3810" s="1"/>
  <c r="A3811" s="1"/>
  <c r="A3812" s="1"/>
  <c r="A3813" s="1"/>
  <c r="A3814" s="1"/>
  <c r="A3815" s="1"/>
  <c r="A3816" s="1"/>
  <c r="A3817" s="1"/>
  <c r="A3819" s="1"/>
  <c r="A3820" s="1"/>
  <c r="A3821" s="1"/>
  <c r="A3822" s="1"/>
  <c r="A3823" s="1"/>
  <c r="A3824" s="1"/>
  <c r="A3825" s="1"/>
  <c r="A3826" s="1"/>
  <c r="A3827" s="1"/>
  <c r="A3828" s="1"/>
  <c r="A3829" s="1"/>
  <c r="A3830" s="1"/>
  <c r="A3831" s="1"/>
  <c r="A3832" s="1"/>
  <c r="A3833" s="1"/>
  <c r="A3834" s="1"/>
  <c r="A3835" s="1"/>
  <c r="A3836" s="1"/>
  <c r="A3837" s="1"/>
  <c r="A3838" s="1"/>
  <c r="A3839" s="1"/>
  <c r="A3841" s="1"/>
  <c r="A3842" s="1"/>
  <c r="A3843" s="1"/>
  <c r="A3844" s="1"/>
  <c r="A3845" s="1"/>
  <c r="A3846" s="1"/>
  <c r="A3847" s="1"/>
  <c r="A3848" s="1"/>
  <c r="A3849" s="1"/>
  <c r="A3850" s="1"/>
  <c r="A3851" s="1"/>
  <c r="A3852" s="1"/>
  <c r="A3853" s="1"/>
  <c r="A3854" s="1"/>
  <c r="A3855" s="1"/>
  <c r="A3856" s="1"/>
  <c r="A3857" s="1"/>
  <c r="A3858" s="1"/>
  <c r="A3859" s="1"/>
  <c r="A3860" s="1"/>
  <c r="A3863" s="1"/>
  <c r="A3864" s="1"/>
  <c r="A3865" s="1"/>
  <c r="A3866" s="1"/>
  <c r="A3867" s="1"/>
  <c r="A3868" s="1"/>
  <c r="A3869" s="1"/>
  <c r="A3870" s="1"/>
  <c r="A3871" s="1"/>
  <c r="A3872" s="1"/>
  <c r="A3873" s="1"/>
  <c r="A3874" s="1"/>
  <c r="A3875" s="1"/>
  <c r="A3876" s="1"/>
  <c r="A3877" s="1"/>
  <c r="A3878" s="1"/>
  <c r="A3879" s="1"/>
  <c r="A3880" s="1"/>
  <c r="A3881" s="1"/>
  <c r="A3882" s="1"/>
  <c r="A3883" s="1"/>
  <c r="A3884" s="1"/>
  <c r="A3885" s="1"/>
  <c r="A3886" s="1"/>
  <c r="A3887" s="1"/>
  <c r="A3888" s="1"/>
  <c r="A3889" s="1"/>
  <c r="A3890" s="1"/>
  <c r="A3891" s="1"/>
  <c r="A3893" s="1"/>
  <c r="A3894" s="1"/>
  <c r="A3895" s="1"/>
  <c r="A3896" s="1"/>
  <c r="A3897" s="1"/>
  <c r="A3898" s="1"/>
  <c r="A3899" s="1"/>
  <c r="A3900" s="1"/>
  <c r="A3901" s="1"/>
  <c r="A3902" s="1"/>
  <c r="A3903" s="1"/>
  <c r="A3904" s="1"/>
  <c r="A3905" s="1"/>
  <c r="A3906" s="1"/>
  <c r="A3907" s="1"/>
  <c r="A3909" s="1"/>
  <c r="A3910" s="1"/>
  <c r="A3911" s="1"/>
  <c r="A3912" s="1"/>
  <c r="A3913" s="1"/>
  <c r="A3914" s="1"/>
  <c r="A3915" s="1"/>
  <c r="A3916" s="1"/>
  <c r="A3918" s="1"/>
  <c r="A3919" s="1"/>
  <c r="A3920" s="1"/>
  <c r="A3921" s="1"/>
  <c r="A3922" s="1"/>
  <c r="A3923" s="1"/>
  <c r="A3924" s="1"/>
  <c r="A3925" s="1"/>
  <c r="A3926" s="1"/>
  <c r="A3927" s="1"/>
  <c r="A3928" s="1"/>
  <c r="A3929" s="1"/>
  <c r="A3930" s="1"/>
  <c r="A3931" s="1"/>
  <c r="A3932" s="1"/>
  <c r="A3933" s="1"/>
  <c r="A3934" s="1"/>
  <c r="A3935" s="1"/>
  <c r="A3936" s="1"/>
  <c r="A3937" s="1"/>
  <c r="A3938" s="1"/>
  <c r="A3939" s="1"/>
  <c r="A3940" s="1"/>
  <c r="A3941" s="1"/>
  <c r="A3942" s="1"/>
  <c r="A3943" s="1"/>
  <c r="A3944" s="1"/>
  <c r="A3945" s="1"/>
  <c r="A3946" s="1"/>
  <c r="A3947" s="1"/>
  <c r="A3948" s="1"/>
  <c r="A3949" s="1"/>
  <c r="A3950" s="1"/>
  <c r="A3951" s="1"/>
  <c r="A3952" s="1"/>
  <c r="A3953" s="1"/>
  <c r="A3954" s="1"/>
  <c r="A3955" s="1"/>
  <c r="A3956" s="1"/>
  <c r="A3957" s="1"/>
  <c r="A3958" s="1"/>
  <c r="A3959" s="1"/>
  <c r="A3960" s="1"/>
  <c r="A3961" s="1"/>
  <c r="A3962" s="1"/>
  <c r="A3963" s="1"/>
  <c r="A3965" s="1"/>
  <c r="A3966" s="1"/>
  <c r="A3967" s="1"/>
  <c r="A3968" s="1"/>
  <c r="A3969" s="1"/>
  <c r="A3970" s="1"/>
  <c r="A3971" s="1"/>
  <c r="A3972" s="1"/>
  <c r="A3973" s="1"/>
  <c r="A3974" s="1"/>
  <c r="A3975" s="1"/>
  <c r="A3976" s="1"/>
  <c r="A3977" s="1"/>
  <c r="A3978" s="1"/>
  <c r="A3979" s="1"/>
  <c r="A3980" s="1"/>
  <c r="A3981" s="1"/>
  <c r="A3982" s="1"/>
  <c r="A3983" s="1"/>
  <c r="A3984" s="1"/>
  <c r="A3985" s="1"/>
  <c r="A3986" s="1"/>
  <c r="A3987" s="1"/>
  <c r="A3988" s="1"/>
  <c r="A3989" s="1"/>
  <c r="A3990" s="1"/>
  <c r="A3991" s="1"/>
  <c r="A3992" s="1"/>
  <c r="A3993" s="1"/>
  <c r="A3994" s="1"/>
  <c r="A3995" s="1"/>
  <c r="A3996" s="1"/>
  <c r="A3997" s="1"/>
  <c r="A3998" s="1"/>
  <c r="A3999" s="1"/>
  <c r="A4000" s="1"/>
  <c r="A4001" s="1"/>
  <c r="A4003" s="1"/>
  <c r="A4004" s="1"/>
  <c r="A4005" s="1"/>
  <c r="A4006" s="1"/>
  <c r="A4007" s="1"/>
  <c r="A4008" s="1"/>
  <c r="A4009" s="1"/>
  <c r="A4010" s="1"/>
  <c r="A4011" s="1"/>
  <c r="A4012" s="1"/>
  <c r="A4013" s="1"/>
  <c r="A4014" s="1"/>
  <c r="A4015" s="1"/>
  <c r="A4016" s="1"/>
  <c r="A4017" s="1"/>
  <c r="A4018" s="1"/>
  <c r="A4019" s="1"/>
  <c r="A4020" s="1"/>
  <c r="A4021" s="1"/>
  <c r="A4022" s="1"/>
  <c r="A4023" s="1"/>
  <c r="A4024" s="1"/>
  <c r="A4025" s="1"/>
  <c r="A4026" s="1"/>
  <c r="A4027" s="1"/>
  <c r="A4028" s="1"/>
  <c r="A4029" s="1"/>
  <c r="A4030" s="1"/>
  <c r="A4031" s="1"/>
  <c r="A4032" s="1"/>
  <c r="A4033" s="1"/>
  <c r="A4034" s="1"/>
  <c r="A4035" s="1"/>
  <c r="A4036" s="1"/>
  <c r="A4037" s="1"/>
  <c r="A4038" s="1"/>
  <c r="A4039" s="1"/>
  <c r="A4040" s="1"/>
  <c r="A4041" s="1"/>
  <c r="A4042" s="1"/>
  <c r="A4043" s="1"/>
  <c r="A4044" s="1"/>
  <c r="A4045" s="1"/>
  <c r="A4046" s="1"/>
  <c r="A4047" s="1"/>
  <c r="A4048" s="1"/>
  <c r="A4049" s="1"/>
  <c r="A4050" s="1"/>
  <c r="A4051" s="1"/>
  <c r="A4052" s="1"/>
  <c r="A4054" s="1"/>
  <c r="A4055" s="1"/>
  <c r="A4056" s="1"/>
  <c r="A4057" s="1"/>
  <c r="A4058" s="1"/>
  <c r="A4059" s="1"/>
  <c r="A4060" s="1"/>
  <c r="A4061" s="1"/>
  <c r="A4062" s="1"/>
  <c r="A4063" s="1"/>
  <c r="A4064" s="1"/>
  <c r="A4065" s="1"/>
  <c r="A4066" s="1"/>
  <c r="A4067" s="1"/>
  <c r="A4068" s="1"/>
  <c r="A4069" s="1"/>
  <c r="A4070" s="1"/>
  <c r="A4071" s="1"/>
  <c r="A4072" s="1"/>
  <c r="A4074" s="1"/>
  <c r="A4075" s="1"/>
  <c r="A4076" s="1"/>
  <c r="A4077" s="1"/>
  <c r="A4078" s="1"/>
  <c r="A4079" s="1"/>
  <c r="A4080" s="1"/>
  <c r="A4081" s="1"/>
  <c r="A4082" s="1"/>
  <c r="A4083" s="1"/>
  <c r="A4084" s="1"/>
  <c r="A4085" s="1"/>
  <c r="A4086" s="1"/>
  <c r="A4087" s="1"/>
  <c r="A4088" s="1"/>
  <c r="A4089" s="1"/>
  <c r="A4090" s="1"/>
  <c r="A4091" s="1"/>
  <c r="A4092" s="1"/>
  <c r="A4093" s="1"/>
  <c r="A4094" s="1"/>
  <c r="A4095" s="1"/>
  <c r="A4096" s="1"/>
  <c r="A4097" s="1"/>
  <c r="A4098" s="1"/>
  <c r="A4099" s="1"/>
  <c r="A4100" s="1"/>
  <c r="A4101" s="1"/>
  <c r="A4102" s="1"/>
  <c r="A4103" s="1"/>
  <c r="A4105" s="1"/>
  <c r="A4106" s="1"/>
  <c r="A4107" s="1"/>
  <c r="A4108" s="1"/>
  <c r="A4109" s="1"/>
  <c r="A4111" s="1"/>
  <c r="A4112" s="1"/>
  <c r="A4113" s="1"/>
  <c r="A4114" s="1"/>
  <c r="A4116" s="1"/>
  <c r="A4117" s="1"/>
  <c r="A4118" s="1"/>
  <c r="A4119" s="1"/>
  <c r="A4120" s="1"/>
  <c r="A4121" s="1"/>
  <c r="A4122" s="1"/>
  <c r="A4123" s="1"/>
  <c r="A4124" s="1"/>
  <c r="A4127" s="1"/>
  <c r="A4128" s="1"/>
  <c r="A4129" s="1"/>
  <c r="A4130" s="1"/>
  <c r="A4131" s="1"/>
  <c r="A4132" s="1"/>
  <c r="A4133" s="1"/>
  <c r="A4134" s="1"/>
  <c r="A4135" s="1"/>
  <c r="A4136" s="1"/>
  <c r="A4137" s="1"/>
  <c r="A4138" s="1"/>
  <c r="A4139" s="1"/>
  <c r="A4140" s="1"/>
  <c r="A4141" s="1"/>
  <c r="A4142" s="1"/>
  <c r="A4143" s="1"/>
  <c r="A4144" s="1"/>
  <c r="A4145" s="1"/>
  <c r="A4146" s="1"/>
  <c r="A4147" s="1"/>
  <c r="A4148" s="1"/>
  <c r="A4149" s="1"/>
  <c r="A4150" s="1"/>
  <c r="A4151" s="1"/>
  <c r="A4152" s="1"/>
  <c r="A4153" s="1"/>
  <c r="A4154" s="1"/>
  <c r="A4155" s="1"/>
  <c r="A4156" s="1"/>
  <c r="A4157" s="1"/>
  <c r="A4158" s="1"/>
  <c r="A4159" s="1"/>
  <c r="A4160" s="1"/>
  <c r="A4161" s="1"/>
  <c r="A4162" s="1"/>
  <c r="A4163" s="1"/>
  <c r="A4164" s="1"/>
  <c r="A4165" s="1"/>
  <c r="A4166" s="1"/>
  <c r="A4167" s="1"/>
  <c r="A4168" s="1"/>
  <c r="A4169" s="1"/>
  <c r="A4170" s="1"/>
  <c r="A4171" s="1"/>
  <c r="A4172" s="1"/>
  <c r="A4173" s="1"/>
  <c r="A4174" s="1"/>
  <c r="A4176" s="1"/>
  <c r="A4177" s="1"/>
  <c r="A4178" s="1"/>
  <c r="A4179" s="1"/>
  <c r="A4180" s="1"/>
  <c r="A4181" s="1"/>
  <c r="A4182" s="1"/>
  <c r="A4183" s="1"/>
  <c r="A4184" s="1"/>
  <c r="A4185" s="1"/>
  <c r="A4186" s="1"/>
  <c r="A4187" s="1"/>
  <c r="A4188" s="1"/>
  <c r="A4189" s="1"/>
  <c r="A4190" s="1"/>
  <c r="A4191" s="1"/>
  <c r="A4192" s="1"/>
  <c r="A4194" s="1"/>
  <c r="A4195" s="1"/>
  <c r="A4196" s="1"/>
  <c r="A4197" s="1"/>
  <c r="A4198" s="1"/>
  <c r="A4199" s="1"/>
  <c r="A4200" s="1"/>
  <c r="A4201" s="1"/>
  <c r="A4202" s="1"/>
  <c r="A4203" s="1"/>
  <c r="A4204" s="1"/>
  <c r="A4205" s="1"/>
  <c r="A4206" s="1"/>
  <c r="A4207" s="1"/>
  <c r="A4208" s="1"/>
  <c r="A4209" s="1"/>
  <c r="A4211" s="1"/>
  <c r="A4212" s="1"/>
  <c r="A4213" s="1"/>
  <c r="A4214" s="1"/>
  <c r="A4215" s="1"/>
  <c r="A4216" s="1"/>
  <c r="A4217" s="1"/>
  <c r="A4218" s="1"/>
  <c r="A4219" s="1"/>
  <c r="A4220" s="1"/>
  <c r="A4221" s="1"/>
  <c r="A4222" s="1"/>
  <c r="A4223" s="1"/>
  <c r="A4224" s="1"/>
  <c r="A4225" s="1"/>
  <c r="A4226" s="1"/>
  <c r="A4227" s="1"/>
  <c r="A4228" s="1"/>
  <c r="A4229" s="1"/>
  <c r="A4230" s="1"/>
  <c r="A4231" s="1"/>
  <c r="A4232" s="1"/>
  <c r="A4234" s="1"/>
  <c r="A4236" s="1"/>
  <c r="A4237" s="1"/>
  <c r="A4238" s="1"/>
  <c r="A4239" s="1"/>
  <c r="A4240" s="1"/>
  <c r="A4241" s="1"/>
  <c r="A4242" s="1"/>
  <c r="A4243" s="1"/>
  <c r="A4244" s="1"/>
  <c r="A4245" s="1"/>
  <c r="A4246" s="1"/>
  <c r="A4247" s="1"/>
  <c r="A4248" s="1"/>
  <c r="A4249" s="1"/>
  <c r="A4250" s="1"/>
  <c r="A4251" s="1"/>
  <c r="A4252" s="1"/>
  <c r="A4253" s="1"/>
  <c r="A4254" s="1"/>
  <c r="A4255" s="1"/>
  <c r="A4256" s="1"/>
  <c r="A4257" s="1"/>
  <c r="A4258" s="1"/>
  <c r="A4259" s="1"/>
  <c r="A4260" s="1"/>
  <c r="A4261" s="1"/>
  <c r="A4262" s="1"/>
  <c r="A4263" s="1"/>
  <c r="A4264" s="1"/>
  <c r="A4265" s="1"/>
  <c r="A4266" s="1"/>
  <c r="A4268" s="1"/>
  <c r="A4269" s="1"/>
  <c r="A4270" s="1"/>
  <c r="A4271" s="1"/>
  <c r="A4272" s="1"/>
  <c r="A4273" s="1"/>
  <c r="A4274" s="1"/>
  <c r="A4275" s="1"/>
  <c r="A4276" s="1"/>
  <c r="A4277" s="1"/>
  <c r="A4278" s="1"/>
  <c r="A4279" s="1"/>
  <c r="A4280" s="1"/>
  <c r="A4281" s="1"/>
  <c r="A4282" s="1"/>
  <c r="A4283" s="1"/>
  <c r="A4284" s="1"/>
  <c r="A4285" s="1"/>
  <c r="A4286" s="1"/>
  <c r="A4287" s="1"/>
  <c r="A4288" s="1"/>
  <c r="A4289" s="1"/>
  <c r="A4290" s="1"/>
  <c r="A4291" s="1"/>
  <c r="A4292" s="1"/>
  <c r="A4293" s="1"/>
  <c r="A4294" s="1"/>
  <c r="A4295" s="1"/>
  <c r="A4296" s="1"/>
  <c r="A4297" s="1"/>
  <c r="A4298" s="1"/>
  <c r="A4299" s="1"/>
  <c r="A4300" s="1"/>
  <c r="A4301" s="1"/>
  <c r="A4302" s="1"/>
  <c r="A4303" s="1"/>
  <c r="A4304" s="1"/>
  <c r="A4305" s="1"/>
  <c r="A4306" s="1"/>
  <c r="A4307" s="1"/>
  <c r="A4308" s="1"/>
  <c r="A4309" s="1"/>
  <c r="A4310" s="1"/>
  <c r="A4311" s="1"/>
  <c r="A4312" s="1"/>
  <c r="A4313" s="1"/>
  <c r="A4314" s="1"/>
  <c r="A4315" s="1"/>
  <c r="A4316" s="1"/>
  <c r="A4317" s="1"/>
  <c r="A4318" s="1"/>
  <c r="A4319" s="1"/>
  <c r="A4320" s="1"/>
  <c r="A4322" s="1"/>
  <c r="A4323" s="1"/>
  <c r="A4324" s="1"/>
  <c r="A4325" s="1"/>
  <c r="A4326" s="1"/>
  <c r="A4327" s="1"/>
  <c r="A4328" s="1"/>
  <c r="A4329" s="1"/>
  <c r="A4330" s="1"/>
  <c r="A4331" s="1"/>
  <c r="A4332" s="1"/>
  <c r="A4333" s="1"/>
  <c r="A4334" s="1"/>
  <c r="A4335" s="1"/>
  <c r="A4336" s="1"/>
  <c r="A4337" s="1"/>
  <c r="A4338" s="1"/>
  <c r="A4339" s="1"/>
  <c r="A4340" s="1"/>
  <c r="A4341" s="1"/>
  <c r="A4342" s="1"/>
  <c r="A4343" s="1"/>
  <c r="A4344" s="1"/>
  <c r="A4345" s="1"/>
  <c r="A4346" s="1"/>
  <c r="A4347" s="1"/>
  <c r="A4348" s="1"/>
  <c r="A4349" s="1"/>
  <c r="A4350" s="1"/>
  <c r="A4351" s="1"/>
  <c r="A4352" s="1"/>
  <c r="A4353" s="1"/>
  <c r="A4354" s="1"/>
  <c r="A4355" s="1"/>
  <c r="A4357" s="1"/>
  <c r="A4358" s="1"/>
  <c r="A4359" s="1"/>
  <c r="A4360" s="1"/>
  <c r="A4361" s="1"/>
  <c r="A4362" s="1"/>
  <c r="A4363" s="1"/>
  <c r="A4364" s="1"/>
  <c r="A4365" s="1"/>
  <c r="A4366" s="1"/>
  <c r="A4367" s="1"/>
  <c r="A4368" s="1"/>
  <c r="A4369" s="1"/>
  <c r="A4370" s="1"/>
  <c r="A4371" s="1"/>
  <c r="A4372" s="1"/>
  <c r="A4373" s="1"/>
  <c r="A4374" s="1"/>
  <c r="A4375" s="1"/>
  <c r="A4376" s="1"/>
  <c r="A4377" s="1"/>
  <c r="A4378" s="1"/>
  <c r="A4379" s="1"/>
  <c r="A4380" s="1"/>
  <c r="A4381" s="1"/>
  <c r="A4382" s="1"/>
  <c r="A4383" s="1"/>
  <c r="A4384" s="1"/>
  <c r="A4385" s="1"/>
  <c r="A4386" s="1"/>
  <c r="A4387" s="1"/>
  <c r="A4388" s="1"/>
  <c r="A4389" s="1"/>
  <c r="A4390" s="1"/>
  <c r="A4391" s="1"/>
  <c r="A4392" s="1"/>
  <c r="A4393" s="1"/>
  <c r="A4394" s="1"/>
  <c r="A4395" s="1"/>
  <c r="A4396" s="1"/>
  <c r="A4397" s="1"/>
  <c r="A4398" s="1"/>
  <c r="A4399" s="1"/>
  <c r="A4400" s="1"/>
  <c r="A4401" s="1"/>
  <c r="A4402" s="1"/>
  <c r="A4403" s="1"/>
  <c r="A4404" s="1"/>
  <c r="A4405" s="1"/>
  <c r="A4406" s="1"/>
  <c r="A4407" s="1"/>
  <c r="A4408" s="1"/>
  <c r="A4409" s="1"/>
  <c r="A4410" s="1"/>
  <c r="A4411" s="1"/>
  <c r="A4412" s="1"/>
  <c r="A4413" s="1"/>
  <c r="A4414" s="1"/>
  <c r="A4415" s="1"/>
  <c r="A4416" s="1"/>
  <c r="A4417" s="1"/>
  <c r="A4418" s="1"/>
  <c r="A4419" s="1"/>
  <c r="A4420" s="1"/>
  <c r="A4421" s="1"/>
  <c r="A4422" s="1"/>
  <c r="A4423" s="1"/>
  <c r="A4424" s="1"/>
  <c r="A4425" s="1"/>
  <c r="A4426" s="1"/>
  <c r="A4427" s="1"/>
  <c r="A4428" s="1"/>
  <c r="A4429" s="1"/>
  <c r="A4430" s="1"/>
  <c r="A4431" s="1"/>
  <c r="A4432" s="1"/>
  <c r="A4433" s="1"/>
  <c r="A4434" s="1"/>
  <c r="A4435" s="1"/>
  <c r="A4436" s="1"/>
  <c r="A4437" s="1"/>
  <c r="A4439" s="1"/>
  <c r="A4440" s="1"/>
  <c r="A4441" s="1"/>
  <c r="A4442" s="1"/>
  <c r="A4443" s="1"/>
  <c r="A4444" s="1"/>
  <c r="A4445" s="1"/>
  <c r="A4446" s="1"/>
  <c r="A4447" s="1"/>
  <c r="A4448" s="1"/>
  <c r="A4449" s="1"/>
  <c r="A4450" s="1"/>
  <c r="A4451" s="1"/>
  <c r="A4452" s="1"/>
  <c r="A4453" s="1"/>
  <c r="A4454" s="1"/>
  <c r="A4455" s="1"/>
  <c r="A4456" s="1"/>
  <c r="A4457" s="1"/>
  <c r="A4458" s="1"/>
  <c r="A4459" s="1"/>
  <c r="A4460" s="1"/>
  <c r="A4463" s="1"/>
  <c r="A4464" s="1"/>
  <c r="A4465" s="1"/>
  <c r="A4466" s="1"/>
  <c r="A4467" s="1"/>
  <c r="A4468" s="1"/>
  <c r="A4469" s="1"/>
  <c r="A4470" s="1"/>
  <c r="A4471" s="1"/>
  <c r="A4472" s="1"/>
  <c r="A4473" s="1"/>
  <c r="A4474" s="1"/>
  <c r="A4475" s="1"/>
  <c r="A4476" s="1"/>
  <c r="A4477" s="1"/>
  <c r="A4478" s="1"/>
  <c r="A4479" s="1"/>
  <c r="A4480" s="1"/>
  <c r="A4481" s="1"/>
  <c r="A4482" s="1"/>
  <c r="A4483" s="1"/>
  <c r="A4484" s="1"/>
  <c r="A4485" s="1"/>
  <c r="A4486" s="1"/>
  <c r="A4488" s="1"/>
  <c r="A4489" s="1"/>
  <c r="A4490" s="1"/>
  <c r="A4491" s="1"/>
  <c r="A4492" s="1"/>
  <c r="A4493" s="1"/>
  <c r="A4494" s="1"/>
  <c r="A4495" s="1"/>
  <c r="A4496" s="1"/>
  <c r="A4497" s="1"/>
  <c r="A4498" s="1"/>
  <c r="A4499" s="1"/>
  <c r="A4500" s="1"/>
  <c r="A4501" s="1"/>
  <c r="A4502" s="1"/>
  <c r="A4503" s="1"/>
  <c r="A4504" s="1"/>
  <c r="A4505" s="1"/>
  <c r="A4506" s="1"/>
  <c r="A4508" s="1"/>
  <c r="A4509" s="1"/>
  <c r="A4510" s="1"/>
  <c r="A4511" s="1"/>
  <c r="A4512" s="1"/>
  <c r="A4514" s="1"/>
  <c r="A4515" s="1"/>
  <c r="A4516" s="1"/>
  <c r="A4517" s="1"/>
  <c r="A4518" s="1"/>
  <c r="A4519" s="1"/>
  <c r="A4520" s="1"/>
  <c r="A4521" s="1"/>
  <c r="A4522" s="1"/>
  <c r="A4523" s="1"/>
  <c r="A4524" s="1"/>
  <c r="A4525" s="1"/>
  <c r="A4527" s="1"/>
  <c r="A4528" s="1"/>
  <c r="A4529" s="1"/>
  <c r="A4530" s="1"/>
  <c r="A4531" s="1"/>
  <c r="A4532" s="1"/>
  <c r="A4533" s="1"/>
  <c r="A4534" s="1"/>
  <c r="A4535" s="1"/>
  <c r="A4537" s="1"/>
  <c r="A4538" s="1"/>
  <c r="A4539" s="1"/>
  <c r="A4540" s="1"/>
  <c r="A4541" s="1"/>
  <c r="A4542" s="1"/>
  <c r="A4543" s="1"/>
  <c r="A4544" s="1"/>
  <c r="A4545" s="1"/>
  <c r="A4546" s="1"/>
  <c r="A4547" s="1"/>
  <c r="A4548" s="1"/>
  <c r="A4549" s="1"/>
  <c r="A4550" s="1"/>
  <c r="A4551" s="1"/>
  <c r="A4552" s="1"/>
  <c r="A4553" s="1"/>
  <c r="A4554" s="1"/>
  <c r="A4555" s="1"/>
  <c r="A4556" s="1"/>
  <c r="A4557" s="1"/>
  <c r="A4558" s="1"/>
  <c r="A4559" s="1"/>
  <c r="A4560" s="1"/>
  <c r="A4561" s="1"/>
  <c r="A4562" s="1"/>
  <c r="A4563" s="1"/>
  <c r="A4564" s="1"/>
  <c r="A4565" s="1"/>
  <c r="A4566" s="1"/>
  <c r="A4567" s="1"/>
  <c r="A4568" s="1"/>
  <c r="A4569" s="1"/>
  <c r="A4570" s="1"/>
  <c r="A4571" s="1"/>
  <c r="A4572" s="1"/>
  <c r="A4573" s="1"/>
  <c r="A4574" s="1"/>
  <c r="A4575" s="1"/>
  <c r="A4577" s="1"/>
  <c r="A4578" s="1"/>
  <c r="A4579" s="1"/>
  <c r="A4580" s="1"/>
  <c r="A4581" s="1"/>
  <c r="A4582" s="1"/>
  <c r="A4583" s="1"/>
  <c r="A4584" s="1"/>
  <c r="A4585" s="1"/>
  <c r="A4586" s="1"/>
  <c r="A4587" s="1"/>
  <c r="A4588" s="1"/>
  <c r="A4589" s="1"/>
  <c r="A4590" s="1"/>
  <c r="A4591" s="1"/>
  <c r="A4592" s="1"/>
  <c r="A4593" s="1"/>
  <c r="A4594" s="1"/>
  <c r="A4595" s="1"/>
  <c r="A4596" s="1"/>
  <c r="A4597" s="1"/>
  <c r="A4598" s="1"/>
  <c r="A4599" s="1"/>
  <c r="A4600" s="1"/>
  <c r="A4601" s="1"/>
  <c r="A4602" s="1"/>
  <c r="A4603" s="1"/>
  <c r="A4604" s="1"/>
  <c r="A4605" s="1"/>
  <c r="A4606" s="1"/>
  <c r="A4608" s="1"/>
  <c r="A4609" s="1"/>
  <c r="A4610" s="1"/>
  <c r="A4611" s="1"/>
  <c r="A4612" s="1"/>
  <c r="A4613" s="1"/>
  <c r="A4614" s="1"/>
  <c r="A4615" s="1"/>
  <c r="A4616" s="1"/>
  <c r="A4617" s="1"/>
  <c r="A4618" s="1"/>
  <c r="A4619" s="1"/>
  <c r="A4620" s="1"/>
  <c r="A4621" s="1"/>
  <c r="A4622" s="1"/>
  <c r="A4623" s="1"/>
  <c r="A4624" s="1"/>
  <c r="A4625" s="1"/>
  <c r="A4627" s="1"/>
  <c r="A4628" s="1"/>
  <c r="A4630" s="1"/>
  <c r="A4631" s="1"/>
  <c r="A4632" s="1"/>
  <c r="A4633" s="1"/>
  <c r="A4634" s="1"/>
  <c r="A4635" s="1"/>
  <c r="A4636" s="1"/>
  <c r="A4637" s="1"/>
  <c r="A4638" s="1"/>
  <c r="A4639" s="1"/>
  <c r="A4640" s="1"/>
  <c r="A4641" s="1"/>
  <c r="A4642" s="1"/>
  <c r="A4643" s="1"/>
  <c r="A4644" s="1"/>
  <c r="A4645" s="1"/>
  <c r="A4646" s="1"/>
  <c r="A4647" s="1"/>
  <c r="A4648" s="1"/>
  <c r="A4649" s="1"/>
  <c r="A4650" s="1"/>
  <c r="A4651" s="1"/>
  <c r="A4652" s="1"/>
  <c r="A4653" s="1"/>
  <c r="A4654" s="1"/>
  <c r="A4655" s="1"/>
  <c r="A4657" s="1"/>
  <c r="A4658" s="1"/>
  <c r="A4659" s="1"/>
  <c r="A4660" s="1"/>
  <c r="A4661" s="1"/>
  <c r="A4662" s="1"/>
  <c r="A4663" s="1"/>
  <c r="A4664" s="1"/>
  <c r="A4665" s="1"/>
  <c r="A4666" s="1"/>
  <c r="A4667" s="1"/>
  <c r="A4668" s="1"/>
  <c r="A4669" s="1"/>
  <c r="A4670" s="1"/>
  <c r="A4671" s="1"/>
  <c r="A4672" s="1"/>
  <c r="A4673" s="1"/>
  <c r="A4674" s="1"/>
  <c r="A4675" s="1"/>
  <c r="A4676" s="1"/>
  <c r="A4677" s="1"/>
  <c r="A4678" s="1"/>
  <c r="A4679" s="1"/>
  <c r="A4680" s="1"/>
  <c r="A4681" s="1"/>
  <c r="A4682" s="1"/>
  <c r="A4683" s="1"/>
  <c r="A4684" s="1"/>
  <c r="A4685" s="1"/>
  <c r="A4686" s="1"/>
  <c r="A4687" s="1"/>
  <c r="A4688" s="1"/>
  <c r="A4689" s="1"/>
  <c r="A4690" s="1"/>
  <c r="A4691" s="1"/>
  <c r="A4692" s="1"/>
  <c r="A4693" s="1"/>
  <c r="A4694" s="1"/>
  <c r="A4695" s="1"/>
  <c r="A4696" s="1"/>
  <c r="A4697" s="1"/>
  <c r="A4698" s="1"/>
  <c r="A4700" s="1"/>
  <c r="A4701" s="1"/>
  <c r="A4703" s="1"/>
  <c r="A4704" s="1"/>
  <c r="A4705" s="1"/>
  <c r="A4706" s="1"/>
  <c r="A4707" s="1"/>
  <c r="A4708" s="1"/>
  <c r="A4709" s="1"/>
  <c r="A4710" s="1"/>
  <c r="A4711" s="1"/>
  <c r="A4712" s="1"/>
  <c r="A4713" s="1"/>
  <c r="A4714" s="1"/>
  <c r="A4715" s="1"/>
  <c r="A4716" s="1"/>
  <c r="A4717" s="1"/>
  <c r="A4718" s="1"/>
  <c r="A4719" s="1"/>
  <c r="A4720" s="1"/>
  <c r="A4721" s="1"/>
  <c r="A4722" s="1"/>
  <c r="A4723" s="1"/>
  <c r="A4724" s="1"/>
  <c r="A4725" s="1"/>
  <c r="A4726" s="1"/>
  <c r="A4727" s="1"/>
  <c r="A4728" s="1"/>
  <c r="A4730" s="1"/>
  <c r="A4731" s="1"/>
  <c r="A4732" s="1"/>
  <c r="A4733" s="1"/>
  <c r="A4734" s="1"/>
  <c r="A4735" s="1"/>
  <c r="A4736" s="1"/>
  <c r="A4737" s="1"/>
  <c r="A4738" s="1"/>
  <c r="A4739" s="1"/>
  <c r="A4740" s="1"/>
  <c r="A4741" s="1"/>
  <c r="A4742" s="1"/>
  <c r="A4743" s="1"/>
  <c r="A4744" s="1"/>
  <c r="A4745" s="1"/>
  <c r="A4746" s="1"/>
  <c r="A4747" s="1"/>
  <c r="A4748" s="1"/>
  <c r="A4749" s="1"/>
  <c r="A4750" s="1"/>
  <c r="A4752" s="1"/>
  <c r="A4753" s="1"/>
  <c r="A4754" s="1"/>
  <c r="A4755" s="1"/>
  <c r="A4756" s="1"/>
  <c r="A4757" s="1"/>
  <c r="A4758" s="1"/>
  <c r="A4759" s="1"/>
  <c r="A4760" s="1"/>
  <c r="A4761" s="1"/>
  <c r="A4762" s="1"/>
  <c r="A4763" s="1"/>
  <c r="A4764" s="1"/>
  <c r="A4765" s="1"/>
  <c r="A4766" s="1"/>
  <c r="A4767" s="1"/>
  <c r="A4768" s="1"/>
  <c r="A4769" s="1"/>
  <c r="A4770" s="1"/>
  <c r="A4771" s="1"/>
  <c r="A4772" s="1"/>
  <c r="A4773" s="1"/>
  <c r="A4774" s="1"/>
  <c r="A4775" s="1"/>
  <c r="A4776" s="1"/>
  <c r="A4777" s="1"/>
  <c r="A4778" s="1"/>
  <c r="A4779" s="1"/>
  <c r="A4780" s="1"/>
  <c r="A4782" s="1"/>
  <c r="A4783" s="1"/>
  <c r="A4784" s="1"/>
  <c r="A4785" s="1"/>
  <c r="A4786" s="1"/>
  <c r="A4787" s="1"/>
  <c r="A4788" s="1"/>
  <c r="A4789" s="1"/>
  <c r="A4790" s="1"/>
  <c r="A4791" s="1"/>
  <c r="A4792" s="1"/>
  <c r="A4793" s="1"/>
  <c r="A4794" s="1"/>
  <c r="A4795" s="1"/>
  <c r="A4796" s="1"/>
  <c r="A4797" s="1"/>
  <c r="A4798" s="1"/>
  <c r="A4799" s="1"/>
  <c r="A4800" s="1"/>
  <c r="A4801" s="1"/>
  <c r="A4802" s="1"/>
  <c r="A4803" s="1"/>
  <c r="A4804" s="1"/>
  <c r="A4805" s="1"/>
  <c r="A4806" s="1"/>
  <c r="A4807" s="1"/>
  <c r="A4808" s="1"/>
  <c r="A4809" s="1"/>
  <c r="A4810" s="1"/>
  <c r="A4811" s="1"/>
  <c r="A4814" s="1"/>
  <c r="A4815" s="1"/>
  <c r="A4816" s="1"/>
  <c r="A4817" s="1"/>
  <c r="A4818" s="1"/>
  <c r="A4819" s="1"/>
  <c r="A4820" s="1"/>
  <c r="A4821" s="1"/>
  <c r="A4822" s="1"/>
  <c r="A4823" s="1"/>
  <c r="A4824" s="1"/>
  <c r="A4825" s="1"/>
  <c r="A4826" s="1"/>
  <c r="A4827" s="1"/>
  <c r="A4828" s="1"/>
  <c r="A4830" s="1"/>
  <c r="A4831" s="1"/>
  <c r="A4832" s="1"/>
  <c r="A4833" s="1"/>
  <c r="A4834" s="1"/>
  <c r="A4835" s="1"/>
  <c r="A4836" s="1"/>
  <c r="A4837" s="1"/>
  <c r="A4838" s="1"/>
  <c r="A4839" s="1"/>
  <c r="A4840" s="1"/>
  <c r="A4841" s="1"/>
  <c r="A4842" s="1"/>
  <c r="A4843" s="1"/>
  <c r="A4844" s="1"/>
  <c r="A4846" s="1"/>
  <c r="A4847" s="1"/>
  <c r="A4848" s="1"/>
  <c r="A4849" s="1"/>
  <c r="A4850" s="1"/>
  <c r="A4851" s="1"/>
  <c r="A4852" s="1"/>
  <c r="A4853" s="1"/>
  <c r="A4854" s="1"/>
  <c r="A4855" s="1"/>
  <c r="A4856" s="1"/>
  <c r="A4857" s="1"/>
  <c r="A4858" s="1"/>
  <c r="A4859" s="1"/>
  <c r="A4860" s="1"/>
  <c r="A4862" s="1"/>
  <c r="A4863" s="1"/>
  <c r="A4864" s="1"/>
  <c r="A4865" s="1"/>
  <c r="A4866" s="1"/>
  <c r="A4867" s="1"/>
  <c r="A4868" s="1"/>
  <c r="A4869" s="1"/>
  <c r="A4870" s="1"/>
  <c r="A4871" s="1"/>
  <c r="A4872" s="1"/>
  <c r="A4873" s="1"/>
  <c r="A4874" s="1"/>
  <c r="A4875" s="1"/>
  <c r="A4876" s="1"/>
  <c r="A4877" s="1"/>
  <c r="A4878" s="1"/>
  <c r="A4879" s="1"/>
  <c r="A4880" s="1"/>
  <c r="A4881" s="1"/>
  <c r="A4882" s="1"/>
  <c r="A4885" s="1"/>
  <c r="A4886" s="1"/>
  <c r="A4887" s="1"/>
  <c r="A4888" s="1"/>
  <c r="A4889" s="1"/>
  <c r="A4890" s="1"/>
  <c r="A4891" s="1"/>
  <c r="A4892" s="1"/>
  <c r="A4893" s="1"/>
  <c r="A4894" s="1"/>
  <c r="A4895" s="1"/>
  <c r="A4896" s="1"/>
  <c r="A4898" s="1"/>
  <c r="A4899" s="1"/>
  <c r="A4900" s="1"/>
  <c r="A4901" s="1"/>
  <c r="A4902" s="1"/>
  <c r="A4903" s="1"/>
  <c r="A4904" s="1"/>
  <c r="A4905" s="1"/>
  <c r="A4906" s="1"/>
  <c r="A4907" s="1"/>
  <c r="A4909" s="1"/>
  <c r="A4910" s="1"/>
  <c r="A4911" s="1"/>
  <c r="A4912" s="1"/>
  <c r="A4913" s="1"/>
  <c r="A4914" s="1"/>
  <c r="A4915" s="1"/>
  <c r="A4916" s="1"/>
  <c r="A4917" s="1"/>
  <c r="A4918" s="1"/>
  <c r="A4919" s="1"/>
  <c r="A4920" s="1"/>
  <c r="A4921" s="1"/>
  <c r="A4922" s="1"/>
  <c r="A4923" s="1"/>
  <c r="A4924" s="1"/>
  <c r="A4925" s="1"/>
  <c r="A4926" s="1"/>
  <c r="A4927" s="1"/>
  <c r="A4928" s="1"/>
  <c r="A4929" s="1"/>
  <c r="A4930" s="1"/>
  <c r="A4931" s="1"/>
  <c r="A4932" s="1"/>
  <c r="A4933" s="1"/>
  <c r="A4934" s="1"/>
  <c r="A4935" s="1"/>
  <c r="A4936" s="1"/>
  <c r="A4937" s="1"/>
  <c r="A4938" s="1"/>
  <c r="A4939" s="1"/>
  <c r="A4940" s="1"/>
  <c r="A4941" s="1"/>
  <c r="A4942" s="1"/>
  <c r="A4943" s="1"/>
  <c r="A4944" s="1"/>
  <c r="A4945" s="1"/>
  <c r="A4947" s="1"/>
  <c r="A4948" s="1"/>
  <c r="A4949" s="1"/>
  <c r="A4950" s="1"/>
  <c r="A4951" s="1"/>
  <c r="A4952" s="1"/>
  <c r="A4953" s="1"/>
  <c r="A4954" s="1"/>
  <c r="A4955" s="1"/>
  <c r="A4956" s="1"/>
  <c r="A4957" s="1"/>
  <c r="A4958" s="1"/>
  <c r="A4959" s="1"/>
  <c r="A4960" s="1"/>
  <c r="A4961" s="1"/>
  <c r="A4962" s="1"/>
  <c r="A4964" s="1"/>
  <c r="A4965" s="1"/>
  <c r="A4966" s="1"/>
  <c r="A4967" s="1"/>
  <c r="A4968" s="1"/>
  <c r="A4969" s="1"/>
  <c r="A4970" s="1"/>
  <c r="A4971" s="1"/>
  <c r="A4972" s="1"/>
  <c r="A4973" s="1"/>
  <c r="A4974" s="1"/>
  <c r="A4975" s="1"/>
  <c r="A4976" s="1"/>
  <c r="A4977" s="1"/>
  <c r="A4978" s="1"/>
  <c r="A4979" s="1"/>
  <c r="A4980" s="1"/>
  <c r="A4981" s="1"/>
  <c r="A4982" s="1"/>
  <c r="A4984" s="1"/>
  <c r="A4985" s="1"/>
  <c r="A4986" s="1"/>
  <c r="A4987" s="1"/>
  <c r="A4988" s="1"/>
  <c r="A4989" s="1"/>
  <c r="A4990" s="1"/>
  <c r="A4991" s="1"/>
  <c r="A4992" s="1"/>
  <c r="A4993" s="1"/>
  <c r="A4995" s="1"/>
  <c r="A4996" s="1"/>
  <c r="A4997" s="1"/>
  <c r="A4998" s="1"/>
  <c r="A4999" s="1"/>
  <c r="A5000" s="1"/>
  <c r="A5001" s="1"/>
  <c r="A5002" s="1"/>
  <c r="A5003" s="1"/>
  <c r="A5004" s="1"/>
  <c r="A5005" s="1"/>
  <c r="A5006" s="1"/>
  <c r="A5007" s="1"/>
  <c r="A5008" s="1"/>
  <c r="A5009" s="1"/>
  <c r="A5010" s="1"/>
  <c r="A5011" s="1"/>
  <c r="A5012" s="1"/>
  <c r="A5013" s="1"/>
  <c r="A5014" s="1"/>
  <c r="A5015" s="1"/>
  <c r="A5016" s="1"/>
  <c r="A5017" s="1"/>
  <c r="A5019" s="1"/>
  <c r="A5020" s="1"/>
  <c r="A5021" s="1"/>
  <c r="A5023" s="1"/>
  <c r="A5024" s="1"/>
  <c r="A5025" s="1"/>
  <c r="A5026" s="1"/>
  <c r="A5027" s="1"/>
  <c r="A5028" s="1"/>
  <c r="A5029" s="1"/>
  <c r="A5030" s="1"/>
  <c r="A5031" s="1"/>
  <c r="A5032" s="1"/>
  <c r="A5033" s="1"/>
  <c r="A5034" s="1"/>
  <c r="A5035" s="1"/>
  <c r="A5036" s="1"/>
  <c r="A5037" s="1"/>
  <c r="A5038" s="1"/>
  <c r="A5039" s="1"/>
  <c r="A5040" s="1"/>
  <c r="A5041" s="1"/>
  <c r="A5042" s="1"/>
  <c r="A5043" s="1"/>
  <c r="A5044" s="1"/>
  <c r="A5045" s="1"/>
  <c r="A5046" s="1"/>
  <c r="A5047" s="1"/>
  <c r="A5048" s="1"/>
  <c r="A5049" s="1"/>
  <c r="A5050" s="1"/>
  <c r="A5051" s="1"/>
  <c r="A5052" s="1"/>
  <c r="A5053" s="1"/>
  <c r="A5054" s="1"/>
  <c r="A5055" s="1"/>
  <c r="A5056" s="1"/>
  <c r="A5057" s="1"/>
  <c r="A5058" s="1"/>
  <c r="A5059" s="1"/>
  <c r="A5060" s="1"/>
  <c r="A5061" s="1"/>
  <c r="A5062" s="1"/>
  <c r="A5063" s="1"/>
  <c r="A5064" s="1"/>
  <c r="A5065" s="1"/>
  <c r="A5066" s="1"/>
  <c r="A5067" s="1"/>
  <c r="A5068" s="1"/>
  <c r="A5069" s="1"/>
  <c r="A5070" s="1"/>
  <c r="A5071" s="1"/>
  <c r="A5072" s="1"/>
  <c r="A5073" s="1"/>
  <c r="A5074" s="1"/>
  <c r="A5075" s="1"/>
  <c r="A5076" s="1"/>
  <c r="A5077" s="1"/>
  <c r="A5078" s="1"/>
  <c r="A5079" s="1"/>
  <c r="A5080" s="1"/>
  <c r="A5081" s="1"/>
  <c r="A5082" s="1"/>
  <c r="A5083" s="1"/>
  <c r="A5084" s="1"/>
  <c r="A5085" s="1"/>
  <c r="A5086" s="1"/>
  <c r="A5087" s="1"/>
  <c r="A5088" s="1"/>
  <c r="A5089" s="1"/>
  <c r="A5090" s="1"/>
  <c r="A5091" s="1"/>
  <c r="A5092" s="1"/>
  <c r="A5093" s="1"/>
  <c r="A5094" s="1"/>
  <c r="A5095" s="1"/>
  <c r="A5096" s="1"/>
  <c r="A5097" s="1"/>
  <c r="A5098" s="1"/>
  <c r="A5099" s="1"/>
  <c r="A5100" s="1"/>
  <c r="A5101" s="1"/>
  <c r="A5102" s="1"/>
  <c r="A5103" s="1"/>
  <c r="A5104" s="1"/>
  <c r="A5105" s="1"/>
  <c r="A5106" s="1"/>
  <c r="A5107" s="1"/>
  <c r="A5109" s="1"/>
  <c r="A5110" s="1"/>
  <c r="A5111" s="1"/>
  <c r="A5112" s="1"/>
  <c r="A5113" s="1"/>
  <c r="A5114" s="1"/>
  <c r="A5115" s="1"/>
  <c r="A5116" s="1"/>
  <c r="A5117" s="1"/>
  <c r="A5118" s="1"/>
  <c r="A5119" s="1"/>
  <c r="A5120" s="1"/>
  <c r="A5121" s="1"/>
  <c r="A5122" s="1"/>
  <c r="A5123" s="1"/>
  <c r="A5124" s="1"/>
  <c r="A5126" s="1"/>
  <c r="A5127" s="1"/>
  <c r="A5128" s="1"/>
  <c r="A5129" s="1"/>
  <c r="A5130" s="1"/>
  <c r="A5131" s="1"/>
  <c r="A5132" s="1"/>
  <c r="A5133" s="1"/>
  <c r="A5134" s="1"/>
  <c r="A5135" s="1"/>
  <c r="A5136" s="1"/>
  <c r="A5137" s="1"/>
  <c r="A5138" s="1"/>
  <c r="A5139" s="1"/>
  <c r="A5140" s="1"/>
  <c r="A5141" s="1"/>
  <c r="A5142" s="1"/>
  <c r="A5143" s="1"/>
  <c r="A5144" s="1"/>
  <c r="A5145" s="1"/>
  <c r="A5146" s="1"/>
  <c r="A5147" s="1"/>
  <c r="A5148" s="1"/>
  <c r="A5150" s="1"/>
  <c r="A5151" s="1"/>
  <c r="A5152" s="1"/>
  <c r="A5153" s="1"/>
  <c r="A5154" s="1"/>
  <c r="A5155" s="1"/>
  <c r="A5156" s="1"/>
  <c r="A5157" s="1"/>
  <c r="A5158" s="1"/>
  <c r="A5159" s="1"/>
  <c r="A5160" s="1"/>
  <c r="A5162" s="1"/>
  <c r="A5163" s="1"/>
  <c r="A5164" s="1"/>
  <c r="A5165" s="1"/>
  <c r="A5166" s="1"/>
  <c r="A5167" s="1"/>
  <c r="A5168" s="1"/>
  <c r="A5169" s="1"/>
  <c r="A5170" s="1"/>
  <c r="A5171" s="1"/>
  <c r="A5172" s="1"/>
  <c r="A5173" s="1"/>
  <c r="A5174" s="1"/>
  <c r="A5175" s="1"/>
  <c r="A5176" s="1"/>
  <c r="A5177" s="1"/>
  <c r="A5178" s="1"/>
  <c r="A5179" s="1"/>
  <c r="A5180" s="1"/>
  <c r="A5181" s="1"/>
  <c r="A5182" s="1"/>
  <c r="A5183" s="1"/>
  <c r="A5184" s="1"/>
  <c r="A5185" s="1"/>
  <c r="A5186" s="1"/>
  <c r="A5187" s="1"/>
  <c r="A5188" s="1"/>
  <c r="A5189" s="1"/>
  <c r="A5190" s="1"/>
  <c r="A5191" s="1"/>
  <c r="A5192" s="1"/>
  <c r="A5193" s="1"/>
  <c r="A5194" s="1"/>
  <c r="A5195" s="1"/>
  <c r="A5196" s="1"/>
  <c r="A5197" s="1"/>
  <c r="A5198" s="1"/>
  <c r="A5199" s="1"/>
  <c r="A5200" s="1"/>
  <c r="A5201" s="1"/>
  <c r="A5202" s="1"/>
  <c r="A5203" s="1"/>
  <c r="A5205" s="1"/>
  <c r="A5206" s="1"/>
  <c r="A5207" s="1"/>
  <c r="A5208" s="1"/>
  <c r="A5209" s="1"/>
  <c r="A5210" s="1"/>
  <c r="A5211" s="1"/>
  <c r="A5212" s="1"/>
  <c r="A5213" s="1"/>
  <c r="A5214" s="1"/>
  <c r="A5215" s="1"/>
  <c r="A5216" s="1"/>
  <c r="A5217" s="1"/>
  <c r="A5218" s="1"/>
  <c r="A5219" s="1"/>
  <c r="A5220" s="1"/>
  <c r="A5221" s="1"/>
  <c r="A5222" s="1"/>
  <c r="A5223" s="1"/>
  <c r="A5224" s="1"/>
  <c r="A5225" s="1"/>
  <c r="A5226" s="1"/>
  <c r="A5227" s="1"/>
  <c r="A5228" s="1"/>
  <c r="A5229" s="1"/>
  <c r="A5230" s="1"/>
  <c r="A5231" s="1"/>
  <c r="A5232" s="1"/>
  <c r="A5233" s="1"/>
  <c r="A5234" s="1"/>
  <c r="A5235" s="1"/>
  <c r="A5236" s="1"/>
  <c r="A5238" s="1"/>
  <c r="A5239" s="1"/>
  <c r="A5240" s="1"/>
  <c r="A5241" s="1"/>
  <c r="A5242" s="1"/>
  <c r="A5243" s="1"/>
  <c r="A5244" s="1"/>
  <c r="A5245" s="1"/>
  <c r="A5246" s="1"/>
  <c r="A5247" s="1"/>
  <c r="A5248" s="1"/>
  <c r="A5249" s="1"/>
  <c r="A5250" s="1"/>
  <c r="A5251" s="1"/>
  <c r="A5252" s="1"/>
  <c r="A5253" s="1"/>
  <c r="A5254" s="1"/>
  <c r="A5255" s="1"/>
  <c r="A5256" s="1"/>
  <c r="A5257" s="1"/>
  <c r="A5258" s="1"/>
  <c r="A5260" s="1"/>
  <c r="A5261" s="1"/>
  <c r="A5262" s="1"/>
  <c r="A5263" s="1"/>
  <c r="A5264" s="1"/>
  <c r="A5265" s="1"/>
  <c r="A5267" s="1"/>
  <c r="A5268" s="1"/>
  <c r="A5269" s="1"/>
  <c r="A5270" s="1"/>
  <c r="A5271" s="1"/>
  <c r="A5272" s="1"/>
  <c r="A5273" s="1"/>
  <c r="A5274" s="1"/>
  <c r="A5275" s="1"/>
  <c r="A5276" s="1"/>
  <c r="A5278" s="1"/>
  <c r="A5279" s="1"/>
  <c r="A5280" s="1"/>
  <c r="A5281" s="1"/>
  <c r="A5282" s="1"/>
  <c r="A5283" s="1"/>
  <c r="A5284" s="1"/>
  <c r="A5285" s="1"/>
  <c r="A5286" s="1"/>
  <c r="A5287" s="1"/>
  <c r="A5288" s="1"/>
  <c r="A5289" s="1"/>
  <c r="A5290" s="1"/>
  <c r="A5292" s="1"/>
  <c r="A5293" s="1"/>
  <c r="A5294" s="1"/>
  <c r="A5295" s="1"/>
  <c r="A5296" s="1"/>
  <c r="A5297" s="1"/>
  <c r="A5298" s="1"/>
  <c r="A5300" s="1"/>
  <c r="A5301" s="1"/>
  <c r="A5302" s="1"/>
  <c r="A5303" s="1"/>
  <c r="A5304" s="1"/>
  <c r="A5305" s="1"/>
  <c r="A5306" s="1"/>
  <c r="A5307" s="1"/>
  <c r="A5308" s="1"/>
  <c r="A5309" s="1"/>
  <c r="A5310" s="1"/>
  <c r="A5311" s="1"/>
  <c r="A5312" s="1"/>
  <c r="A5313" s="1"/>
  <c r="A5314" s="1"/>
  <c r="A5315" s="1"/>
  <c r="A5316" s="1"/>
  <c r="A5317" s="1"/>
  <c r="A5318" s="1"/>
  <c r="A5319" s="1"/>
  <c r="A5320" s="1"/>
  <c r="A5321" s="1"/>
  <c r="A5322" s="1"/>
  <c r="A5324" s="1"/>
  <c r="A5325" s="1"/>
  <c r="A5326" s="1"/>
  <c r="A5327" s="1"/>
  <c r="A5328" s="1"/>
  <c r="A5329" s="1"/>
  <c r="A5330" s="1"/>
  <c r="A5331" s="1"/>
  <c r="A5332" s="1"/>
  <c r="A5334" s="1"/>
  <c r="A5335" s="1"/>
  <c r="A5336" s="1"/>
  <c r="A5337" s="1"/>
  <c r="A5339" s="1"/>
  <c r="A5340" s="1"/>
  <c r="A5341" s="1"/>
  <c r="A5342" s="1"/>
  <c r="A5343" s="1"/>
  <c r="A5344" s="1"/>
  <c r="A5345" s="1"/>
  <c r="A5346" s="1"/>
  <c r="A5347" s="1"/>
  <c r="A5348" s="1"/>
  <c r="A5350" s="1"/>
  <c r="A5352" s="1"/>
  <c r="A5353" s="1"/>
  <c r="A5354" s="1"/>
  <c r="A5355" s="1"/>
  <c r="A5357" s="1"/>
  <c r="A5358" s="1"/>
  <c r="A5359" s="1"/>
  <c r="A5360" s="1"/>
  <c r="A5361" s="1"/>
  <c r="A5362" s="1"/>
  <c r="A5363" s="1"/>
  <c r="A5365" s="1"/>
  <c r="A5366" s="1"/>
  <c r="A5367" s="1"/>
  <c r="A5368" s="1"/>
  <c r="A5369" s="1"/>
  <c r="A5370" s="1"/>
  <c r="A5371" s="1"/>
  <c r="A5372" s="1"/>
  <c r="A5373" s="1"/>
  <c r="A5374" s="1"/>
  <c r="A5375" s="1"/>
  <c r="A5376" s="1"/>
  <c r="A5377" s="1"/>
  <c r="A5378" s="1"/>
  <c r="A5379" s="1"/>
  <c r="A5380" s="1"/>
  <c r="A5381" s="1"/>
  <c r="A5383" s="1"/>
  <c r="A5384" s="1"/>
  <c r="A5385" s="1"/>
  <c r="A5386" s="1"/>
  <c r="A5387" s="1"/>
  <c r="A5388" s="1"/>
  <c r="A5389" s="1"/>
  <c r="A5390" s="1"/>
  <c r="A5392" s="1"/>
  <c r="A5393" s="1"/>
  <c r="A5394" s="1"/>
  <c r="A5395" s="1"/>
  <c r="A5396" s="1"/>
  <c r="A5397" s="1"/>
  <c r="A5398" s="1"/>
  <c r="A5399" s="1"/>
  <c r="A5400" s="1"/>
  <c r="A5401" s="1"/>
  <c r="A5402" s="1"/>
  <c r="A5403" s="1"/>
  <c r="A5404" s="1"/>
  <c r="A5405" s="1"/>
  <c r="A5406" s="1"/>
  <c r="A5407" s="1"/>
  <c r="A5408" s="1"/>
  <c r="A5409" s="1"/>
  <c r="A5410" s="1"/>
  <c r="A5411" s="1"/>
  <c r="A5412" s="1"/>
  <c r="A5413" s="1"/>
  <c r="A5414" s="1"/>
  <c r="A5415" s="1"/>
  <c r="A5416" s="1"/>
  <c r="A5417" s="1"/>
  <c r="A5418" s="1"/>
  <c r="A5419" s="1"/>
  <c r="A5420" s="1"/>
  <c r="A5421" s="1"/>
  <c r="A5422" s="1"/>
  <c r="A5423" s="1"/>
  <c r="A5424" s="1"/>
  <c r="A5425" s="1"/>
  <c r="A5426" s="1"/>
  <c r="A5427" s="1"/>
  <c r="A5428" s="1"/>
  <c r="A5429" s="1"/>
  <c r="A5430" s="1"/>
  <c r="A5431" s="1"/>
  <c r="A5432" s="1"/>
  <c r="A5433" s="1"/>
  <c r="A5434" s="1"/>
  <c r="A5435" s="1"/>
  <c r="A5436" s="1"/>
  <c r="A5437" s="1"/>
  <c r="A5439" s="1"/>
  <c r="A5440" s="1"/>
  <c r="A5441" s="1"/>
  <c r="A5442" s="1"/>
  <c r="A5443" s="1"/>
  <c r="A5444" s="1"/>
  <c r="A5445" s="1"/>
  <c r="A5446" s="1"/>
  <c r="A5447" s="1"/>
  <c r="A5448" s="1"/>
  <c r="A5449" s="1"/>
  <c r="A5450" s="1"/>
  <c r="A5451" s="1"/>
  <c r="A5452" s="1"/>
  <c r="A5453" s="1"/>
  <c r="A5454" s="1"/>
  <c r="A5455" s="1"/>
  <c r="A5456" s="1"/>
  <c r="A5457" s="1"/>
  <c r="A5459" s="1"/>
  <c r="A5460" s="1"/>
  <c r="A5461" s="1"/>
  <c r="A5462" s="1"/>
  <c r="A5463" s="1"/>
  <c r="A5464" s="1"/>
  <c r="A5465" s="1"/>
  <c r="A5466" s="1"/>
  <c r="A5467" s="1"/>
  <c r="A5468" s="1"/>
  <c r="A5469" s="1"/>
  <c r="A5470" s="1"/>
  <c r="A5471" s="1"/>
  <c r="A5472" s="1"/>
  <c r="A5473" s="1"/>
  <c r="A5474" s="1"/>
  <c r="A5475" s="1"/>
  <c r="A5478" s="1"/>
  <c r="A5479" s="1"/>
  <c r="A5480" s="1"/>
  <c r="A5481" s="1"/>
  <c r="A5482" s="1"/>
  <c r="A5483" s="1"/>
  <c r="A5484" s="1"/>
  <c r="A5485" s="1"/>
  <c r="A5486" s="1"/>
  <c r="A5487" s="1"/>
  <c r="A5488" s="1"/>
  <c r="A5489" s="1"/>
  <c r="A5490" s="1"/>
  <c r="A5491" s="1"/>
  <c r="A5492" s="1"/>
  <c r="A5493" s="1"/>
  <c r="A5494" s="1"/>
  <c r="A5495" s="1"/>
  <c r="A5496" s="1"/>
  <c r="A5498" s="1"/>
  <c r="A5499" s="1"/>
  <c r="A5500" s="1"/>
  <c r="A5501" s="1"/>
  <c r="A5502" s="1"/>
  <c r="A5503" s="1"/>
  <c r="A5504" s="1"/>
  <c r="A5505" s="1"/>
  <c r="A5506" s="1"/>
  <c r="A5507" s="1"/>
  <c r="A5508" s="1"/>
  <c r="A5509" s="1"/>
  <c r="A5510" s="1"/>
  <c r="A5511" s="1"/>
  <c r="A5512" s="1"/>
  <c r="A5513" s="1"/>
  <c r="A5514" s="1"/>
  <c r="A5515" s="1"/>
  <c r="A5516" s="1"/>
  <c r="A5517" s="1"/>
  <c r="A5518" s="1"/>
  <c r="A5519" s="1"/>
  <c r="A5520" s="1"/>
  <c r="A5521" s="1"/>
  <c r="A5522" s="1"/>
  <c r="A5523" s="1"/>
  <c r="A5524" s="1"/>
  <c r="A5525" s="1"/>
  <c r="A5526" s="1"/>
  <c r="A5527" s="1"/>
  <c r="A5528" s="1"/>
  <c r="A5529" s="1"/>
  <c r="A5531" s="1"/>
  <c r="A5532" s="1"/>
  <c r="A5533" s="1"/>
  <c r="A5534" s="1"/>
  <c r="A5535" s="1"/>
  <c r="A5536" s="1"/>
  <c r="A5537" s="1"/>
  <c r="A5538" s="1"/>
  <c r="A5539" s="1"/>
  <c r="A5540" s="1"/>
  <c r="A5541" s="1"/>
  <c r="A5542" s="1"/>
  <c r="A5543" s="1"/>
  <c r="A5544" s="1"/>
  <c r="A5545" s="1"/>
  <c r="A5546" s="1"/>
  <c r="A5547" s="1"/>
  <c r="A5548" s="1"/>
  <c r="A5549" s="1"/>
  <c r="A5550" s="1"/>
  <c r="A5551" s="1"/>
  <c r="A5552" s="1"/>
  <c r="A5553" s="1"/>
  <c r="A5554" s="1"/>
  <c r="A5555" s="1"/>
  <c r="A5556" s="1"/>
  <c r="A5557" s="1"/>
  <c r="A5558" s="1"/>
  <c r="A5559" s="1"/>
  <c r="A5560" s="1"/>
  <c r="A5561" s="1"/>
  <c r="A5562" s="1"/>
  <c r="A5563" s="1"/>
  <c r="A5564" s="1"/>
  <c r="A5565" s="1"/>
  <c r="A5566" s="1"/>
  <c r="A5567" s="1"/>
  <c r="A5568" s="1"/>
  <c r="A5569" s="1"/>
  <c r="A5570" s="1"/>
  <c r="A5571" s="1"/>
  <c r="A5572" s="1"/>
  <c r="A5573" s="1"/>
  <c r="A5574" s="1"/>
  <c r="A5575" s="1"/>
  <c r="A5576" s="1"/>
  <c r="A5577" s="1"/>
  <c r="A5578" s="1"/>
  <c r="A5579" s="1"/>
  <c r="A5580" s="1"/>
  <c r="A5582" s="1"/>
  <c r="A5583" s="1"/>
  <c r="A5584" s="1"/>
  <c r="A5585" s="1"/>
  <c r="A5586" s="1"/>
  <c r="A5587" s="1"/>
  <c r="A5588" s="1"/>
  <c r="A5589" s="1"/>
  <c r="A5590" s="1"/>
  <c r="A5591" s="1"/>
  <c r="A5592" s="1"/>
  <c r="A5593" s="1"/>
  <c r="A5594" s="1"/>
  <c r="A5595" s="1"/>
  <c r="A5596" s="1"/>
  <c r="A5597" s="1"/>
  <c r="A5598" s="1"/>
  <c r="A5599" s="1"/>
  <c r="A5600" s="1"/>
  <c r="A5601" s="1"/>
  <c r="A5602" s="1"/>
  <c r="A5603" s="1"/>
  <c r="A5604" s="1"/>
  <c r="A5605" s="1"/>
  <c r="A5606" s="1"/>
  <c r="A5607" s="1"/>
  <c r="A5608" s="1"/>
  <c r="A5609" s="1"/>
  <c r="A5610" s="1"/>
  <c r="A5611" s="1"/>
  <c r="A5612" s="1"/>
  <c r="A5613" s="1"/>
  <c r="A5614" s="1"/>
  <c r="A5615" s="1"/>
  <c r="A5616" s="1"/>
  <c r="A5617" s="1"/>
  <c r="A5618" s="1"/>
  <c r="A5620" s="1"/>
  <c r="A5621" s="1"/>
  <c r="A5622" s="1"/>
  <c r="A5623" s="1"/>
  <c r="A5624" s="1"/>
  <c r="A5625" s="1"/>
  <c r="A5626" s="1"/>
  <c r="A5627" s="1"/>
  <c r="A5628" s="1"/>
  <c r="A5629" s="1"/>
  <c r="A5630" s="1"/>
  <c r="A5631" s="1"/>
  <c r="A5632" s="1"/>
  <c r="A5633" s="1"/>
  <c r="A5634" s="1"/>
  <c r="A5635" s="1"/>
  <c r="A5636" s="1"/>
  <c r="A5637" s="1"/>
  <c r="A5640" s="1"/>
  <c r="A5641" s="1"/>
  <c r="A5642" s="1"/>
  <c r="A5643" s="1"/>
  <c r="A5644" s="1"/>
  <c r="A5645" s="1"/>
  <c r="A5646" s="1"/>
  <c r="A5647" s="1"/>
  <c r="A5648" s="1"/>
  <c r="A5649" s="1"/>
  <c r="A5650" s="1"/>
  <c r="A5651" s="1"/>
  <c r="A5652" s="1"/>
  <c r="A5653" s="1"/>
  <c r="A5654" s="1"/>
  <c r="A5655" s="1"/>
  <c r="A5656" s="1"/>
  <c r="A5657" s="1"/>
  <c r="A5658" s="1"/>
  <c r="A5659" s="1"/>
  <c r="A5660" s="1"/>
  <c r="A5661" s="1"/>
  <c r="A5662" s="1"/>
  <c r="A5663" s="1"/>
  <c r="A5664" s="1"/>
  <c r="A5665" s="1"/>
  <c r="A5666" s="1"/>
  <c r="A5667" s="1"/>
  <c r="A5668" s="1"/>
  <c r="A5669" s="1"/>
  <c r="A5670" s="1"/>
  <c r="A5671" s="1"/>
  <c r="A5672" s="1"/>
  <c r="A5673" s="1"/>
  <c r="A5674" s="1"/>
  <c r="A5676" s="1"/>
  <c r="A5677" s="1"/>
  <c r="A5678" s="1"/>
  <c r="A5679" s="1"/>
  <c r="A5680" s="1"/>
  <c r="A5681" s="1"/>
  <c r="A5682" s="1"/>
  <c r="A5683" s="1"/>
  <c r="A5684" s="1"/>
  <c r="A5685" s="1"/>
  <c r="A5686" s="1"/>
  <c r="A5687" s="1"/>
  <c r="A5688" s="1"/>
  <c r="A5689" s="1"/>
  <c r="A5690" s="1"/>
  <c r="A5691" s="1"/>
  <c r="A5692" s="1"/>
  <c r="A5693" s="1"/>
  <c r="A5694" s="1"/>
  <c r="A5695" s="1"/>
  <c r="A5696" s="1"/>
  <c r="A5697" s="1"/>
  <c r="A5698" s="1"/>
  <c r="A5699" s="1"/>
  <c r="A5700" s="1"/>
  <c r="A5701" s="1"/>
  <c r="A5702" s="1"/>
  <c r="A5703" s="1"/>
  <c r="A5704" s="1"/>
  <c r="A5705" s="1"/>
  <c r="A5706" s="1"/>
  <c r="A5707" s="1"/>
  <c r="A5708" s="1"/>
  <c r="A5709" s="1"/>
  <c r="A5710" s="1"/>
  <c r="A5711" s="1"/>
  <c r="A5712" s="1"/>
  <c r="A5713" s="1"/>
  <c r="A5714" s="1"/>
  <c r="A5715" s="1"/>
  <c r="A5716" s="1"/>
  <c r="A5717" s="1"/>
  <c r="A5718" s="1"/>
  <c r="A5719" s="1"/>
  <c r="A5720" s="1"/>
  <c r="A5721" s="1"/>
  <c r="A5722" s="1"/>
  <c r="A5723" s="1"/>
  <c r="A5724" s="1"/>
  <c r="A5725" s="1"/>
  <c r="A5726" s="1"/>
  <c r="A5727" s="1"/>
  <c r="A5728" s="1"/>
  <c r="A5729" s="1"/>
  <c r="A5730" s="1"/>
  <c r="A5731" s="1"/>
  <c r="A5732" s="1"/>
  <c r="A5733" s="1"/>
  <c r="A5734" s="1"/>
  <c r="A5735" s="1"/>
  <c r="A5736" s="1"/>
  <c r="A5737" s="1"/>
  <c r="A5738" s="1"/>
  <c r="A5739" s="1"/>
  <c r="A5740" s="1"/>
  <c r="A5741" s="1"/>
  <c r="A5742" s="1"/>
  <c r="A5743" s="1"/>
  <c r="A5744" s="1"/>
  <c r="A5745" s="1"/>
  <c r="A5746" s="1"/>
  <c r="A5747" s="1"/>
  <c r="A5748" s="1"/>
  <c r="A5749" s="1"/>
  <c r="A5750" s="1"/>
  <c r="A5751" s="1"/>
  <c r="A5752" s="1"/>
  <c r="A5753" s="1"/>
  <c r="A5754" s="1"/>
  <c r="A5755" s="1"/>
  <c r="A5757" s="1"/>
  <c r="A5758" s="1"/>
  <c r="A5759" s="1"/>
  <c r="A5760" s="1"/>
  <c r="A5761" s="1"/>
  <c r="A5762" s="1"/>
  <c r="A5763" s="1"/>
  <c r="A5764" s="1"/>
  <c r="A5765" s="1"/>
  <c r="A5766" s="1"/>
  <c r="A5767" s="1"/>
  <c r="A5768" s="1"/>
  <c r="A5769" s="1"/>
  <c r="A5770" s="1"/>
  <c r="A5771" s="1"/>
  <c r="A5772" s="1"/>
  <c r="A5773" s="1"/>
  <c r="A5774" s="1"/>
  <c r="A5775" s="1"/>
  <c r="A5776" s="1"/>
  <c r="A5777" s="1"/>
  <c r="A5778" s="1"/>
  <c r="A5779" s="1"/>
  <c r="A5780" s="1"/>
  <c r="A5781" s="1"/>
  <c r="A5782" s="1"/>
  <c r="A5783" s="1"/>
  <c r="A5784" s="1"/>
  <c r="A5785" s="1"/>
  <c r="A5786" s="1"/>
  <c r="A5787" s="1"/>
  <c r="A5788" s="1"/>
  <c r="A5789" s="1"/>
  <c r="A5790" s="1"/>
  <c r="A5791" s="1"/>
  <c r="A5792" s="1"/>
  <c r="A5793" s="1"/>
  <c r="A5794" s="1"/>
  <c r="A5795" s="1"/>
  <c r="A5796" s="1"/>
  <c r="A5800" s="1"/>
  <c r="A5801" s="1"/>
  <c r="A5802" s="1"/>
  <c r="A5803" s="1"/>
  <c r="A5804" s="1"/>
  <c r="A5805" s="1"/>
  <c r="A5806" s="1"/>
  <c r="A5807" s="1"/>
  <c r="A5808" s="1"/>
  <c r="A5809" s="1"/>
  <c r="A5810" s="1"/>
  <c r="A5811" s="1"/>
  <c r="A5812" s="1"/>
  <c r="A5813" s="1"/>
  <c r="A5814" s="1"/>
  <c r="A5815" s="1"/>
  <c r="A5816" s="1"/>
  <c r="A5817" s="1"/>
  <c r="A5818" s="1"/>
  <c r="A5819" s="1"/>
  <c r="A5820" s="1"/>
  <c r="A5821" s="1"/>
  <c r="A5823" s="1"/>
  <c r="A5824" s="1"/>
  <c r="A5825" s="1"/>
  <c r="A5826" s="1"/>
  <c r="A5827" s="1"/>
  <c r="A5828" s="1"/>
  <c r="A5829" s="1"/>
  <c r="A5830" s="1"/>
  <c r="A5831" s="1"/>
  <c r="A5832" s="1"/>
  <c r="A5833" s="1"/>
  <c r="A5834" s="1"/>
  <c r="A5835" s="1"/>
  <c r="A5836" s="1"/>
  <c r="A5837" s="1"/>
  <c r="A5838" s="1"/>
  <c r="A5839" s="1"/>
  <c r="A5840" s="1"/>
  <c r="A5841" s="1"/>
  <c r="A5842" s="1"/>
  <c r="A5843" s="1"/>
  <c r="A5844" s="1"/>
  <c r="A5845" s="1"/>
  <c r="A5846" s="1"/>
  <c r="A5847" s="1"/>
  <c r="A5848" s="1"/>
  <c r="A5849" s="1"/>
  <c r="A5850" s="1"/>
  <c r="A5851" s="1"/>
  <c r="A5852" s="1"/>
  <c r="A5856" s="1"/>
  <c r="A5857" s="1"/>
  <c r="A5858" s="1"/>
  <c r="A5859" s="1"/>
  <c r="A5860" s="1"/>
  <c r="A5861" s="1"/>
  <c r="A5862" s="1"/>
  <c r="A5863" s="1"/>
  <c r="A5864" s="1"/>
  <c r="A5865" s="1"/>
  <c r="A5866" s="1"/>
  <c r="A5867" s="1"/>
  <c r="A5868" s="1"/>
  <c r="A5869" s="1"/>
  <c r="A5870" s="1"/>
  <c r="A5871" s="1"/>
  <c r="A5872" s="1"/>
  <c r="A5873" s="1"/>
  <c r="A5874" s="1"/>
  <c r="A5875" s="1"/>
  <c r="A5876" s="1"/>
  <c r="A5877" s="1"/>
  <c r="A5878" s="1"/>
  <c r="A5879" s="1"/>
  <c r="A5881" s="1"/>
  <c r="A5882" s="1"/>
  <c r="A5883" s="1"/>
  <c r="A5884" s="1"/>
  <c r="A5885" s="1"/>
  <c r="A5886" s="1"/>
  <c r="A5887" s="1"/>
  <c r="A5888" s="1"/>
  <c r="A5889" s="1"/>
  <c r="A5890" s="1"/>
  <c r="A5892" s="1"/>
  <c r="A5893" s="1"/>
  <c r="A5894" s="1"/>
  <c r="A5895" s="1"/>
  <c r="A5896" s="1"/>
  <c r="A5897" s="1"/>
  <c r="A5898" s="1"/>
  <c r="A5899" s="1"/>
  <c r="A5900" s="1"/>
  <c r="A5901" s="1"/>
  <c r="A5902" s="1"/>
  <c r="A5903" s="1"/>
  <c r="A5904" s="1"/>
  <c r="A5905" s="1"/>
</calcChain>
</file>

<file path=xl/comments1.xml><?xml version="1.0" encoding="utf-8"?>
<comments xmlns="http://schemas.openxmlformats.org/spreadsheetml/2006/main">
  <authors>
    <author>Administrator</author>
    <author>作者</author>
    <author>user</author>
    <author>LENOVO</author>
    <author>Windows 用户</author>
    <author>QILUL</author>
    <author>KiraY</author>
  </authors>
  <commentList>
    <comment ref="K5" authorId="0">
      <text>
        <r>
          <rPr>
            <sz val="9"/>
            <rFont val="宋体"/>
            <family val="3"/>
            <charset val="134"/>
          </rPr>
          <t>[2006]447</t>
        </r>
      </text>
    </comment>
    <comment ref="D7" authorId="1">
      <text>
        <r>
          <rPr>
            <sz val="9"/>
            <rFont val="宋体"/>
            <family val="3"/>
            <charset val="134"/>
          </rPr>
          <t>作者:
234号城市公立医院改革</t>
        </r>
      </text>
    </comment>
    <comment ref="B14" authorId="0">
      <text>
        <r>
          <rPr>
            <b/>
            <sz val="9"/>
            <rFont val="宋体"/>
            <family val="3"/>
            <charset val="134"/>
          </rPr>
          <t>Administrator:</t>
        </r>
        <r>
          <rPr>
            <sz val="9"/>
            <rFont val="宋体"/>
            <family val="3"/>
            <charset val="134"/>
          </rPr>
          <t xml:space="preserve">
原编码110200002-f调整为110200001-f</t>
        </r>
      </text>
    </comment>
    <comment ref="D103" authorId="2">
      <text>
        <r>
          <rPr>
            <sz val="9"/>
            <rFont val="宋体"/>
            <family val="3"/>
            <charset val="134"/>
          </rPr>
          <t xml:space="preserve">[2007]395
</t>
        </r>
      </text>
    </comment>
    <comment ref="C104" authorId="2">
      <text>
        <r>
          <rPr>
            <sz val="9"/>
            <rFont val="宋体"/>
            <family val="3"/>
            <charset val="134"/>
          </rPr>
          <t xml:space="preserve">不得同时收取气管切开护理、吸痰护理、造瘘护理、动静脉置管护理等。
</t>
        </r>
      </text>
    </comment>
    <comment ref="K116" authorId="0">
      <text>
        <r>
          <rPr>
            <sz val="9"/>
            <rFont val="宋体"/>
            <family val="3"/>
            <charset val="134"/>
          </rPr>
          <t>[2006]447</t>
        </r>
      </text>
    </comment>
    <comment ref="E144" authorId="0">
      <text>
        <r>
          <rPr>
            <sz val="9"/>
            <rFont val="宋体"/>
            <family val="3"/>
            <charset val="134"/>
          </rPr>
          <t>[2006]136</t>
        </r>
      </text>
    </comment>
    <comment ref="K144" authorId="0">
      <text>
        <r>
          <rPr>
            <sz val="9"/>
            <rFont val="宋体"/>
            <family val="3"/>
            <charset val="134"/>
          </rPr>
          <t>[2006]136</t>
        </r>
      </text>
    </comment>
    <comment ref="D146" authorId="0">
      <text>
        <r>
          <rPr>
            <sz val="9"/>
            <rFont val="宋体"/>
            <family val="3"/>
            <charset val="134"/>
          </rPr>
          <t>[2007]395</t>
        </r>
      </text>
    </comment>
    <comment ref="E146" authorId="0">
      <text>
        <r>
          <rPr>
            <sz val="9"/>
            <rFont val="宋体"/>
            <family val="3"/>
            <charset val="134"/>
          </rPr>
          <t>[2007]395</t>
        </r>
      </text>
    </comment>
    <comment ref="K146" authorId="0">
      <text>
        <r>
          <rPr>
            <sz val="9"/>
            <rFont val="宋体"/>
            <family val="3"/>
            <charset val="134"/>
          </rPr>
          <t>[2007]395</t>
        </r>
      </text>
    </comment>
    <comment ref="B230" authorId="0">
      <text>
        <r>
          <rPr>
            <sz val="9"/>
            <rFont val="宋体"/>
            <family val="3"/>
            <charset val="134"/>
          </rPr>
          <t>Administrator:
2011年1号文</t>
        </r>
      </text>
    </comment>
    <comment ref="B699" authorId="0">
      <text>
        <r>
          <rPr>
            <b/>
            <sz val="9"/>
            <rFont val="宋体"/>
            <family val="3"/>
            <charset val="134"/>
          </rPr>
          <t>Administrator:</t>
        </r>
        <r>
          <rPr>
            <sz val="9"/>
            <rFont val="宋体"/>
            <family val="3"/>
            <charset val="134"/>
          </rPr>
          <t xml:space="preserve">
此项目限南京军区南京总医院单独使用。目前已放开</t>
        </r>
      </text>
    </comment>
    <comment ref="B700" authorId="0">
      <text>
        <r>
          <rPr>
            <b/>
            <sz val="9"/>
            <rFont val="宋体"/>
            <family val="3"/>
            <charset val="134"/>
          </rPr>
          <t>Administrator:</t>
        </r>
        <r>
          <rPr>
            <sz val="9"/>
            <rFont val="宋体"/>
            <family val="3"/>
            <charset val="134"/>
          </rPr>
          <t xml:space="preserve">
此项目限南京军区南京总医院单独使用。目前已放开</t>
        </r>
      </text>
    </comment>
    <comment ref="F710" authorId="0">
      <text>
        <r>
          <rPr>
            <b/>
            <sz val="9"/>
            <rFont val="宋体"/>
            <family val="3"/>
            <charset val="134"/>
          </rPr>
          <t>Administrator:</t>
        </r>
        <r>
          <rPr>
            <sz val="9"/>
            <rFont val="宋体"/>
            <family val="3"/>
            <charset val="134"/>
          </rPr>
          <t xml:space="preserve">
苏价医【2011】328号新增</t>
        </r>
      </text>
    </comment>
    <comment ref="B820" authorId="0">
      <text>
        <r>
          <rPr>
            <b/>
            <sz val="9"/>
            <rFont val="宋体"/>
            <family val="3"/>
            <charset val="134"/>
          </rPr>
          <t>Administrator:</t>
        </r>
        <r>
          <rPr>
            <sz val="9"/>
            <rFont val="宋体"/>
            <family val="3"/>
            <charset val="134"/>
          </rPr>
          <t xml:space="preserve">
苏价费〔2008〕209号将该条更正编码</t>
        </r>
      </text>
    </comment>
    <comment ref="B832" authorId="0">
      <text>
        <r>
          <rPr>
            <b/>
            <sz val="9"/>
            <rFont val="宋体"/>
            <family val="3"/>
            <charset val="134"/>
          </rPr>
          <t>Administrator:</t>
        </r>
        <r>
          <rPr>
            <sz val="9"/>
            <rFont val="宋体"/>
            <family val="3"/>
            <charset val="134"/>
          </rPr>
          <t xml:space="preserve">
苏价费[2009]57号将该条更正编码</t>
        </r>
      </text>
    </comment>
    <comment ref="B921" authorId="1">
      <text>
        <r>
          <rPr>
            <sz val="9"/>
            <rFont val="宋体"/>
            <family val="3"/>
            <charset val="134"/>
          </rPr>
          <t>作者:
原编码有误（250303009a)，现更正。</t>
        </r>
      </text>
    </comment>
    <comment ref="C1582" authorId="1">
      <text>
        <r>
          <rPr>
            <sz val="9"/>
            <rFont val="宋体"/>
            <family val="3"/>
            <charset val="134"/>
          </rPr>
          <t>作者:
是测乙肝病毒数量的</t>
        </r>
      </text>
    </comment>
    <comment ref="B1707" authorId="0">
      <text>
        <r>
          <rPr>
            <b/>
            <sz val="9"/>
            <rFont val="宋体"/>
            <family val="3"/>
            <charset val="134"/>
          </rPr>
          <t>Administrator:</t>
        </r>
        <r>
          <rPr>
            <sz val="9"/>
            <rFont val="宋体"/>
            <family val="3"/>
            <charset val="134"/>
          </rPr>
          <t xml:space="preserve">
苏医保发【2020】26号立项，价格80，计价单位：项。苏医保发【2021】3号文改为30。</t>
        </r>
      </text>
    </comment>
    <comment ref="B1708" authorId="0">
      <text>
        <r>
          <rPr>
            <b/>
            <sz val="9"/>
            <rFont val="宋体"/>
            <family val="3"/>
            <charset val="134"/>
          </rPr>
          <t>Administrator:</t>
        </r>
        <r>
          <rPr>
            <sz val="9"/>
            <rFont val="宋体"/>
            <family val="3"/>
            <charset val="134"/>
          </rPr>
          <t xml:space="preserve">
苏医保发【2020】26号立项，价格240.</t>
        </r>
      </text>
    </comment>
    <comment ref="K1967" authorId="0">
      <text>
        <r>
          <rPr>
            <sz val="9"/>
            <rFont val="宋体"/>
            <family val="3"/>
            <charset val="134"/>
          </rPr>
          <t>Administrator:
最高70-》90</t>
        </r>
      </text>
    </comment>
    <comment ref="K1979" authorId="0">
      <text>
        <r>
          <rPr>
            <sz val="9"/>
            <rFont val="宋体"/>
            <family val="3"/>
            <charset val="134"/>
          </rPr>
          <t>Administrator:
最高70-》90</t>
        </r>
      </text>
    </comment>
    <comment ref="K1982" authorId="0">
      <text>
        <r>
          <rPr>
            <sz val="9"/>
            <rFont val="宋体"/>
            <family val="3"/>
            <charset val="134"/>
          </rPr>
          <t>Administrator:
最高70-》90</t>
        </r>
      </text>
    </comment>
    <comment ref="K1985" authorId="0">
      <text>
        <r>
          <rPr>
            <sz val="9"/>
            <rFont val="宋体"/>
            <family val="3"/>
            <charset val="134"/>
          </rPr>
          <t>Administrator:
最高70-》90</t>
        </r>
      </text>
    </comment>
    <comment ref="K1988" authorId="0">
      <text>
        <r>
          <rPr>
            <sz val="9"/>
            <rFont val="宋体"/>
            <family val="3"/>
            <charset val="134"/>
          </rPr>
          <t>Administrator:
最高70-》90</t>
        </r>
      </text>
    </comment>
    <comment ref="K1989" authorId="0">
      <text>
        <r>
          <rPr>
            <sz val="9"/>
            <rFont val="宋体"/>
            <family val="3"/>
            <charset val="134"/>
          </rPr>
          <t>Administrator:
最高320-》415</t>
        </r>
      </text>
    </comment>
    <comment ref="K1992" authorId="0">
      <text>
        <r>
          <rPr>
            <sz val="9"/>
            <rFont val="宋体"/>
            <family val="3"/>
            <charset val="134"/>
          </rPr>
          <t>Administrator:
最高70-》90</t>
        </r>
      </text>
    </comment>
    <comment ref="K1997" authorId="0">
      <text>
        <r>
          <rPr>
            <sz val="9"/>
            <rFont val="宋体"/>
            <family val="3"/>
            <charset val="134"/>
          </rPr>
          <t>Administrator:
最高70-》90</t>
        </r>
      </text>
    </comment>
    <comment ref="K2004" authorId="0">
      <text>
        <r>
          <rPr>
            <sz val="9"/>
            <rFont val="宋体"/>
            <family val="3"/>
            <charset val="134"/>
          </rPr>
          <t>Administrator:
最高360-》480</t>
        </r>
      </text>
    </comment>
    <comment ref="K2006" authorId="0">
      <text>
        <r>
          <rPr>
            <sz val="9"/>
            <rFont val="宋体"/>
            <family val="3"/>
            <charset val="134"/>
          </rPr>
          <t>Administrator:
最高360-》480</t>
        </r>
      </text>
    </comment>
    <comment ref="E2048" authorId="0">
      <text>
        <r>
          <rPr>
            <sz val="9"/>
            <rFont val="宋体"/>
            <family val="3"/>
            <charset val="134"/>
          </rPr>
          <t>[2007]395</t>
        </r>
      </text>
    </comment>
    <comment ref="H2161" authorId="3">
      <text>
        <r>
          <rPr>
            <b/>
            <sz val="9"/>
            <rFont val="宋体"/>
            <family val="3"/>
            <charset val="134"/>
          </rPr>
          <t>LENOVO:</t>
        </r>
        <r>
          <rPr>
            <sz val="9"/>
            <rFont val="宋体"/>
            <family val="3"/>
            <charset val="134"/>
          </rPr>
          <t xml:space="preserve">
调整幅度30%</t>
        </r>
      </text>
    </comment>
    <comment ref="H2162" authorId="3">
      <text>
        <r>
          <rPr>
            <b/>
            <sz val="9"/>
            <rFont val="宋体"/>
            <family val="3"/>
            <charset val="134"/>
          </rPr>
          <t>LENOVO:</t>
        </r>
        <r>
          <rPr>
            <sz val="9"/>
            <rFont val="宋体"/>
            <family val="3"/>
            <charset val="134"/>
          </rPr>
          <t xml:space="preserve">
调整幅度30%</t>
        </r>
      </text>
    </comment>
    <comment ref="H2394" authorId="3">
      <text>
        <r>
          <rPr>
            <b/>
            <sz val="9"/>
            <rFont val="宋体"/>
            <family val="3"/>
            <charset val="134"/>
          </rPr>
          <t>LENOVO:</t>
        </r>
        <r>
          <rPr>
            <sz val="9"/>
            <rFont val="宋体"/>
            <family val="3"/>
            <charset val="134"/>
          </rPr>
          <t xml:space="preserve">
调整幅度30%</t>
        </r>
      </text>
    </comment>
    <comment ref="E2497" authorId="2">
      <text>
        <r>
          <rPr>
            <sz val="9"/>
            <rFont val="宋体"/>
            <family val="3"/>
            <charset val="134"/>
          </rPr>
          <t xml:space="preserve">[2009]395
</t>
        </r>
      </text>
    </comment>
    <comment ref="K2711" authorId="0">
      <text>
        <r>
          <rPr>
            <sz val="9"/>
            <rFont val="宋体"/>
            <family val="3"/>
            <charset val="134"/>
          </rPr>
          <t xml:space="preserve">最多200-》260；
[2022]79:260→724
</t>
        </r>
      </text>
    </comment>
    <comment ref="H2724" authorId="4">
      <text>
        <r>
          <rPr>
            <b/>
            <sz val="9"/>
            <rFont val="宋体"/>
            <family val="3"/>
            <charset val="134"/>
          </rPr>
          <t>Windows 用户:</t>
        </r>
        <r>
          <rPr>
            <sz val="9"/>
            <rFont val="宋体"/>
            <family val="3"/>
            <charset val="134"/>
          </rPr>
          <t xml:space="preserve">
调整幅度30%</t>
        </r>
      </text>
    </comment>
    <comment ref="B2840" authorId="5">
      <text>
        <r>
          <rPr>
            <b/>
            <sz val="9"/>
            <rFont val="宋体"/>
            <family val="3"/>
            <charset val="134"/>
          </rPr>
          <t>QILUL:</t>
        </r>
        <r>
          <rPr>
            <sz val="9"/>
            <rFont val="宋体"/>
            <family val="3"/>
            <charset val="134"/>
          </rPr>
          <t xml:space="preserve">
价格处：此项目原限江苏省中医院单独使用，目前已放开</t>
        </r>
      </text>
    </comment>
    <comment ref="K2849" authorId="3">
      <text>
        <r>
          <rPr>
            <b/>
            <sz val="9"/>
            <rFont val="宋体"/>
            <family val="3"/>
            <charset val="134"/>
          </rPr>
          <t>LENOVO:</t>
        </r>
        <r>
          <rPr>
            <sz val="9"/>
            <rFont val="宋体"/>
            <family val="3"/>
            <charset val="134"/>
          </rPr>
          <t xml:space="preserve">
2014年核实项目开展情况</t>
        </r>
      </text>
    </comment>
    <comment ref="E2988" authorId="0">
      <text>
        <r>
          <rPr>
            <sz val="9"/>
            <rFont val="宋体"/>
            <family val="3"/>
            <charset val="134"/>
          </rPr>
          <t>[2007]395</t>
        </r>
      </text>
    </comment>
    <comment ref="H2992" authorId="4">
      <text>
        <r>
          <rPr>
            <b/>
            <sz val="9"/>
            <rFont val="宋体"/>
            <family val="3"/>
            <charset val="134"/>
          </rPr>
          <t>Windows 用户:</t>
        </r>
        <r>
          <rPr>
            <sz val="9"/>
            <rFont val="宋体"/>
            <family val="3"/>
            <charset val="134"/>
          </rPr>
          <t xml:space="preserve">
调整幅度30%</t>
        </r>
      </text>
    </comment>
    <comment ref="K3327" authorId="6">
      <text>
        <r>
          <rPr>
            <sz val="9"/>
            <rFont val="宋体"/>
            <family val="3"/>
            <charset val="134"/>
          </rPr>
          <t xml:space="preserve">[2022]79:6周岁及以下儿童加收30%
</t>
        </r>
      </text>
    </comment>
    <comment ref="B3402" authorId="0">
      <text>
        <r>
          <rPr>
            <b/>
            <sz val="9"/>
            <rFont val="宋体"/>
            <family val="3"/>
            <charset val="134"/>
          </rPr>
          <t>Administrator:</t>
        </r>
        <r>
          <rPr>
            <sz val="9"/>
            <rFont val="宋体"/>
            <family val="3"/>
            <charset val="134"/>
          </rPr>
          <t xml:space="preserve">
此项目原限南京军区南京总医院单独使用。目前已放开。</t>
        </r>
      </text>
    </comment>
    <comment ref="K3418" authorId="0">
      <text>
        <r>
          <rPr>
            <sz val="9"/>
            <rFont val="宋体"/>
            <family val="3"/>
            <charset val="134"/>
          </rPr>
          <t>[2006]136：将原勘误“门诊口腔拔牙”改为“口腔门诊”</t>
        </r>
      </text>
    </comment>
    <comment ref="D3617" authorId="0">
      <text>
        <r>
          <rPr>
            <sz val="9"/>
            <rFont val="宋体"/>
            <family val="3"/>
            <charset val="134"/>
          </rPr>
          <t>[2006]447</t>
        </r>
      </text>
    </comment>
    <comment ref="D3619" authorId="2">
      <text>
        <r>
          <rPr>
            <sz val="9"/>
            <rFont val="宋体"/>
            <family val="3"/>
            <charset val="134"/>
          </rPr>
          <t xml:space="preserve">[2009]395
</t>
        </r>
      </text>
    </comment>
    <comment ref="D3922" authorId="0">
      <text>
        <r>
          <rPr>
            <sz val="9"/>
            <rFont val="宋体"/>
            <family val="3"/>
            <charset val="134"/>
          </rPr>
          <t>[2006]136：删除现内涵前面的“包括正常位牙齿因解剖变异、”和后面的“、局部慢性炎症刺激使牙槽骨发生致密性改变、牙-骨间骨性结合、与上颌窦关系密切、增龄性变化等”</t>
        </r>
      </text>
    </comment>
    <comment ref="D4270" authorId="2">
      <text>
        <r>
          <rPr>
            <sz val="9"/>
            <rFont val="宋体"/>
            <family val="3"/>
            <charset val="134"/>
          </rPr>
          <t xml:space="preserve">[2009]395
</t>
        </r>
      </text>
    </comment>
    <comment ref="D4361" authorId="0">
      <text>
        <r>
          <rPr>
            <sz val="9"/>
            <rFont val="宋体"/>
            <family val="3"/>
            <charset val="134"/>
          </rPr>
          <t>原：“包括颈动脉假性动脉瘤、外伤性动—静脉瘘、颈动脉过度迂曲的切除，自体大隐静脉或其它血管的取用”
[2006]447</t>
        </r>
      </text>
    </comment>
    <comment ref="D4362" authorId="0">
      <text>
        <r>
          <rPr>
            <sz val="9"/>
            <rFont val="宋体"/>
            <family val="3"/>
            <charset val="134"/>
          </rPr>
          <t>[2006]447</t>
        </r>
      </text>
    </comment>
    <comment ref="D4687" authorId="0">
      <text>
        <r>
          <rPr>
            <sz val="9"/>
            <rFont val="宋体"/>
            <family val="3"/>
            <charset val="134"/>
          </rPr>
          <t>原：“含食管、胃底周围血管离断加脾切除术，包括经网膜静脉门静脉测压术”
[2006]447</t>
        </r>
      </text>
    </comment>
    <comment ref="C4702" authorId="0">
      <text>
        <r>
          <rPr>
            <sz val="9"/>
            <rFont val="宋体"/>
            <family val="3"/>
            <charset val="134"/>
          </rPr>
          <t>与2017年7号文名称不相符，经价格处核实，暂时以93号文为准。</t>
        </r>
      </text>
    </comment>
    <comment ref="C4836" authorId="0">
      <text>
        <r>
          <rPr>
            <sz val="9"/>
            <rFont val="宋体"/>
            <family val="3"/>
            <charset val="134"/>
          </rPr>
          <t xml:space="preserve">原“交通性鞘膜积液术”
[2006]447
</t>
        </r>
      </text>
    </comment>
    <comment ref="C4886" authorId="0">
      <text>
        <r>
          <rPr>
            <sz val="9"/>
            <rFont val="宋体"/>
            <family val="3"/>
            <charset val="134"/>
          </rPr>
          <t>Administrator:
卵巢囊肿剔除术——附件良性肿物切除术</t>
        </r>
      </text>
    </comment>
    <comment ref="C4924" authorId="2">
      <text>
        <r>
          <rPr>
            <sz val="9"/>
            <rFont val="宋体"/>
            <family val="3"/>
            <charset val="134"/>
          </rPr>
          <t>[2009]57号规范项目名称</t>
        </r>
      </text>
    </comment>
    <comment ref="C4925" authorId="2">
      <text>
        <r>
          <rPr>
            <sz val="9"/>
            <rFont val="宋体"/>
            <family val="3"/>
            <charset val="134"/>
          </rPr>
          <t xml:space="preserve">[2009]57号规范项目名称
</t>
        </r>
      </text>
    </comment>
    <comment ref="C4989" authorId="0">
      <text>
        <r>
          <rPr>
            <sz val="9"/>
            <rFont val="宋体"/>
            <family val="3"/>
            <charset val="134"/>
          </rPr>
          <t>原“经宫腔镜盆腔粘连分离术”[2006]447</t>
        </r>
      </text>
    </comment>
    <comment ref="E5101" authorId="0">
      <text>
        <r>
          <rPr>
            <sz val="9"/>
            <rFont val="宋体"/>
            <family val="3"/>
            <charset val="134"/>
          </rPr>
          <t>[2006]447</t>
        </r>
      </text>
    </comment>
    <comment ref="K5400" authorId="0">
      <text>
        <r>
          <rPr>
            <sz val="9"/>
            <rFont val="宋体"/>
            <family val="3"/>
            <charset val="134"/>
          </rPr>
          <t>[2007]395</t>
        </r>
      </text>
    </comment>
    <comment ref="K5460" authorId="0">
      <text>
        <r>
          <rPr>
            <sz val="9"/>
            <rFont val="宋体"/>
            <family val="3"/>
            <charset val="134"/>
          </rPr>
          <t>[2006]447</t>
        </r>
      </text>
    </comment>
    <comment ref="K5462" authorId="0">
      <text>
        <r>
          <rPr>
            <sz val="9"/>
            <rFont val="宋体"/>
            <family val="3"/>
            <charset val="134"/>
          </rPr>
          <t>[2006]447</t>
        </r>
      </text>
    </comment>
    <comment ref="K5464" authorId="0">
      <text>
        <r>
          <rPr>
            <sz val="9"/>
            <rFont val="宋体"/>
            <family val="3"/>
            <charset val="134"/>
          </rPr>
          <t>[2006]447</t>
        </r>
      </text>
    </comment>
    <comment ref="K5466" authorId="0">
      <text>
        <r>
          <rPr>
            <sz val="9"/>
            <rFont val="宋体"/>
            <family val="3"/>
            <charset val="134"/>
          </rPr>
          <t>[2006]447</t>
        </r>
      </text>
    </comment>
    <comment ref="D5505" authorId="2">
      <text>
        <r>
          <rPr>
            <sz val="9"/>
            <rFont val="宋体"/>
            <family val="3"/>
            <charset val="134"/>
          </rPr>
          <t xml:space="preserve">[2009]57号调整项目内涵
</t>
        </r>
      </text>
    </comment>
    <comment ref="D5508" authorId="2">
      <text>
        <r>
          <rPr>
            <sz val="9"/>
            <rFont val="宋体"/>
            <family val="3"/>
            <charset val="134"/>
          </rPr>
          <t xml:space="preserve">[2009]57号调整项目内涵
</t>
        </r>
      </text>
    </comment>
    <comment ref="D5511" authorId="2">
      <text>
        <r>
          <rPr>
            <sz val="9"/>
            <rFont val="宋体"/>
            <family val="3"/>
            <charset val="134"/>
          </rPr>
          <t xml:space="preserve">[2009]57号调整项目内涵
</t>
        </r>
      </text>
    </comment>
    <comment ref="H5798" authorId="4">
      <text>
        <r>
          <rPr>
            <b/>
            <sz val="9"/>
            <rFont val="宋体"/>
            <family val="3"/>
            <charset val="134"/>
          </rPr>
          <t>Windows 用户:</t>
        </r>
        <r>
          <rPr>
            <sz val="9"/>
            <rFont val="宋体"/>
            <family val="3"/>
            <charset val="134"/>
          </rPr>
          <t xml:space="preserve">
调整幅度30%</t>
        </r>
      </text>
    </comment>
  </commentList>
</comments>
</file>

<file path=xl/sharedStrings.xml><?xml version="1.0" encoding="utf-8"?>
<sst xmlns="http://schemas.openxmlformats.org/spreadsheetml/2006/main" count="32922" uniqueCount="10570">
  <si>
    <t>江苏省基本医疗保险诊疗项目和医疗服务设施范围及支付标准（20241226）</t>
  </si>
  <si>
    <t>序号</t>
  </si>
  <si>
    <t>收费
项目
编码</t>
  </si>
  <si>
    <t>收费项目名称</t>
  </si>
  <si>
    <t>国家医疗服务项目代码</t>
  </si>
  <si>
    <t>国家医疗服务项目名称</t>
  </si>
  <si>
    <t>项目内涵</t>
  </si>
  <si>
    <t>除外内容</t>
  </si>
  <si>
    <t>医保支付类别</t>
  </si>
  <si>
    <t>计价
单位</t>
  </si>
  <si>
    <t>说明</t>
  </si>
  <si>
    <t>变更类别</t>
  </si>
  <si>
    <t>变更内容</t>
  </si>
  <si>
    <t>本期发文依据</t>
  </si>
  <si>
    <t>文件依据</t>
  </si>
  <si>
    <t>一、综合医疗服务类</t>
  </si>
  <si>
    <t>1．本类包括一般医疗服务、一般检查治疗、社区卫生及预防保健项目和其它医疗服务项目4个二级分类。2．护理项目(分类码1201)实行分级别指导性价格。3．多科室共同使用的医疗服务项目列入本类之中，如护理、抢救、注射、换药等等。</t>
  </si>
  <si>
    <t>江苏省医疗服务价格项目目录（2022版）</t>
  </si>
  <si>
    <t>(一)一般医疗服务</t>
  </si>
  <si>
    <t>1.挂号费</t>
  </si>
  <si>
    <t>患者一次为诊断一种疾病，涉及两个以上科室的，当日只收一次挂号费和诊察费。</t>
  </si>
  <si>
    <t>110100001-b</t>
  </si>
  <si>
    <t>门诊病历手册</t>
  </si>
  <si>
    <t>丙</t>
  </si>
  <si>
    <t>册</t>
  </si>
  <si>
    <t>市定价</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</si>
  <si>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</si>
  <si>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</si>
  <si>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</si>
  <si>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门诊诊察费（儿童专科晚间）</t>
  </si>
  <si>
    <t>挂号，核实患儿信息，就诊病历传送，病案管理，询问病情，听取主诉，病史采集，向患儿或家属告知，进行一般物理检查，书写病历，开具检查单，根据病情提供治疗方案（治疗单、处方）等。</t>
  </si>
  <si>
    <t>甲</t>
  </si>
  <si>
    <t>次</t>
  </si>
  <si>
    <t>110200001-a</t>
  </si>
  <si>
    <t>普通门诊诊察费（儿童专科晚间）</t>
  </si>
  <si>
    <t>指主治及以下医师提供的晚间普通门诊诊疗服务。</t>
  </si>
  <si>
    <t>乙</t>
  </si>
  <si>
    <t>限儿童专科医院</t>
  </si>
  <si>
    <t>110200001-b</t>
  </si>
  <si>
    <t>指综合性医院、中医院，三类医院</t>
  </si>
  <si>
    <t>110200001-c</t>
  </si>
  <si>
    <t>指综合性医院、中医院，二类医院</t>
  </si>
  <si>
    <t>110200001-d</t>
  </si>
  <si>
    <t>副主任医师普通门诊诊察费（儿童专科晚间）</t>
  </si>
  <si>
    <t>指副主任医师提供的晚间门诊诊疗服务</t>
  </si>
  <si>
    <t>110200001-e</t>
  </si>
  <si>
    <t>主任医师普通门诊诊察费（儿童专科晚间）</t>
  </si>
  <si>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</si>
  <si>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</si>
  <si>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</si>
  <si>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</si>
  <si>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</si>
  <si>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</si>
  <si>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</si>
  <si>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</si>
  <si>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</si>
  <si>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市场调节价</t>
  </si>
  <si>
    <t>特需服务项目，限民营医疗机构收取</t>
  </si>
  <si>
    <t>急诊诊察费</t>
  </si>
  <si>
    <t>指医护人员提供的24小时急救、急症的诊疗服务</t>
  </si>
  <si>
    <t>门急诊留观诊察费</t>
  </si>
  <si>
    <t>含诊查、护理等</t>
  </si>
  <si>
    <t>日</t>
  </si>
  <si>
    <t>门诊诊察费加同类医院的Ⅲ级护理费</t>
  </si>
  <si>
    <t>已收门诊、急诊诊查费的，不再重复收取</t>
  </si>
  <si>
    <t>住院诊察费</t>
  </si>
  <si>
    <t>指医务人员技术劳务性服务</t>
  </si>
  <si>
    <t>产科新生儿不得收取，限儿童专科医院和其他医院儿科加收10元</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</si>
  <si>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</si>
  <si>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</si>
  <si>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</si>
  <si>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</si>
  <si>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</si>
  <si>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</si>
  <si>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</si>
  <si>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</si>
  <si>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</si>
  <si>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</si>
  <si>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</si>
  <si>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</si>
  <si>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</si>
  <si>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</si>
  <si>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</si>
  <si>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</si>
  <si>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</si>
  <si>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</si>
  <si>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</si>
  <si>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</si>
  <si>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</si>
  <si>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</si>
  <si>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</si>
  <si>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</si>
  <si>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</si>
  <si>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t>
  </si>
  <si>
    <t>苏医保发【2023】31号</t>
  </si>
  <si>
    <t>3.急诊监护费</t>
  </si>
  <si>
    <t>急诊监护费</t>
  </si>
  <si>
    <t>含监护、床位、诊查、护理</t>
  </si>
  <si>
    <t>符合监护病房条件和管理标准，超过半日不足24小时按一日计算，不足半日按半日计算。</t>
  </si>
  <si>
    <t>4.院前急救费</t>
  </si>
  <si>
    <t>院前急救费</t>
  </si>
  <si>
    <t>包括内脏衰竭、外伤、烧伤、中毒、溺水、电击等现场急救；不含出诊费、诊察费、监护费</t>
  </si>
  <si>
    <t>化验、特殊检查、治疗、药物、血液</t>
  </si>
  <si>
    <t>5.体检费</t>
  </si>
  <si>
    <t>体检费</t>
  </si>
  <si>
    <t>含内、外(含皮肤)、妇(不含宫颈刮片)、五官等科的常规检查；写总检报告</t>
  </si>
  <si>
    <t>影像、化验及特殊检查</t>
  </si>
  <si>
    <t>不另收挂号费及诊查费</t>
  </si>
  <si>
    <t>110500001-a</t>
  </si>
  <si>
    <t>驾驶员体检</t>
  </si>
  <si>
    <t>含身高、听力、视力、变色力和四肢、躯干、颈部的运动能力</t>
  </si>
  <si>
    <t>限依法取得医疗卫生执业资格的县及县以上医院</t>
  </si>
  <si>
    <t>110500001-b</t>
  </si>
  <si>
    <t>大学生体检</t>
  </si>
  <si>
    <t>内科、外科、肝功能（ALT）、乙型肝炎表面抗原检查和胸部X光透视</t>
  </si>
  <si>
    <t>110500001-c</t>
  </si>
  <si>
    <t>中小学生体检</t>
  </si>
  <si>
    <t>根据《中小学生健康体检管理办法》规定，义务教育阶段学生健康体检的费用由学校公用经费开支，不得向学生收费。</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</si>
  <si>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</si>
  <si>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</si>
  <si>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</si>
  <si>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</si>
  <si>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</si>
  <si>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</si>
  <si>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t>省定基准价，具体价格由各市制定。</t>
  </si>
  <si>
    <t>救护车使用费</t>
  </si>
  <si>
    <t>不含院前危急重症抢救，不含过路、过桥费</t>
  </si>
  <si>
    <t>公里</t>
  </si>
  <si>
    <t>增加≤0.5公里的，不计费；增加＞0.5公里不足1公里的，按1公里计费。</t>
  </si>
  <si>
    <t>110600001-a</t>
  </si>
  <si>
    <t>救护车使用费（A）</t>
  </si>
  <si>
    <t>指急救范围地段内用车</t>
  </si>
  <si>
    <t>起步公里数及起步基价由各市制定，超过起步公里数，每增加1公里加收4元。</t>
  </si>
  <si>
    <t>110600001-b</t>
  </si>
  <si>
    <t>救护车使用费（B）</t>
  </si>
  <si>
    <t>指跨越急救范围地段或接送、转运伤病员的非院前医疗急救用车。</t>
  </si>
  <si>
    <t>省定指导价格8元/公里，各地可上浮不超过25%，下浮不限，制定具体价格。</t>
  </si>
  <si>
    <t>重大活动医疗保障服务</t>
  </si>
  <si>
    <t>指企事业单位重大活动备用车辆服务</t>
  </si>
  <si>
    <t>车.小时</t>
  </si>
  <si>
    <t>一小时起算，送伤者至救治目的地价格另计。</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</si>
  <si>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</si>
  <si>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</si>
  <si>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</si>
  <si>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</si>
  <si>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</si>
  <si>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</si>
  <si>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</si>
  <si>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</si>
  <si>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</si>
  <si>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</si>
  <si>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</si>
  <si>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</si>
  <si>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</si>
  <si>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骨折夹板外固定术</t>
  </si>
  <si>
    <t>外固定材料</t>
  </si>
  <si>
    <t>9.床位费</t>
  </si>
  <si>
    <t>1109-a</t>
  </si>
  <si>
    <t>传染（皮肤）病医院（病区）消毒费加收</t>
  </si>
  <si>
    <t>符合《医院感染管理办法》（卫生部令第48号），采取预防医院织物交叉感染的长效消毒技术，将洗涤消毒过的床单、被套、枕套、病号服等病房被服处理为抗菌被服，抗菌被服具有长期抗菌功能</t>
  </si>
  <si>
    <t>床.日</t>
  </si>
  <si>
    <t>限110900001收取</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</si>
  <si>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</si>
  <si>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</si>
  <si>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</si>
  <si>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</si>
  <si>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</si>
  <si>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</si>
  <si>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</si>
  <si>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</si>
  <si>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</si>
  <si>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</si>
  <si>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</si>
  <si>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</si>
  <si>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</si>
  <si>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</si>
  <si>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24小时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</si>
  <si>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</si>
  <si>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</si>
  <si>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</si>
  <si>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</si>
  <si>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</si>
  <si>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备，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</si>
  <si>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</si>
  <si>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</si>
  <si>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</si>
  <si>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</si>
  <si>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</si>
  <si>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母婴同室婴儿床位费A</t>
  </si>
  <si>
    <t>指双人间病房。含婴儿床、床垫、棉褥、棉被（或毯）、枕头、床单、婴儿衣裤。</t>
  </si>
  <si>
    <t>仅限符合条件的爱婴医院收取，且不得与新生儿床位费同时收取。</t>
  </si>
  <si>
    <t>110900001-j</t>
  </si>
  <si>
    <t>母婴同室婴儿床位费B</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</si>
  <si>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</si>
  <si>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</si>
  <si>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</si>
  <si>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</si>
  <si>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</si>
  <si>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</si>
  <si>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</si>
  <si>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</si>
  <si>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</si>
  <si>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</si>
  <si>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</si>
  <si>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</si>
  <si>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</si>
  <si>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</si>
  <si>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</si>
  <si>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</si>
  <si>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</si>
  <si>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</si>
  <si>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万级病房床位费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</si>
  <si>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</si>
  <si>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</si>
  <si>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</si>
  <si>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</si>
  <si>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元，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</si>
  <si>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</si>
  <si>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</si>
  <si>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积极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</si>
  <si>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</si>
  <si>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</si>
  <si>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</si>
  <si>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</si>
  <si>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</si>
  <si>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</si>
  <si>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</si>
  <si>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</si>
  <si>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</si>
  <si>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</si>
  <si>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</si>
  <si>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</si>
  <si>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特需服务项目，限三级甲等公立医疗机构开展。</t>
  </si>
  <si>
    <t>“互联网+”医疗服务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</si>
  <si>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</si>
  <si>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</si>
  <si>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远程单学科会诊</t>
  </si>
  <si>
    <t>指单个学科会诊。开通远程医疗网络系统，邀请方医疗机构向受邀方医疗机构提供医学资料，双方通过视频交互方式对患者的病情进行的单学科会诊，受邀方将诊疗意见告知邀请方，并出具由相关医师签名的诊疗意见报告。邀请方根据患者临床资料，参考受邀方的诊疗意见，决定诊断与治疗方案。</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</si>
  <si>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</si>
  <si>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</si>
  <si>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</si>
  <si>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</si>
  <si>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111101002-a</t>
  </si>
  <si>
    <t>同步远程病理会诊</t>
  </si>
  <si>
    <t>指临床病理实时会诊。由高级职称病理医师主持的专家组会诊。开通远程医疗网络系统，邀请方医疗机构向受邀方医疗机构提供提供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</si>
  <si>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</si>
  <si>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</si>
  <si>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</si>
  <si>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</si>
  <si>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</si>
  <si>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</si>
  <si>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</si>
  <si>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　</t>
  </si>
  <si>
    <t>按提供服务医疗机构类别收费。限实体医疗机构第二名称的互联网医院以及依托实体医疗机构独立设置的互联网医院收取。不得用于首诊。</t>
  </si>
  <si>
    <t>互联网医院普通门诊诊察费</t>
  </si>
  <si>
    <t>具有3年以上独立临床工作经验的主治及以下医师通过医疗机构远程医疗服务平台直接向患者提供诊疗服务，询问病史、听取患者主诉，在线查看医疗图文信息，记录病情，提供诊疗建议，如提供治疗方案或开具处方，限常见病、慢性病复诊。</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</si>
  <si>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</si>
  <si>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</si>
  <si>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</si>
  <si>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</si>
  <si>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</si>
  <si>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</si>
  <si>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</si>
  <si>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按受邀方医疗机构类别收费。邀请方应当根据患者的病情和意愿组织远程会诊服务，并向患者说明远程会诊服务内容、费用等情况，征得患者书面同意，签署远程会诊服务知情同意书。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</si>
  <si>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</si>
  <si>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</si>
  <si>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</si>
  <si>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</si>
  <si>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</si>
  <si>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</si>
  <si>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</si>
  <si>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</si>
  <si>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</si>
  <si>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</si>
  <si>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</si>
  <si>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</si>
  <si>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</si>
  <si>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</si>
  <si>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</si>
  <si>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t>听诊式。试用期新项目</t>
  </si>
  <si>
    <t>(二)一般检查治疗</t>
  </si>
  <si>
    <t>1.护理费</t>
  </si>
  <si>
    <t>药物</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</si>
  <si>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</si>
  <si>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</si>
  <si>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</si>
  <si>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</si>
  <si>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</si>
  <si>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</si>
  <si>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</si>
  <si>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</si>
  <si>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</si>
  <si>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</si>
  <si>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</si>
  <si>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</si>
  <si>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</si>
  <si>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</si>
  <si>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</si>
  <si>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</si>
  <si>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</si>
  <si>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新生儿护理</t>
  </si>
  <si>
    <t>指对新生儿（自胎儿娩出脐带结扎至28天之内）的护理。评估新生儿适应环境能力，测量体温、称量体重；予以新生儿基础护理（含洗浴、口腔护理、会阴护理及脐部残端护理等）；新生儿喂养指导；新生儿床单位清洁消毒。</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</si>
  <si>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</si>
  <si>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</si>
  <si>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</si>
  <si>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</si>
  <si>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</si>
  <si>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</si>
  <si>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</si>
  <si>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</si>
  <si>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</si>
  <si>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</si>
  <si>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</si>
  <si>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</si>
  <si>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</si>
  <si>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</si>
  <si>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</si>
  <si>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</si>
  <si>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</si>
  <si>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</si>
  <si>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</si>
  <si>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</si>
  <si>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</si>
  <si>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不得与“机械辅助排痰（120100015）”同时收取。限儿童专科医院和其他医院儿科加收30%</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</si>
  <si>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</si>
  <si>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</si>
  <si>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</si>
  <si>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</si>
  <si>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</si>
  <si>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包括输液港护理。</t>
  </si>
  <si>
    <t>导管冲洗器、无针密闭输液接头、透明贴膜</t>
  </si>
  <si>
    <t>经卫生行政主管部门批准的，可在门诊开展。儿童专科医院和其他医院儿科加收30%。</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</si>
  <si>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</si>
  <si>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</si>
  <si>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</si>
  <si>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</si>
  <si>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试用期新项目</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</si>
  <si>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</si>
  <si>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</si>
  <si>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</si>
  <si>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</si>
  <si>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t>限乳腺癌及妇科肿瘤术后患者使用。试用期新项目</t>
  </si>
  <si>
    <t>2.抢救费</t>
  </si>
  <si>
    <t>会诊费另收</t>
  </si>
  <si>
    <t>大抢救</t>
  </si>
  <si>
    <t>指1.成立专门抢救班子；2．主管医生不离开现场;3.严密观察病情变化；4. 抢救涉及两科以上及时组织院内外会诊;5.专人护理，配合抢救</t>
  </si>
  <si>
    <t>6周岁及以下儿童加收30%</t>
  </si>
  <si>
    <t xml:space="preserve"> 
120200002 </t>
  </si>
  <si>
    <t>中抢救</t>
  </si>
  <si>
    <t>指1．成立专门抢救小组；2．医生不离开现场，3.严密观察病情变化；4. 抢救涉及两科以上及时组织院内会诊;5.专人护理，配合抢救</t>
  </si>
  <si>
    <t>小抢救</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</si>
  <si>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</si>
  <si>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</si>
  <si>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</si>
  <si>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</si>
  <si>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</si>
  <si>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</si>
  <si>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</si>
  <si>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</si>
  <si>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</si>
  <si>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</si>
  <si>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</si>
  <si>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</si>
  <si>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</si>
  <si>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</si>
  <si>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</si>
  <si>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</si>
  <si>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1204-a</t>
  </si>
  <si>
    <t>静脉用药集中调配</t>
  </si>
  <si>
    <t>指在静脉用药调配中心调配普通药物或抗生素药物的费用，不含静脉高营养治疗和抗肿瘤化学药物配置。该项目与静脉输液、小儿静脉输液项目配合使用，不得单独执收。用于粉针和水针西林瓶、水剂安瓿瓶配制。</t>
  </si>
  <si>
    <t>组</t>
  </si>
  <si>
    <t>需符合《静脉用药集中调配质量管理规范》的要求，使用智能设备配置，暂限省级卫生健康部门验收通过的静脉用药调配中心（PIVAS）使用”</t>
  </si>
  <si>
    <t>1204-b</t>
  </si>
  <si>
    <t>使用微量泵或输液泵加收</t>
  </si>
  <si>
    <t>小时/泵</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</si>
  <si>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</si>
  <si>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</si>
  <si>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</si>
  <si>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</si>
  <si>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</si>
  <si>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</si>
  <si>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</si>
  <si>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</si>
  <si>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</si>
  <si>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</si>
  <si>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</si>
  <si>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</si>
  <si>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指使用激光仪采血仪,限采末梢血</t>
  </si>
  <si>
    <t>心内注射</t>
  </si>
  <si>
    <t>动脉加压注射</t>
  </si>
  <si>
    <t>包括动脉采血</t>
  </si>
  <si>
    <t>皮下输液</t>
  </si>
  <si>
    <t>静脉输液</t>
  </si>
  <si>
    <t>含一次性输液器、注射器等特殊性消耗材料，包括输血、留置静脉针</t>
  </si>
  <si>
    <t>过滤器、采血器、胰岛素专用注射器、三通管、延长管、留置针、肝素帽、泵条（管）；药物、血液和血制品；留置针固定专用透明敷贴、避光输液器、输液瓶盖贴膜、超低密度聚乙烯输液器、一次性使用自动止液输液器、不含DEHP成分的输液器（用于新生儿、青春期前的男性、怀孕期和哺乳期的妇女，脂溶性液体和药物的输注）、一次性使用精密过滤输液器（仅适用于门诊患者输注化疗药物使用，住院、急诊患者如需使用应严格按照输注药物的性质合理选择）</t>
  </si>
  <si>
    <t>不得加收躺椅费、留观诊察费、降温取暖费等其他任何费用。</t>
  </si>
  <si>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</si>
  <si>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</si>
  <si>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</si>
  <si>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</si>
  <si>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</si>
  <si>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</si>
  <si>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</si>
  <si>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</si>
  <si>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</si>
  <si>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</si>
  <si>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</si>
  <si>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</si>
  <si>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</si>
  <si>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</si>
  <si>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</si>
  <si>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</si>
  <si>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</si>
  <si>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</si>
  <si>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中心静脉置管术换药包不得与中心静脉套件、测压套件重复。6周岁及以下儿童加收30%</t>
  </si>
  <si>
    <t>120400011-a</t>
  </si>
  <si>
    <t>中心静脉导管破损修复术</t>
  </si>
  <si>
    <t>各类中心静脉导管包括PICC、CVC等的导管破损修复</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</si>
  <si>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</si>
  <si>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</si>
  <si>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</si>
  <si>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</si>
  <si>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</si>
  <si>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</si>
  <si>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</si>
  <si>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</si>
  <si>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</si>
  <si>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003108000040000</t>
  </si>
  <si>
    <t>采自体血及保存</t>
  </si>
  <si>
    <t>100ml或0.5单位</t>
  </si>
  <si>
    <t>限设立输血科或血库并开展储血业务的医疗机构收取</t>
  </si>
  <si>
    <t>肠外营养配置</t>
  </si>
  <si>
    <t>具备百级层流操作间，操作者必须着无菌防尘服进行工作。将高营养混合液（指碳水化合物、氨基酸、脂肪乳、电解质、维生素、微量元素和水等全营养混合液）按照肠外营养配置流程规范进行配置。含一次性注射器。</t>
  </si>
  <si>
    <t>天</t>
  </si>
  <si>
    <t>限设立临床营养科，有具备临床医生资质的营养专业技术人员，有符合规范要求的配置室的医疗机构开展</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</si>
  <si>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</si>
  <si>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</si>
  <si>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</si>
  <si>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t>用于危急重症抢救患者。试用期新项目</t>
  </si>
  <si>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</si>
  <si>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</si>
  <si>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</si>
  <si>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</si>
  <si>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</si>
  <si>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</si>
  <si>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</si>
  <si>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</si>
  <si>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r>
      <rPr>
        <sz val="10"/>
        <rFont val="宋体"/>
        <family val="3"/>
        <charset val="134"/>
      </rPr>
      <t>创面在30cm</t>
    </r>
    <r>
      <rPr>
        <sz val="10"/>
        <rFont val="方正书宋_GBK"/>
        <charset val="134"/>
      </rPr>
      <t>²</t>
    </r>
    <r>
      <rPr>
        <sz val="10"/>
        <rFont val="宋体"/>
        <family val="3"/>
        <charset val="134"/>
      </rPr>
      <t>以上，6周岁及以下儿童加收30%</t>
    </r>
  </si>
  <si>
    <t>120500001-a</t>
  </si>
  <si>
    <t>大清创</t>
  </si>
  <si>
    <t>中清创缝合</t>
  </si>
  <si>
    <r>
      <rPr>
        <sz val="10"/>
        <rFont val="宋体"/>
        <family val="3"/>
        <charset val="134"/>
      </rPr>
      <t>创面在30-10cm</t>
    </r>
    <r>
      <rPr>
        <sz val="10"/>
        <rFont val="方正书宋_GBK"/>
        <charset val="134"/>
      </rPr>
      <t>²</t>
    </r>
    <r>
      <rPr>
        <sz val="10"/>
        <rFont val="宋体"/>
        <family val="3"/>
        <charset val="134"/>
      </rPr>
      <t>，6周岁及以下儿童加收30%</t>
    </r>
  </si>
  <si>
    <t>120500002-a</t>
  </si>
  <si>
    <t>中清创</t>
  </si>
  <si>
    <t>小清创缝合</t>
  </si>
  <si>
    <r>
      <rPr>
        <sz val="10"/>
        <rFont val="宋体"/>
        <family val="3"/>
        <charset val="134"/>
      </rPr>
      <t>创面在10cm</t>
    </r>
    <r>
      <rPr>
        <sz val="10"/>
        <rFont val="方正书宋_GBK"/>
        <charset val="134"/>
      </rPr>
      <t>²</t>
    </r>
    <r>
      <rPr>
        <sz val="10"/>
        <rFont val="宋体"/>
        <family val="3"/>
        <charset val="134"/>
      </rPr>
      <t>以下，6周岁及以下儿童加收30%</t>
    </r>
  </si>
  <si>
    <t>120500003-a</t>
  </si>
  <si>
    <t>小清创</t>
  </si>
  <si>
    <t>6.换药</t>
  </si>
  <si>
    <t>含引流片、碘酒、碘伏、纱布、棉垫、酒精、双氧水、外用生理盐水、换药器械</t>
  </si>
  <si>
    <t>特殊药物、引流管、绷带、长效抗菌（包括透明质酸钠凝胶）、平纱布、无机诱导活性敷料。剂、膏按平均分摊次数加收\物理抗菌喷雾敷料、次氯酸护创液、功能性敷料</t>
  </si>
  <si>
    <t>拆线和换药不能同时计收</t>
  </si>
  <si>
    <t>特大换药</t>
  </si>
  <si>
    <r>
      <rPr>
        <sz val="9"/>
        <rFont val="宋体"/>
        <family val="3"/>
        <charset val="134"/>
      </rPr>
      <t>创面在40cm</t>
    </r>
    <r>
      <rPr>
        <sz val="9"/>
        <rFont val="方正书宋_GBK"/>
        <charset val="134"/>
      </rPr>
      <t>²</t>
    </r>
    <r>
      <rPr>
        <sz val="9"/>
        <rFont val="宋体"/>
        <family val="3"/>
        <charset val="134"/>
      </rPr>
      <t>以上，6周岁及以下儿童加收30%</t>
    </r>
  </si>
  <si>
    <t>大换药</t>
  </si>
  <si>
    <r>
      <rPr>
        <sz val="9"/>
        <rFont val="宋体"/>
        <family val="3"/>
        <charset val="134"/>
      </rPr>
      <t>创面在40-30cm</t>
    </r>
    <r>
      <rPr>
        <sz val="9"/>
        <rFont val="方正书宋_GBK"/>
        <charset val="134"/>
      </rPr>
      <t>²</t>
    </r>
    <r>
      <rPr>
        <sz val="9"/>
        <rFont val="宋体"/>
        <family val="3"/>
        <charset val="134"/>
      </rPr>
      <t>，6周岁及以下儿童加收30%</t>
    </r>
  </si>
  <si>
    <t>中换药</t>
  </si>
  <si>
    <r>
      <rPr>
        <sz val="9"/>
        <rFont val="宋体"/>
        <family val="3"/>
        <charset val="134"/>
      </rPr>
      <t>创面在30-15cm</t>
    </r>
    <r>
      <rPr>
        <sz val="9"/>
        <rFont val="方正书宋_GBK"/>
        <charset val="134"/>
      </rPr>
      <t>²</t>
    </r>
    <r>
      <rPr>
        <sz val="9"/>
        <rFont val="宋体"/>
        <family val="3"/>
        <charset val="134"/>
      </rPr>
      <t>，6周岁及以下儿童加收30%</t>
    </r>
  </si>
  <si>
    <t>小换药</t>
  </si>
  <si>
    <t>包括门诊拆线</t>
  </si>
  <si>
    <r>
      <rPr>
        <sz val="9"/>
        <rFont val="宋体"/>
        <family val="3"/>
        <charset val="134"/>
      </rPr>
      <t>创面在15cm</t>
    </r>
    <r>
      <rPr>
        <sz val="9"/>
        <rFont val="方正书宋_GBK"/>
        <charset val="134"/>
      </rPr>
      <t>²</t>
    </r>
    <r>
      <rPr>
        <sz val="9"/>
        <rFont val="宋体"/>
        <family val="3"/>
        <charset val="134"/>
      </rPr>
      <t>以下，6周岁及以下儿童加收30%</t>
    </r>
  </si>
  <si>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</si>
  <si>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</si>
  <si>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</si>
  <si>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</si>
  <si>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</si>
  <si>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</si>
  <si>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</si>
  <si>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</si>
  <si>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</si>
  <si>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</si>
  <si>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</si>
  <si>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t>药物、雾化器含口、雾化面罩、雾化器软管(限超声雾化时使用）</t>
  </si>
  <si>
    <t>8.鼻饲管置管</t>
  </si>
  <si>
    <t>鼻饲管置管</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</si>
  <si>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</si>
  <si>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</si>
  <si>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</si>
  <si>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</si>
  <si>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</si>
  <si>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</si>
  <si>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</si>
  <si>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苏医保发【2024】31号</t>
  </si>
  <si>
    <t>肠内高营养治疗</t>
  </si>
  <si>
    <t>指经鼻胃/肠管、胃造瘘管、空肠造瘘管的胃肠营养治疗，含肠内营养液的配制。含一次性注射器。</t>
  </si>
  <si>
    <t>营养泵管</t>
  </si>
  <si>
    <t>限设立临床营养科，有具备临床医生资质的营养专业技术人员，有符合规范要求的配置室的医疗机构开展。6周岁及以下儿童加收30%。</t>
  </si>
  <si>
    <t>9.胃肠减压</t>
  </si>
  <si>
    <t>胃肠减压</t>
  </si>
  <si>
    <t>含留置胃管抽胃液及间断减压</t>
  </si>
  <si>
    <t>一次性吸引管、负压引流器</t>
  </si>
  <si>
    <t>10.洗胃</t>
  </si>
  <si>
    <t>洗胃</t>
  </si>
  <si>
    <t>含插胃管及冲洗</t>
  </si>
  <si>
    <t>使用洗胃机不再另收，6周岁及以下儿童加收30%</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</si>
  <si>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</si>
  <si>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</si>
  <si>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</si>
  <si>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</si>
  <si>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</si>
  <si>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</si>
  <si>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</si>
  <si>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</si>
  <si>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</si>
  <si>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</si>
  <si>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</si>
  <si>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</si>
  <si>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</si>
  <si>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</si>
  <si>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</si>
  <si>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</si>
  <si>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</si>
  <si>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</si>
  <si>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</si>
  <si>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</si>
  <si>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</si>
  <si>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</si>
  <si>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</si>
  <si>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</si>
  <si>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</si>
  <si>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</si>
  <si>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</si>
  <si>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</si>
  <si>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</si>
  <si>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</si>
  <si>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</si>
  <si>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</si>
  <si>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</si>
  <si>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</si>
  <si>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</si>
  <si>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</si>
  <si>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</si>
  <si>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</si>
  <si>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</si>
  <si>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</si>
  <si>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</si>
  <si>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</si>
  <si>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</si>
  <si>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</si>
  <si>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</si>
  <si>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</si>
  <si>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</si>
  <si>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</si>
  <si>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</si>
  <si>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</si>
  <si>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</si>
  <si>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</si>
  <si>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</si>
  <si>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</si>
  <si>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</si>
  <si>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</si>
  <si>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</si>
  <si>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</si>
  <si>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</si>
  <si>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</si>
  <si>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</si>
  <si>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</si>
  <si>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</si>
  <si>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</si>
  <si>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</si>
  <si>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</si>
  <si>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包括急救出诊</t>
  </si>
  <si>
    <t>130700001-a</t>
  </si>
  <si>
    <t>出诊（副高职称以上）</t>
  </si>
  <si>
    <t>副高职称以上</t>
  </si>
  <si>
    <t>8.建立健康档案</t>
  </si>
  <si>
    <t>建立健康档案</t>
  </si>
  <si>
    <t>仅限无经费保障的社区医疗机构收取。</t>
  </si>
  <si>
    <t>糖尿病远程管理</t>
  </si>
  <si>
    <t>对糖尿病患者的院外血糖控制情况进行实时监控、管理、指导和反馈。</t>
  </si>
  <si>
    <t>9.疾病健康教育</t>
  </si>
  <si>
    <t>不得向住院病人收取</t>
  </si>
  <si>
    <t>健康咨询</t>
  </si>
  <si>
    <t>指个体健康咨询</t>
  </si>
  <si>
    <t>疾病健康教育</t>
  </si>
  <si>
    <t>指群体健康教育</t>
  </si>
  <si>
    <t>美沙酮维持治疗</t>
  </si>
  <si>
    <t>脱瘾治疗</t>
  </si>
  <si>
    <t>含健康咨询</t>
  </si>
  <si>
    <t>按《江苏省滥用阿片类物质成瘾者社区维持治疗工作方案》执行</t>
  </si>
  <si>
    <t>10.延伸服务费</t>
  </si>
  <si>
    <t>拆零服务费</t>
  </si>
  <si>
    <t>11.一般诊疗费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</si>
  <si>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
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</si>
  <si>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r>
      <rPr>
        <sz val="9"/>
        <rFont val="宋体"/>
        <family val="3"/>
        <charset val="134"/>
      </rPr>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t>
    </r>
    <r>
      <rPr>
        <sz val="9"/>
        <rFont val="Times New Roman"/>
        <family val="1"/>
      </rPr>
      <t>µ</t>
    </r>
    <r>
      <rPr>
        <sz val="9"/>
        <rFont val="宋体"/>
        <family val="3"/>
        <charset val="134"/>
      </rPr>
      <t>m、3.0</t>
    </r>
    <r>
      <rPr>
        <sz val="9"/>
        <rFont val="Times New Roman"/>
        <family val="1"/>
      </rPr>
      <t>µ</t>
    </r>
    <r>
      <rPr>
        <sz val="9"/>
        <rFont val="宋体"/>
        <family val="3"/>
        <charset val="134"/>
      </rPr>
      <t>m和5.0</t>
    </r>
    <r>
      <rPr>
        <sz val="9"/>
        <rFont val="Times New Roman"/>
        <family val="1"/>
      </rPr>
      <t>µ</t>
    </r>
    <r>
      <rPr>
        <sz val="9"/>
        <rFont val="宋体"/>
        <family val="3"/>
        <charset val="134"/>
      </rPr>
      <t>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r>
  </si>
  <si>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</si>
  <si>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</si>
  <si>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</si>
  <si>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</si>
  <si>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</si>
  <si>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</si>
  <si>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</si>
  <si>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</si>
  <si>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</si>
  <si>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</si>
  <si>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</si>
  <si>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</si>
  <si>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</si>
  <si>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</si>
  <si>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</si>
  <si>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</si>
  <si>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</si>
  <si>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</si>
  <si>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</si>
  <si>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</si>
  <si>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</si>
  <si>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</si>
  <si>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</si>
  <si>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</si>
  <si>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</si>
  <si>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</si>
  <si>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</si>
  <si>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</si>
  <si>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</si>
  <si>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</si>
  <si>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</si>
  <si>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t>按《省物价局关于省外事翻译中心翻译服务收费事项的批复》（苏价费[2010]188号）执行</t>
  </si>
  <si>
    <t>婴儿游泳</t>
  </si>
  <si>
    <t>各市制定</t>
  </si>
  <si>
    <t>婴儿一次性尿裤</t>
  </si>
  <si>
    <t>婴儿一次性奶瓶</t>
  </si>
  <si>
    <t>仅限儿科住院婴幼儿使用，母婴同室病房不得使用。</t>
  </si>
  <si>
    <t>（六）家庭医生签约服务费</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</si>
  <si>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</si>
  <si>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</si>
  <si>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</si>
  <si>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</si>
  <si>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</si>
  <si>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t>......</t>
  </si>
  <si>
    <t>健康管理综合服务包</t>
  </si>
  <si>
    <t>由各地规范，须明确项目名称、服务频次等</t>
  </si>
  <si>
    <t>提供非约定的医疗服务项目</t>
  </si>
  <si>
    <t>年费价格不得高于按项目付费累计总价</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</si>
  <si>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</si>
  <si>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</si>
  <si>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</si>
  <si>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(七)特需服务项目</t>
  </si>
  <si>
    <t>全程陪伴分娩</t>
  </si>
  <si>
    <t>例</t>
  </si>
  <si>
    <t>特需服务项目</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</si>
  <si>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</si>
  <si>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</si>
  <si>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</si>
  <si>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</si>
  <si>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3D打印成形术</t>
  </si>
  <si>
    <t>以数字模型数据为基础，运用可粘合材料，通过逐层打印的方式制造物体模型，通过术前建立患者损伤部位的模型，体外进行手术预演、模拟，进而制定更精确的手术方案及手术流程。不含模型打印材料</t>
  </si>
  <si>
    <t>二、医技诊疗类</t>
  </si>
  <si>
    <t>1．医技诊疗类包括医学影像、超声检查、核医学、放射治疗、检验、血型与配血、病理检查7个二级分类。2．使用放射免疫学方法的各种检验项目不统一列在核医学类下，请在检验类查找。3.“核医学内照射治疗类”（分类码2306）项目均为开放性核素治疗。封闭性核素治疗项目列入“放射治疗”类之“后装治疗”类中（分类码2404）。4.肿瘤的非放射性物理治疗项目（如射频热疗、高强度超声聚焦治疗等）列入“放射治疗”类中（分类码2407）5.肿瘤细胞的化疗药物敏感实验项目列于“临床微生物学检查”类之“药物敏感试验”类中（分类码250502）。6.组织器官移植所需的各项检验（HLA检查等）列入“血型与配血”类中，项目编码260000022、260000023。7.检验类项目均以检查目的立项。8．磁共振扫描（ＭＲＩ）（分类码为2102）、X线计算机体层（CT）扫描（分类码2103）、彩色多普勒超声检查（分类码2203）实行分类指导价格。凡另外加收的部分一律不得上浮。</t>
  </si>
  <si>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</si>
  <si>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</si>
  <si>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</si>
  <si>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</si>
  <si>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</si>
  <si>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</si>
  <si>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</si>
  <si>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</si>
  <si>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</si>
  <si>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</si>
  <si>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</si>
  <si>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</si>
  <si>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</si>
  <si>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</si>
  <si>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</si>
  <si>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</si>
  <si>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</si>
  <si>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</si>
  <si>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</si>
  <si>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</si>
  <si>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</si>
  <si>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</si>
  <si>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</si>
  <si>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</si>
  <si>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</si>
  <si>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</si>
  <si>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</si>
  <si>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</si>
  <si>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</si>
  <si>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</si>
  <si>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</si>
  <si>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</si>
  <si>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</si>
  <si>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</si>
  <si>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</si>
  <si>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</si>
  <si>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</si>
  <si>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</si>
  <si>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</si>
  <si>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</si>
  <si>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</si>
  <si>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</si>
  <si>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</si>
  <si>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</si>
  <si>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</si>
  <si>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</si>
  <si>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</si>
  <si>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</si>
  <si>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</si>
  <si>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</si>
  <si>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</si>
  <si>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</si>
  <si>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</si>
  <si>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</si>
  <si>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</si>
  <si>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</si>
  <si>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</si>
  <si>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</si>
  <si>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</si>
  <si>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</si>
  <si>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乳腺钼靶摄片8×10吋</t>
  </si>
  <si>
    <t>单侧</t>
  </si>
  <si>
    <t>210102013-a</t>
  </si>
  <si>
    <t>双侧加收</t>
  </si>
  <si>
    <t>乳腺钼靶摄片 18×24吋</t>
  </si>
  <si>
    <t>210102014-a</t>
  </si>
  <si>
    <t>数字化摄影(DR)</t>
  </si>
  <si>
    <t>含数据采集、存贮、图象显示、数字影像存储和获取服务</t>
  </si>
  <si>
    <t>胶片（包括各类实体介质、材质）</t>
  </si>
  <si>
    <t>乙　</t>
  </si>
  <si>
    <t>曝光次数</t>
  </si>
  <si>
    <t>检查时不得加收滤线器费。不能提供符合要求的数字影像存储和获取服务的，检查项目价格减收5元/曝光次数。</t>
  </si>
  <si>
    <t>江苏省医疗服务价格项目目录（2022版）、苏医保发〔2024〕39号</t>
  </si>
  <si>
    <t>210102015-b</t>
  </si>
  <si>
    <t>数字化摄影（DR）从第二次曝光开始加收</t>
  </si>
  <si>
    <t>数字化摄影(DR)从第二次曝光开始加收,最多不超过60元</t>
  </si>
  <si>
    <t>计算机X线摄影（Computed Radiography, CR）</t>
  </si>
  <si>
    <t>含图象增强、数据采集、存贮、图象显示</t>
  </si>
  <si>
    <t>胶片（包括各类介质、材质）</t>
  </si>
  <si>
    <t>不得加收滤线器费</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</si>
  <si>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</si>
  <si>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</si>
  <si>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</si>
  <si>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</si>
  <si>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</si>
  <si>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</si>
  <si>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</si>
  <si>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</si>
  <si>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</si>
  <si>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</si>
  <si>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</si>
  <si>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</si>
  <si>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</si>
  <si>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</si>
  <si>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</si>
  <si>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</si>
  <si>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</si>
  <si>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</si>
  <si>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</si>
  <si>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</si>
  <si>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</si>
  <si>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</si>
  <si>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</si>
  <si>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</si>
  <si>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</si>
  <si>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</si>
  <si>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</si>
  <si>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</si>
  <si>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</si>
  <si>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</si>
  <si>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</si>
  <si>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</si>
  <si>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</si>
  <si>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</si>
  <si>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</si>
  <si>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</si>
  <si>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</si>
  <si>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</si>
  <si>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</si>
  <si>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</si>
  <si>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</si>
  <si>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</si>
  <si>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</si>
  <si>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</si>
  <si>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</si>
  <si>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</si>
  <si>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</si>
  <si>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</si>
  <si>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江苏省医疗服务价格项目目录（2022版）、苏医保发（2023）58号</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</si>
  <si>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</si>
  <si>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</si>
  <si>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</si>
  <si>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</si>
  <si>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</si>
  <si>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</si>
  <si>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</si>
  <si>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</si>
  <si>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</si>
  <si>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</si>
  <si>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</si>
  <si>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</si>
  <si>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</si>
  <si>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</si>
  <si>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</si>
  <si>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</si>
  <si>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</si>
  <si>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</si>
  <si>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含数字影像存储和获取服务</t>
  </si>
  <si>
    <t>麻醉及药物、胶片（包括各类实体介质、材质）、一次性高压注射器、连接管、留置针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</si>
  <si>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</si>
  <si>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苏医保发【2023】31号、苏医保发〔2024〕39号</t>
  </si>
  <si>
    <t>2102-a</t>
  </si>
  <si>
    <t>使用心电或呼吸门控设备加收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</si>
  <si>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</si>
  <si>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</si>
  <si>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</si>
  <si>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</si>
  <si>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</si>
  <si>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</si>
  <si>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</si>
  <si>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</si>
  <si>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</si>
  <si>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</si>
  <si>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</si>
  <si>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</si>
  <si>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</si>
  <si>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</si>
  <si>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t>包括磁共振脑功能成像、磁共振心脏功能检查、磁共振血管成像（MRA）、磁共振水成像（MRCP、MRM、MRU）、磁共振波谱分析（MRS）、磁共振波谱成像（MRSI）、磁共振磁敏感加权成像、磁共振弥散成像。</t>
  </si>
  <si>
    <t>每项</t>
  </si>
  <si>
    <t>每项每人次加收，最多按加收2项计价。</t>
  </si>
  <si>
    <t>苏医保发【2023】31号、苏医保发【2024】31号</t>
  </si>
  <si>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</si>
  <si>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</si>
  <si>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</si>
  <si>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t>仅用于颈动脉斑块进行分析。试用期新项目</t>
  </si>
  <si>
    <t>单脏器灌注磁共振成像</t>
  </si>
  <si>
    <t>进行心、脑、肝、肾、前列腺等器官的灌注成像，冲洗照片(胶片)，图像后处理，完成诊断报告。</t>
  </si>
  <si>
    <t>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</si>
  <si>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</si>
  <si>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</si>
  <si>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江苏省医疗服务价格项目目录（2022版）、苏医保发【2024】31号、苏医保发〔2024〕39号</t>
  </si>
  <si>
    <t>2103-c</t>
  </si>
  <si>
    <t>使用心电或呼吸门控设备加收（只适用于螺旋CT机）</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</si>
  <si>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</si>
  <si>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</si>
  <si>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</si>
  <si>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</si>
  <si>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</si>
  <si>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</si>
  <si>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</si>
  <si>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</si>
  <si>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</si>
  <si>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</si>
  <si>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</si>
  <si>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</si>
  <si>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指用于血管、胆囊、CTVE、心脑、骨三维成象等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</si>
  <si>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</si>
  <si>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</si>
  <si>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</si>
  <si>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</si>
  <si>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</si>
  <si>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</si>
  <si>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</si>
  <si>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</si>
  <si>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</si>
  <si>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</si>
  <si>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</si>
  <si>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</si>
  <si>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</si>
  <si>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</si>
  <si>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</si>
  <si>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</si>
  <si>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</si>
  <si>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</si>
  <si>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</si>
  <si>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</si>
  <si>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</si>
  <si>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</si>
  <si>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</si>
  <si>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</si>
  <si>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</si>
  <si>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</si>
  <si>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</si>
  <si>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</si>
  <si>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</si>
  <si>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</si>
  <si>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</si>
  <si>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</si>
  <si>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</si>
  <si>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</si>
  <si>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</si>
  <si>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</si>
  <si>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</si>
  <si>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</si>
  <si>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</si>
  <si>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</si>
  <si>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</si>
  <si>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</si>
  <si>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</si>
  <si>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</si>
  <si>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</si>
  <si>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骨密度测定</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</si>
  <si>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</si>
  <si>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</si>
  <si>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</si>
  <si>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</si>
  <si>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</si>
  <si>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</si>
  <si>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</si>
  <si>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丙/甲</t>
  </si>
  <si>
    <t>居民、灵活就业和退休参保人员符合生育政策的按甲类支付</t>
  </si>
  <si>
    <t>膀胱残余尿量测定</t>
  </si>
  <si>
    <t>3．彩色多普勒超声检查</t>
  </si>
  <si>
    <t>普通彩色多普勒超声检查</t>
  </si>
  <si>
    <t>彩色多普勒超声常规检查</t>
  </si>
  <si>
    <t>包括胸部（含肺、胸腔、纵隔）、腹部（含肝、胆、胰、脾、双肾）、胃肠道、泌尿系（含双肾、输尿管、膀胱）、妇科（含子宫、附件、膀胱及周围组织）、产科（含胎儿及宫腔）、男性生殖系统（含睾丸、附睾、输精管、精索、前列腺）、颅脑。</t>
  </si>
  <si>
    <t>乙/甲</t>
  </si>
  <si>
    <t>江苏省医疗服务价格项目目录（2022版）、苏医保发【2024】31号</t>
  </si>
  <si>
    <t>浅表器官彩色多普勒超声检查</t>
  </si>
  <si>
    <t>计价部位分为1．双眼及附属器；2．双涎腺及颈部淋巴结；3．甲状腺及颈部淋巴结；4.单侧乳腺及其引流区淋巴结；5．上肢或下肢软组织；6．阴囊、双侧睾丸、附睾；7．颅腔；8.体表包块； 9.关节； 10.其他。</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</si>
  <si>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</si>
  <si>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</si>
  <si>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</si>
  <si>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</si>
  <si>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</si>
  <si>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</si>
  <si>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</si>
  <si>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</si>
  <si>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</si>
  <si>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</si>
  <si>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</si>
  <si>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</si>
  <si>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</si>
  <si>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</si>
  <si>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</si>
  <si>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</si>
  <si>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</si>
  <si>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</si>
  <si>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</si>
  <si>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</si>
  <si>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</si>
  <si>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</si>
  <si>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</si>
  <si>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</si>
  <si>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</si>
  <si>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</si>
  <si>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</si>
  <si>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</si>
  <si>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</si>
  <si>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</si>
  <si>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</si>
  <si>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</si>
  <si>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</si>
  <si>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</si>
  <si>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</si>
  <si>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</si>
  <si>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</si>
  <si>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</si>
  <si>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</si>
  <si>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</si>
  <si>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</si>
  <si>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</si>
  <si>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</si>
  <si>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</si>
  <si>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</si>
  <si>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</si>
  <si>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</si>
  <si>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</si>
  <si>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</si>
  <si>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</si>
  <si>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</si>
  <si>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指普通心脏超声检查或彩色多普勒超声检查，含心室舒张容量(EDV)、射血分数(EF)、短轴缩短率(FS)、每搏输出量(SV)、每分输出量(CO)、心脏指数(CI)等，包括右心室功能测定</t>
  </si>
  <si>
    <t>含心泵出功能、心肌收缩功能、舒张功能等</t>
  </si>
  <si>
    <t>经胸实时三维超声心动图检查</t>
  </si>
  <si>
    <t>计算机三维重建技术(3DE)</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</si>
  <si>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</si>
  <si>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</si>
  <si>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</si>
  <si>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</si>
  <si>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</si>
  <si>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</si>
  <si>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</si>
  <si>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</si>
  <si>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</si>
  <si>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</si>
  <si>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</si>
  <si>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</si>
  <si>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</si>
  <si>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</si>
  <si>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</si>
  <si>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</si>
  <si>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</si>
  <si>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</si>
  <si>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</si>
  <si>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</si>
  <si>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实时三维应变定量分析</t>
  </si>
  <si>
    <t>心肌运动瓣环位移分析</t>
  </si>
  <si>
    <t>左心室三维容积定量分析</t>
  </si>
  <si>
    <t>8．图象记录附加收费项目</t>
  </si>
  <si>
    <t>黑白热敏打印照片</t>
  </si>
  <si>
    <t>片</t>
  </si>
  <si>
    <t>彩色打印照片</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</si>
  <si>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</si>
  <si>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</si>
  <si>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</si>
  <si>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</si>
  <si>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</si>
  <si>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</si>
  <si>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</si>
  <si>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</si>
  <si>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</si>
  <si>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</si>
  <si>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</si>
  <si>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</si>
  <si>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</si>
  <si>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</si>
  <si>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</si>
  <si>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</si>
  <si>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</si>
  <si>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</si>
  <si>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</si>
  <si>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</si>
  <si>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</si>
  <si>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</si>
  <si>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</si>
  <si>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</si>
  <si>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</si>
  <si>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</si>
  <si>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</si>
  <si>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</si>
  <si>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</si>
  <si>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</si>
  <si>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</si>
  <si>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</si>
  <si>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</si>
  <si>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</si>
  <si>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</si>
  <si>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</si>
  <si>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</si>
  <si>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</si>
  <si>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</si>
  <si>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</si>
  <si>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</si>
  <si>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</si>
  <si>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</si>
  <si>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</si>
  <si>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</si>
  <si>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</si>
  <si>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</si>
  <si>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</si>
  <si>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</si>
  <si>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</si>
  <si>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</si>
  <si>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</si>
  <si>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</si>
  <si>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</si>
  <si>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</si>
  <si>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</si>
  <si>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</si>
  <si>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</si>
  <si>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</si>
  <si>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</si>
  <si>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</si>
  <si>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</si>
  <si>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</si>
  <si>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</si>
  <si>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</si>
  <si>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</si>
  <si>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</si>
  <si>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</si>
  <si>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</si>
  <si>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</si>
  <si>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</si>
  <si>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</si>
  <si>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</si>
  <si>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</si>
  <si>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</si>
  <si>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</si>
  <si>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</si>
  <si>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</si>
  <si>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</si>
  <si>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</si>
  <si>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</si>
  <si>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</si>
  <si>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</si>
  <si>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</si>
  <si>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肺通气显象</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</si>
  <si>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</si>
  <si>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</si>
  <si>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</si>
  <si>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</si>
  <si>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</si>
  <si>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</si>
  <si>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</si>
  <si>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</si>
  <si>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</si>
  <si>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</si>
  <si>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</si>
  <si>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</si>
  <si>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</si>
  <si>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</si>
  <si>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</si>
  <si>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</si>
  <si>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</si>
  <si>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</si>
  <si>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</si>
  <si>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</si>
  <si>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</si>
  <si>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</si>
  <si>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</si>
  <si>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</si>
  <si>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</si>
  <si>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</si>
  <si>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</si>
  <si>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</si>
  <si>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</si>
  <si>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</si>
  <si>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</si>
  <si>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</si>
  <si>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</si>
  <si>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</si>
  <si>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</si>
  <si>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</si>
  <si>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</si>
  <si>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</si>
  <si>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</si>
  <si>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</si>
  <si>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</si>
  <si>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</si>
  <si>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</si>
  <si>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</si>
  <si>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</si>
  <si>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</si>
  <si>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</si>
  <si>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</si>
  <si>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</si>
  <si>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</si>
  <si>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</si>
  <si>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</si>
  <si>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</si>
  <si>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</si>
  <si>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</si>
  <si>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 xml:space="preserve">骨三相显象 </t>
  </si>
  <si>
    <t>含血流、血质、静态显象</t>
  </si>
  <si>
    <t>230200055-a</t>
  </si>
  <si>
    <t>双能X线骨密度仪检测（同位素）</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</si>
  <si>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</si>
  <si>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</si>
  <si>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</si>
  <si>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</si>
  <si>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</si>
  <si>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</si>
  <si>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</si>
  <si>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</si>
  <si>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</si>
  <si>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</si>
  <si>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</si>
  <si>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</si>
  <si>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</si>
  <si>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</si>
  <si>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</si>
  <si>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</si>
  <si>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</si>
  <si>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</si>
  <si>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</si>
  <si>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</si>
  <si>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</si>
  <si>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脑血流断层显象</t>
  </si>
  <si>
    <t>脑代谢断层显象</t>
  </si>
  <si>
    <t>心肌代谢断层显象</t>
  </si>
  <si>
    <t>心脏神经受体断层显象</t>
  </si>
  <si>
    <t>肿瘤全身断层显象</t>
  </si>
  <si>
    <t>肿瘤局部断层显象</t>
  </si>
  <si>
    <t>正电子发射型磁共振成像系统检查</t>
  </si>
  <si>
    <t>指正电子计算机断层显像/X线计算机体层成像，将MRI和PET进行融合可实现全身一体化同步采集的成像技术。含各种图像记录过程及记录介质，含核素药物制备和注射、临床穿刺插管和介入性操作；含图像融合。</t>
  </si>
  <si>
    <t>全身</t>
  </si>
  <si>
    <t>230400010-a</t>
  </si>
  <si>
    <t>指正电子计算机断层显像/X线计算机体层成像，将MRI和PET进行融合可实现局部脏器及软组织一体化同步采集的成像技术。含各种图像记录过程及记录介质，含核素药物制备和注射、临床穿刺插管和介入性操作；含图像融合。</t>
  </si>
  <si>
    <t>局部</t>
  </si>
  <si>
    <t>5．核素功能检查</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</si>
  <si>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</si>
  <si>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</si>
  <si>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</si>
  <si>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</si>
  <si>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</si>
  <si>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</si>
  <si>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</si>
  <si>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</si>
  <si>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</si>
  <si>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</si>
  <si>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</si>
  <si>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</si>
  <si>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</si>
  <si>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</si>
  <si>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</si>
  <si>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</si>
  <si>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</si>
  <si>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</si>
  <si>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</si>
  <si>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</si>
  <si>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</si>
  <si>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</si>
  <si>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</si>
  <si>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</si>
  <si>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</si>
  <si>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</si>
  <si>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</si>
  <si>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</si>
  <si>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</si>
  <si>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</si>
  <si>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</si>
  <si>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</si>
  <si>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</si>
  <si>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</si>
  <si>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</si>
  <si>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</si>
  <si>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</si>
  <si>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</si>
  <si>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</si>
  <si>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</si>
  <si>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</si>
  <si>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</si>
  <si>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</si>
  <si>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</si>
  <si>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</si>
  <si>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</si>
  <si>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</si>
  <si>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</si>
  <si>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</si>
  <si>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</si>
  <si>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</si>
  <si>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</si>
  <si>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</si>
  <si>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</si>
  <si>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</si>
  <si>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</si>
  <si>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</si>
  <si>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</si>
  <si>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</si>
  <si>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</si>
  <si>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</si>
  <si>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</si>
  <si>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</si>
  <si>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</si>
  <si>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</si>
  <si>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</si>
  <si>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</si>
  <si>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</si>
  <si>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</si>
  <si>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</si>
  <si>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</si>
  <si>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</si>
  <si>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</si>
  <si>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</si>
  <si>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</si>
  <si>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</si>
  <si>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点剂量验证</t>
  </si>
  <si>
    <t>使用电离室等点测量仪器，或者基于简单计量模型的独立核对程序，采用实验测量或者独立计算的方法，验证一个计划中的一个特征点的剂量分布</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</si>
  <si>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</si>
  <si>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</si>
  <si>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</si>
  <si>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</si>
  <si>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</si>
  <si>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</si>
  <si>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</si>
  <si>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</si>
  <si>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</si>
  <si>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</si>
  <si>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</si>
  <si>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</si>
  <si>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</si>
  <si>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</si>
  <si>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</si>
  <si>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</si>
  <si>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</si>
  <si>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</si>
  <si>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</si>
  <si>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</si>
  <si>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</si>
  <si>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</si>
  <si>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</si>
  <si>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</si>
  <si>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</si>
  <si>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</si>
  <si>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</si>
  <si>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</si>
  <si>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</si>
  <si>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</si>
  <si>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</si>
  <si>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</si>
  <si>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</si>
  <si>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</si>
  <si>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</si>
  <si>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</si>
  <si>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包括旋转容积调强。</t>
  </si>
  <si>
    <t>断层放射治疗</t>
  </si>
  <si>
    <t>含图像引导、计划、定位、治疗、剂量验证</t>
  </si>
  <si>
    <t>4．后装治疗</t>
  </si>
  <si>
    <t>不含手术、麻醉</t>
  </si>
  <si>
    <t>核素治疗药物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</si>
  <si>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</si>
  <si>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</si>
  <si>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</si>
  <si>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</si>
  <si>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</si>
  <si>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</si>
  <si>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</si>
  <si>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</si>
  <si>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</si>
  <si>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</si>
  <si>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</si>
  <si>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</si>
  <si>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</si>
  <si>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</si>
  <si>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</si>
  <si>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</si>
  <si>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</si>
  <si>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</si>
  <si>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</si>
  <si>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</si>
  <si>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</si>
  <si>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</si>
  <si>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</si>
  <si>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</si>
  <si>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</si>
  <si>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</si>
  <si>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</si>
  <si>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</si>
  <si>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</si>
  <si>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</si>
  <si>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</si>
  <si>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</si>
  <si>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</si>
  <si>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</si>
  <si>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</si>
  <si>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</si>
  <si>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</si>
  <si>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</si>
  <si>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</si>
  <si>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</si>
  <si>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</si>
  <si>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</si>
  <si>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</si>
  <si>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</si>
  <si>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</si>
  <si>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</si>
  <si>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经皮穿刺肿物深部微波热凝治疗术</t>
  </si>
  <si>
    <t>包括经皮介入激光消融治疗术。</t>
  </si>
  <si>
    <t>微波刀头、光纤</t>
  </si>
  <si>
    <t>江苏省医疗服务价格项目目录（2022版）、苏医保发（2023）58号、苏医保发【2024】31号</t>
  </si>
  <si>
    <t>冷循环射频肿瘤灭活治疗术</t>
  </si>
  <si>
    <t>射频针</t>
  </si>
  <si>
    <t>射频热凝术</t>
  </si>
  <si>
    <t>椎间盘微创消融术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</si>
  <si>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</si>
  <si>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</si>
  <si>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</si>
  <si>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</si>
  <si>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</si>
  <si>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</si>
  <si>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</si>
  <si>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</si>
  <si>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</si>
  <si>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</si>
  <si>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</si>
  <si>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</si>
  <si>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</si>
  <si>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</si>
  <si>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t>含术中超声监控，不含MRI术后评价、麻醉、MRI监控。</t>
  </si>
  <si>
    <t>药物、一次性超声治疗增强定位组件</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</si>
  <si>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</si>
  <si>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</si>
  <si>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</si>
  <si>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</si>
  <si>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</si>
  <si>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</si>
  <si>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</si>
  <si>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</si>
  <si>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</si>
  <si>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(五)检验</t>
  </si>
  <si>
    <t>1、临床检验</t>
  </si>
  <si>
    <t>血液一般检查</t>
  </si>
  <si>
    <t>血红蛋白测定(Hb)</t>
  </si>
  <si>
    <t>项</t>
  </si>
  <si>
    <t>250101001-a</t>
  </si>
  <si>
    <t>血红蛋白测定</t>
  </si>
  <si>
    <t>干化学法</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</si>
  <si>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</si>
  <si>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</si>
  <si>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</si>
  <si>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</si>
  <si>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</si>
  <si>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</si>
  <si>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</si>
  <si>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</si>
  <si>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</si>
  <si>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</si>
  <si>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</si>
  <si>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</si>
  <si>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</si>
  <si>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</si>
  <si>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</si>
  <si>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</si>
  <si>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</si>
  <si>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</si>
  <si>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</si>
  <si>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</si>
  <si>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</si>
  <si>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</si>
  <si>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</si>
  <si>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</si>
  <si>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</si>
  <si>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</si>
  <si>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</si>
  <si>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</si>
  <si>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</si>
  <si>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</si>
  <si>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</si>
  <si>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</si>
  <si>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</si>
  <si>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</si>
  <si>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</si>
  <si>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</si>
  <si>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</si>
  <si>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</si>
  <si>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</si>
  <si>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</si>
  <si>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</si>
  <si>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渗透压检查</t>
  </si>
  <si>
    <t>尿液一般检查</t>
  </si>
  <si>
    <t>一次性密闭体液留置器（符合生物安全要求）</t>
  </si>
  <si>
    <t>尿常规检查</t>
  </si>
  <si>
    <t>指手工操作，含外观、酸碱度、蛋白定性、镜检</t>
  </si>
  <si>
    <t>尿酸碱度测定</t>
  </si>
  <si>
    <t>尿比重测定</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</si>
  <si>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</si>
  <si>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</si>
  <si>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</si>
  <si>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</si>
  <si>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</si>
  <si>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</si>
  <si>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</si>
  <si>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</si>
  <si>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</si>
  <si>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</si>
  <si>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</si>
  <si>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</si>
  <si>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</si>
  <si>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</si>
  <si>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</si>
  <si>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</si>
  <si>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</si>
  <si>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</si>
  <si>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</si>
  <si>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</si>
  <si>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</si>
  <si>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包括尿液或胸、腹腔积液。</t>
  </si>
  <si>
    <t>尿卟啉定性试验</t>
  </si>
  <si>
    <t>尿黑色素测定</t>
  </si>
  <si>
    <t>尿浓缩稀释试验</t>
  </si>
  <si>
    <t>尿酚红排泄试验(PSP)</t>
  </si>
  <si>
    <t>尿妊娠试验</t>
  </si>
  <si>
    <t>金标法；居民、灵活就业和退休参保人员符合生育政策的按甲类支付</t>
  </si>
  <si>
    <t>250102021-b</t>
  </si>
  <si>
    <t>单克隆金标法；居民、灵活就业和退休参保人员符合生育政策的按甲类支付</t>
  </si>
  <si>
    <t>250102022-a</t>
  </si>
  <si>
    <t>卵泡刺激素（LH）快速测定</t>
  </si>
  <si>
    <t>金标法</t>
  </si>
  <si>
    <t>尿沉渣定量</t>
  </si>
  <si>
    <t>250102024-a</t>
  </si>
  <si>
    <t>仪器法；居民、灵活就业和退休参保人员符合生育政策的按甲类支付</t>
  </si>
  <si>
    <t>250102024-b</t>
  </si>
  <si>
    <t>尿有形成分超活体S染色分析检查</t>
  </si>
  <si>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</si>
  <si>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</si>
  <si>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</si>
  <si>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</si>
  <si>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</si>
  <si>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</si>
  <si>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</si>
  <si>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</si>
  <si>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</si>
  <si>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</si>
  <si>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</si>
  <si>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</si>
  <si>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</si>
  <si>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</si>
  <si>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</si>
  <si>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</si>
  <si>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</si>
  <si>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</si>
  <si>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</si>
  <si>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</si>
  <si>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</si>
  <si>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</si>
  <si>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</si>
  <si>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</si>
  <si>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</si>
  <si>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</si>
  <si>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对羟基苯丙氨酸（酪氨酸）尿液检测</t>
  </si>
  <si>
    <t>5-羟吲哚乙酸检测</t>
  </si>
  <si>
    <t>指尿标本</t>
  </si>
  <si>
    <t>粪便检查</t>
  </si>
  <si>
    <t>一次性密闭体液留置器/采集器(符合生物安全要求)</t>
  </si>
  <si>
    <t>粪便常规</t>
  </si>
  <si>
    <t>指手工操作，含外观、镜检</t>
  </si>
  <si>
    <t>不得再收粪寄生虫镜检（编码250601001）费</t>
  </si>
  <si>
    <t>250103001-a</t>
  </si>
  <si>
    <t>含取样夹、报告</t>
  </si>
  <si>
    <t>粪便隐血试验(OB)</t>
  </si>
  <si>
    <t>化学法</t>
  </si>
  <si>
    <t>250103002-a</t>
  </si>
  <si>
    <t>免疫法</t>
  </si>
  <si>
    <t>250103002-b</t>
  </si>
  <si>
    <t>单克隆金标法</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</si>
  <si>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</si>
  <si>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</si>
  <si>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</si>
  <si>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</si>
  <si>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</si>
  <si>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</si>
  <si>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</si>
  <si>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</si>
  <si>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</si>
  <si>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难辨梭菌毒素测定</t>
  </si>
  <si>
    <t>艰难梭菌检查</t>
  </si>
  <si>
    <t>含A毒素、B毒素检测</t>
  </si>
  <si>
    <t>酶联免疫法</t>
  </si>
  <si>
    <t>胰腺弹性蛋白酶Ⅰ检测</t>
  </si>
  <si>
    <t>样本采集，签收，处理、审核结果、录入实验室信息系统或人工登记，发送报告，接受临床相关咨询。</t>
  </si>
  <si>
    <t>胶体金法</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</si>
  <si>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</si>
  <si>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</si>
  <si>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</si>
  <si>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</si>
  <si>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</si>
  <si>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</si>
  <si>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</si>
  <si>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</si>
  <si>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</si>
  <si>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</si>
  <si>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</si>
  <si>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</si>
  <si>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</si>
  <si>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</si>
  <si>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</si>
  <si>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</si>
  <si>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</si>
  <si>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</si>
  <si>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t>已糖激酶法。试用期新项目</t>
  </si>
  <si>
    <t>精液α－葡萄糖苷酶测定</t>
  </si>
  <si>
    <t>250104007-a</t>
  </si>
  <si>
    <t>精浆中性α-葡萄糖苷酶测定</t>
  </si>
  <si>
    <t>速率法。试用期新项目</t>
  </si>
  <si>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</si>
  <si>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</si>
  <si>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</si>
  <si>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</si>
  <si>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</si>
  <si>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</si>
  <si>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</si>
  <si>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</si>
  <si>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</si>
  <si>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</si>
  <si>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</si>
  <si>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</si>
  <si>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</si>
  <si>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</si>
  <si>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</si>
  <si>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</si>
  <si>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念珠菌病血清学试验</t>
  </si>
  <si>
    <t>免疫学方法</t>
  </si>
  <si>
    <t>250104014-d</t>
  </si>
  <si>
    <t>阴道毛滴虫抗原检测</t>
  </si>
  <si>
    <t>250104014-e</t>
  </si>
  <si>
    <t>全自动阴道分泌物检查</t>
  </si>
  <si>
    <t>仪器法。试用期新项目</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</si>
  <si>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</si>
  <si>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</si>
  <si>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</si>
  <si>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</si>
  <si>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</si>
  <si>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</si>
  <si>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</si>
  <si>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</si>
  <si>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</si>
  <si>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</si>
  <si>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</si>
  <si>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</si>
  <si>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</si>
  <si>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</si>
  <si>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</si>
  <si>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</si>
  <si>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</si>
  <si>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</si>
  <si>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</si>
  <si>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</si>
  <si>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</si>
  <si>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前列腺小体外泄蛋白（PSEP）检测</t>
  </si>
  <si>
    <t>精子线粒体功能测定</t>
  </si>
  <si>
    <t>样本类型：人类精液标本</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</si>
  <si>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</si>
  <si>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</si>
  <si>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</si>
  <si>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</si>
  <si>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</si>
  <si>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</si>
  <si>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</si>
  <si>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</si>
  <si>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</si>
  <si>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</si>
  <si>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</si>
  <si>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</si>
  <si>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</si>
  <si>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</si>
  <si>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</si>
  <si>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</si>
  <si>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</si>
  <si>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</si>
  <si>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</si>
  <si>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</si>
  <si>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</si>
  <si>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</si>
  <si>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PCR法，限符合《江苏省临床基因扩增检验技术管理规范（试行）》实验室开展。</t>
  </si>
  <si>
    <t>活性造血干细胞绝对计数</t>
  </si>
  <si>
    <t>流式细胞仪法。试用期新项目</t>
  </si>
  <si>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</si>
  <si>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</si>
  <si>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</si>
  <si>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</si>
  <si>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</si>
  <si>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</si>
  <si>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</si>
  <si>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</si>
  <si>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</si>
  <si>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</si>
  <si>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</si>
  <si>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</si>
  <si>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</si>
  <si>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</si>
  <si>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</si>
  <si>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</si>
  <si>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</si>
  <si>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</si>
  <si>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</si>
  <si>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</si>
  <si>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</si>
  <si>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</si>
  <si>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</si>
  <si>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</si>
  <si>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</si>
  <si>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</si>
  <si>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</si>
  <si>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</si>
  <si>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</si>
  <si>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</si>
  <si>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</si>
  <si>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</si>
  <si>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</si>
  <si>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</si>
  <si>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</si>
  <si>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</si>
  <si>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</si>
  <si>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</si>
  <si>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</si>
  <si>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</si>
  <si>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</si>
  <si>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</si>
  <si>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</si>
  <si>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</si>
  <si>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</si>
  <si>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</si>
  <si>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</si>
  <si>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</si>
  <si>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</si>
  <si>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</si>
  <si>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</si>
  <si>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床旁快速全血凝血功能测定</t>
  </si>
  <si>
    <t>血小板相关免疫球蛋白(PAIg)测定</t>
  </si>
  <si>
    <t>包括PAIgG、IgA、IgM等</t>
  </si>
  <si>
    <t>250203001-a</t>
  </si>
  <si>
    <t>酶免法</t>
  </si>
  <si>
    <t>血小板相关补体C3测定(PAC3)</t>
  </si>
  <si>
    <t>250203002-a</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</si>
  <si>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</si>
  <si>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</si>
  <si>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</si>
  <si>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</si>
  <si>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</si>
  <si>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</si>
  <si>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</si>
  <si>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</si>
  <si>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</si>
  <si>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</si>
  <si>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</si>
  <si>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</si>
  <si>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</si>
  <si>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</si>
  <si>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</si>
  <si>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</si>
  <si>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</si>
  <si>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</si>
  <si>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</si>
  <si>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</si>
  <si>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</si>
  <si>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</si>
  <si>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</si>
  <si>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</si>
  <si>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</si>
  <si>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</si>
  <si>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</si>
  <si>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</si>
  <si>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</si>
  <si>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</si>
  <si>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</si>
  <si>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</si>
  <si>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</si>
  <si>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</si>
  <si>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</si>
  <si>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</si>
  <si>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</si>
  <si>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</si>
  <si>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</si>
  <si>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</si>
  <si>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</si>
  <si>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</si>
  <si>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</si>
  <si>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</si>
  <si>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</si>
  <si>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</si>
  <si>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</si>
  <si>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</si>
  <si>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</si>
  <si>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</si>
  <si>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</si>
  <si>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</si>
  <si>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</si>
  <si>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</si>
  <si>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</si>
  <si>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</si>
  <si>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</si>
  <si>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</si>
  <si>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</si>
  <si>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</si>
  <si>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</si>
  <si>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</si>
  <si>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</si>
  <si>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</si>
  <si>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</si>
  <si>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</si>
  <si>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</si>
  <si>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</si>
  <si>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</si>
  <si>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</si>
  <si>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</si>
  <si>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</si>
  <si>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血浆凝血酶调节蛋白活性检测(TMA)</t>
  </si>
  <si>
    <r>
      <rPr>
        <sz val="9"/>
        <rFont val="宋体"/>
        <family val="3"/>
        <charset val="134"/>
      </rPr>
      <t>血浆凝血酶原片段1+2检测(F 1+2)</t>
    </r>
    <r>
      <rPr>
        <sz val="9"/>
        <rFont val="方正书宋_GBK"/>
        <charset val="134"/>
      </rPr>
      <t></t>
    </r>
  </si>
  <si>
    <t>血浆纤维蛋白肽Bβ1-42和BP15-42检测(FPBβ1-42，BP15-42)</t>
  </si>
  <si>
    <t>血浆纤溶酶-抗纤溶酶复合物测定(PAP)</t>
  </si>
  <si>
    <t>250203064-a</t>
  </si>
  <si>
    <t>250203064-b</t>
  </si>
  <si>
    <t>组织型纤溶酶原激活剂-抑制剂1复合体检测</t>
  </si>
  <si>
    <t>纤维蛋白(原)降解产物测定(FDP)</t>
  </si>
  <si>
    <t>仪器法。标本每稀释一个浓度另计费一次。</t>
  </si>
  <si>
    <t>血浆D-二聚体测定(D-Dimer)</t>
  </si>
  <si>
    <t>各种免疫学方法；居民、灵活就业和退休参保人员符合生育政策的按甲类支付</t>
  </si>
  <si>
    <t>250203066-a</t>
  </si>
  <si>
    <t>乳胶凝集法</t>
  </si>
  <si>
    <t>250203066-b</t>
  </si>
  <si>
    <t>α2-巨球蛋白测定</t>
  </si>
  <si>
    <t>单扩法、免疫法同价</t>
  </si>
  <si>
    <t>250203067-a</t>
  </si>
  <si>
    <t>散射比浊法</t>
  </si>
  <si>
    <t>人类白细胞抗原B27测定(HLA-B27)</t>
  </si>
  <si>
    <t>250203068-a</t>
  </si>
  <si>
    <t>细胞毒法、免疫法</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</si>
  <si>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</si>
  <si>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</si>
  <si>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</si>
  <si>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</si>
  <si>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</si>
  <si>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</si>
  <si>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</si>
  <si>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</si>
  <si>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</si>
  <si>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</si>
  <si>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</si>
  <si>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</si>
  <si>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含图文报告</t>
  </si>
  <si>
    <t>江苏省医疗服务价格项目目录（2022版）、苏医保发（2024）50号</t>
  </si>
  <si>
    <t>250203080-a</t>
  </si>
  <si>
    <t>血栓弹力图血小板图检测</t>
  </si>
  <si>
    <t>包括活化凝血时间测定（ACT)和活化部分凝血激酶时间测定（APTT）</t>
  </si>
  <si>
    <t>限抢救病人</t>
  </si>
  <si>
    <t>凝血功能和血小板功能动态监测</t>
  </si>
  <si>
    <t>麻醉中监测</t>
  </si>
  <si>
    <t>250203082-a</t>
  </si>
  <si>
    <t>连续性动态血小板功能检测</t>
  </si>
  <si>
    <t>激活剂聚集法。试用期新项目</t>
  </si>
  <si>
    <t>血小板功能闭合时间监测</t>
  </si>
  <si>
    <t>使用不同诱导剂分别计价</t>
  </si>
  <si>
    <t>肝素诱导血小板减少症抗体测定</t>
  </si>
  <si>
    <t>用于测定肝素诱导血小板减少症患者总肝素相关抗体。</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</si>
  <si>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</si>
  <si>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</si>
  <si>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</si>
  <si>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</si>
  <si>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</si>
  <si>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</si>
  <si>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</si>
  <si>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</si>
  <si>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</si>
  <si>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</si>
  <si>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</si>
  <si>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</si>
  <si>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</si>
  <si>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</si>
  <si>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</si>
  <si>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</si>
  <si>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</si>
  <si>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</si>
  <si>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</si>
  <si>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</si>
  <si>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</si>
  <si>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</si>
  <si>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</si>
  <si>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</si>
  <si>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</si>
  <si>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</si>
  <si>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</si>
  <si>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</si>
  <si>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</si>
  <si>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</si>
  <si>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</si>
  <si>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</si>
  <si>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</si>
  <si>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</si>
  <si>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</si>
  <si>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</si>
  <si>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</si>
  <si>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</si>
  <si>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</si>
  <si>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</si>
  <si>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</si>
  <si>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250301017-c</t>
  </si>
  <si>
    <t>各种免疫学方法</t>
  </si>
  <si>
    <t>视黄醇结合蛋白测定</t>
  </si>
  <si>
    <t>血清淀粉样蛋白测定(SAA)</t>
  </si>
  <si>
    <t>250301019-a</t>
  </si>
  <si>
    <t>血清淀粉样蛋白A测定</t>
  </si>
  <si>
    <t>250301019-b</t>
  </si>
  <si>
    <t>散射比浊法。试用期新项目</t>
  </si>
  <si>
    <t>粪便钙卫蛋白检测</t>
  </si>
  <si>
    <t>肝素结合蛋白测定</t>
  </si>
  <si>
    <t>人磷酸化tau-181蛋白检测</t>
  </si>
  <si>
    <t>指定量分析</t>
  </si>
  <si>
    <t>酶联免疫法、发光法</t>
  </si>
  <si>
    <t>250301022-a</t>
  </si>
  <si>
    <t>中性粒细胞载脂蛋白（HNL）检测</t>
  </si>
  <si>
    <t>样本类型：血液</t>
  </si>
  <si>
    <t>人β淀粉样蛋白1-42（Aβ1-42）检测</t>
  </si>
  <si>
    <t>唾液胃蛋白酶检测</t>
  </si>
  <si>
    <t>脑特异性蛋白产物9.5检测</t>
  </si>
  <si>
    <t>用于检测人血清样本中脑特异性蛋白产物9.5（PGP9.5）。</t>
  </si>
  <si>
    <t>化学发光法</t>
  </si>
  <si>
    <t>糖及其代谢物测定</t>
  </si>
  <si>
    <t>葡萄糖测定</t>
  </si>
  <si>
    <t>包括血清、脑脊液、尿标本</t>
  </si>
  <si>
    <t>各种酶法、酶电极法</t>
  </si>
  <si>
    <t>250302001-a</t>
  </si>
  <si>
    <t>干化学法；居民、灵活就业和退休参保人员符合生育政策的按甲类支付</t>
  </si>
  <si>
    <t>血清果糖胺测定</t>
  </si>
  <si>
    <t>指糖化血清蛋白测定</t>
  </si>
  <si>
    <t>250302002-a</t>
  </si>
  <si>
    <t>糖化白蛋白测定</t>
  </si>
  <si>
    <t>酶法，定量测定</t>
  </si>
  <si>
    <t>糖化血红蛋白测定</t>
  </si>
  <si>
    <t>250302003-a</t>
  </si>
  <si>
    <t>色谱法</t>
  </si>
  <si>
    <t>全血半乳糖测定</t>
  </si>
  <si>
    <t>血清果糖测定</t>
  </si>
  <si>
    <t>木糖测定</t>
  </si>
  <si>
    <t>血清唾液酸测定</t>
  </si>
  <si>
    <t>血浆乳酸测定</t>
  </si>
  <si>
    <t>全血丙酮酸测定</t>
  </si>
  <si>
    <t>1,5-脱水-D-山梨醇检测</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</si>
  <si>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</si>
  <si>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</si>
  <si>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</si>
  <si>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</si>
  <si>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</si>
  <si>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</si>
  <si>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</si>
  <si>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</si>
  <si>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</si>
  <si>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</si>
  <si>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</si>
  <si>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</si>
  <si>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</si>
  <si>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</si>
  <si>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</si>
  <si>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</si>
  <si>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</si>
  <si>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</si>
  <si>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</si>
  <si>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</si>
  <si>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</si>
  <si>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</si>
  <si>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250303011</t>
  </si>
  <si>
    <t>血清载脂蛋白CⅢ测定</t>
  </si>
  <si>
    <t>250303011-a</t>
  </si>
  <si>
    <t>血清载脂蛋白E测定</t>
  </si>
  <si>
    <t>250303012-a</t>
  </si>
  <si>
    <t>血清载脂蛋白α测定</t>
  </si>
  <si>
    <t>250303013-a</t>
  </si>
  <si>
    <t>血清β-羟基丁酸测定</t>
  </si>
  <si>
    <t>250303014-a</t>
  </si>
  <si>
    <t>血游离脂肪酸测定</t>
  </si>
  <si>
    <t>甘油测定</t>
  </si>
  <si>
    <t>载脂蛋白E基因分型</t>
  </si>
  <si>
    <t>血酮体测定</t>
  </si>
  <si>
    <t>游离脂肪酸测定</t>
  </si>
  <si>
    <t>小而密低密度脂蛋白胆固醇（sdLDL-C)测定</t>
  </si>
  <si>
    <t>载脂蛋白E（APOE）基因型检测</t>
  </si>
  <si>
    <t>含ε2ε2型、ε2ε3型、ε3ε3型、ε3ε4型、ε4ε4型、ε2ε4型基因</t>
  </si>
  <si>
    <t>基因芯片法。试用期新项目</t>
  </si>
  <si>
    <t>高密度脂蛋白3胆固醇测定</t>
  </si>
  <si>
    <t>比色法。试用期新项目</t>
  </si>
  <si>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</si>
  <si>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</si>
  <si>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</si>
  <si>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</si>
  <si>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</si>
  <si>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</si>
  <si>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</si>
  <si>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</si>
  <si>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</si>
  <si>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</si>
  <si>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</si>
  <si>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</si>
  <si>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</si>
  <si>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</si>
  <si>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</si>
  <si>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</si>
  <si>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</si>
  <si>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</si>
  <si>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</si>
  <si>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</si>
  <si>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</si>
  <si>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</si>
  <si>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</si>
  <si>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</si>
  <si>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</si>
  <si>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</si>
  <si>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</si>
  <si>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</si>
  <si>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</si>
  <si>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</si>
  <si>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</si>
  <si>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</si>
  <si>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</si>
  <si>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</si>
  <si>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</si>
  <si>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包括钙、镁、铁、铜、锌、铬、硒、钼、錳、锂、锶、铅、镉、汞、铋、钒、砷、钴、铊等</t>
  </si>
  <si>
    <t>质谱法。试用期新项目</t>
  </si>
  <si>
    <t>肝病的实验诊断</t>
  </si>
  <si>
    <t>血清总胆红素测定</t>
  </si>
  <si>
    <t>化学法或酶促法</t>
  </si>
  <si>
    <t>250305001-a</t>
  </si>
  <si>
    <t>血清直接胆红素测定</t>
  </si>
  <si>
    <t>250305002-a</t>
  </si>
  <si>
    <t>血清间接胆红素测定</t>
  </si>
  <si>
    <t>250305003-a</t>
  </si>
  <si>
    <t>速率法；居民、灵活就业和退休参保人员符合生育政策的按甲类支付</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</si>
  <si>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</si>
  <si>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</si>
  <si>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</si>
  <si>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</si>
  <si>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</si>
  <si>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</si>
  <si>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</si>
  <si>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</si>
  <si>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</si>
  <si>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</si>
  <si>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</si>
  <si>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</si>
  <si>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</si>
  <si>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</si>
  <si>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</si>
  <si>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</si>
  <si>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</si>
  <si>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</si>
  <si>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</si>
  <si>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</si>
  <si>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</si>
  <si>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</si>
  <si>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</si>
  <si>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</si>
  <si>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</si>
  <si>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</si>
  <si>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</si>
  <si>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</si>
  <si>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</si>
  <si>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</si>
  <si>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</si>
  <si>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</si>
  <si>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</si>
  <si>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</si>
  <si>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速率法</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</si>
  <si>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</si>
  <si>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</si>
  <si>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</si>
  <si>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</si>
  <si>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</si>
  <si>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</si>
  <si>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</si>
  <si>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</si>
  <si>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</si>
  <si>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</si>
  <si>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</si>
  <si>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</si>
  <si>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</si>
  <si>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</si>
  <si>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</si>
  <si>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包括鹅脱氧胆酸、胆酸、甘氨脱氧胆酸、甘氨胆酸、甘氨鹅脱氧胆酸、牛磺石胆酸、石胆酸、脱氧胆酸、牛磺脱氧胆酸、牛磺胆酸、牛磺鹅脱氧胆酸、牛磺熊脱氧胆酸、熊脱氧胆酸、甘氨石胆酸、甘氨熊脱氧胆酸等</t>
  </si>
  <si>
    <t>谷胱甘肽还原酶(GR)测定</t>
  </si>
  <si>
    <t>血清谷氨酸脱氢酶测定</t>
  </si>
  <si>
    <t>甘胆酸(CG)检测</t>
  </si>
  <si>
    <t>糖缺失性转铁蛋白（CDT）检测</t>
  </si>
  <si>
    <t>吲哚菁绿清除试验</t>
  </si>
  <si>
    <t>PDD法</t>
  </si>
  <si>
    <t>异常凝血酶原测定</t>
  </si>
  <si>
    <t>微小核糖核酸检测</t>
  </si>
  <si>
    <t>各类标本中微小核糖核酸检测</t>
  </si>
  <si>
    <t>限符合《江苏省临床基因扩增检验技术管理规范（试行）》的实验室开展。试用期新项目</t>
  </si>
  <si>
    <t>心肌疾病的实验诊断</t>
  </si>
  <si>
    <t>血清肌酸激酶测定</t>
  </si>
  <si>
    <t>250306001-a</t>
  </si>
  <si>
    <t>250306001-b</t>
  </si>
  <si>
    <t>血清肌酸激酶－MB同工酶活性测定</t>
  </si>
  <si>
    <t>250306002-a</t>
  </si>
  <si>
    <t>250306002-b</t>
  </si>
  <si>
    <t>血清肌酸激酶－MB同工酶质量测定</t>
  </si>
  <si>
    <t>250306003-b</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</si>
  <si>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</si>
  <si>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</si>
  <si>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</si>
  <si>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</si>
  <si>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</si>
  <si>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</si>
  <si>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</si>
  <si>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</si>
  <si>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</si>
  <si>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</si>
  <si>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</si>
  <si>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化学发光法，暂停蛋白芯片法</t>
  </si>
  <si>
    <t>250306009-b</t>
  </si>
  <si>
    <t>250306009-c</t>
  </si>
  <si>
    <t>荧光免疫法</t>
  </si>
  <si>
    <t>血清肌红蛋白测定</t>
  </si>
  <si>
    <t>250306010-a</t>
  </si>
  <si>
    <t>250306010-b</t>
  </si>
  <si>
    <t>250306010-c</t>
  </si>
  <si>
    <t>血同型半胱氨酸测定</t>
  </si>
  <si>
    <t>250306011-a</t>
  </si>
  <si>
    <t>250306011-b</t>
  </si>
  <si>
    <t>B型钠尿肽（BNP）测定</t>
  </si>
  <si>
    <t>酶标记法80元，其他方法学150元</t>
  </si>
  <si>
    <t>江苏省医疗服务价格项目目录（2022版）、苏医保发（2023）58号、苏医保发（2024）50号</t>
  </si>
  <si>
    <t>B型钠尿肽前体（PRO-BNP）测定</t>
  </si>
  <si>
    <t>250306013-a</t>
  </si>
  <si>
    <t>N端-脑钠肽前体（NT-PROBNP）测定</t>
  </si>
  <si>
    <t>缺血修饰白蛋白（IMA）测定</t>
  </si>
  <si>
    <t>化学酶法，筛查试验</t>
  </si>
  <si>
    <t>脂肪酸结合蛋白测定</t>
  </si>
  <si>
    <t>金标法、化学发光法</t>
  </si>
  <si>
    <t>人血浆脂蛋白相关磷脂酶A2（Lp-PLA2）测定</t>
  </si>
  <si>
    <t>酶联免疫法、化学发光法</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</si>
  <si>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</si>
  <si>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</si>
  <si>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</si>
  <si>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</si>
  <si>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t>纳米金笼胶体金法。试用期新项目</t>
  </si>
  <si>
    <t>移植物抗宿主病生物标志物检测</t>
  </si>
  <si>
    <t>抽取造血干细胞移植后患者的外周血血浆样本，评估患者急性移植物抗宿主病的发生风险和严重程度。</t>
  </si>
  <si>
    <t>流式免疫荧光法</t>
  </si>
  <si>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</si>
  <si>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</si>
  <si>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</si>
  <si>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</si>
  <si>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</si>
  <si>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</si>
  <si>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</si>
  <si>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</si>
  <si>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</si>
  <si>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</si>
  <si>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</si>
  <si>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</si>
  <si>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</si>
  <si>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</si>
  <si>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</si>
  <si>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</si>
  <si>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</si>
  <si>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</si>
  <si>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</si>
  <si>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</si>
  <si>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</si>
  <si>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</si>
  <si>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</si>
  <si>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t>包括血N-酰-β-D-氨基葡萄糖苷酶测定。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</si>
  <si>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</si>
  <si>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</si>
  <si>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</si>
  <si>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</si>
  <si>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</si>
  <si>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</si>
  <si>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</si>
  <si>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</si>
  <si>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</si>
  <si>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</si>
  <si>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</si>
  <si>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</si>
  <si>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</si>
  <si>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</si>
  <si>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</si>
  <si>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</si>
  <si>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</si>
  <si>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</si>
  <si>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</si>
  <si>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</si>
  <si>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</si>
  <si>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</si>
  <si>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</si>
  <si>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</si>
  <si>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</si>
  <si>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</si>
  <si>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</si>
  <si>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抗磷脂酶A2受体抗体检测</t>
  </si>
  <si>
    <t>尿结合珠蛋白测定</t>
  </si>
  <si>
    <t>各种免疫学方法。试用期新项目</t>
  </si>
  <si>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</si>
  <si>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</si>
  <si>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</si>
  <si>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</si>
  <si>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</si>
  <si>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</si>
  <si>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</si>
  <si>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</si>
  <si>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</si>
  <si>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</si>
  <si>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</si>
  <si>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</si>
  <si>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</si>
  <si>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</si>
  <si>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</si>
  <si>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</si>
  <si>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</si>
  <si>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</si>
  <si>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包括各类血标本。</t>
  </si>
  <si>
    <t>250308008-a</t>
  </si>
  <si>
    <t>化学发光法、荧光免疫层析法</t>
  </si>
  <si>
    <t>醛缩酶测定</t>
  </si>
  <si>
    <t>髓过氧化物酶测定</t>
  </si>
  <si>
    <t>胸苷激酶1测定</t>
  </si>
  <si>
    <t>细胞质胸苷激酶测定</t>
  </si>
  <si>
    <t>免疫法、化学发光法</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</si>
  <si>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</si>
  <si>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</si>
  <si>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</si>
  <si>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</si>
  <si>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</si>
  <si>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</si>
  <si>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</si>
  <si>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</si>
  <si>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</si>
  <si>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</si>
  <si>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</si>
  <si>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</si>
  <si>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</si>
  <si>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</si>
  <si>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包括维生素A、维生素D、维生素D2、维生素D3、维生素E、维生素K、维生素B1、维生素B2、维生素B3、维生素B5、维生素B6、维生素B7、维生素B9、维生素B12、维生素VC等维生素A、D、E、K测定</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</si>
  <si>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</si>
  <si>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</si>
  <si>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</si>
  <si>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</si>
  <si>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</si>
  <si>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</si>
  <si>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</si>
  <si>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</si>
  <si>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</si>
  <si>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</si>
  <si>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</si>
  <si>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</si>
  <si>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</si>
  <si>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</si>
  <si>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</si>
  <si>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</si>
  <si>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</si>
  <si>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</si>
  <si>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</si>
  <si>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</si>
  <si>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</si>
  <si>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</si>
  <si>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</si>
  <si>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</si>
  <si>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</si>
  <si>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</si>
  <si>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</si>
  <si>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</si>
  <si>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</si>
  <si>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</si>
  <si>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</si>
  <si>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</si>
  <si>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</si>
  <si>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</si>
  <si>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</si>
  <si>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</si>
  <si>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</si>
  <si>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</si>
  <si>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</si>
  <si>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</si>
  <si>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</si>
  <si>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</si>
  <si>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</si>
  <si>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</si>
  <si>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</si>
  <si>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</si>
  <si>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</si>
  <si>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</si>
  <si>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</si>
  <si>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</si>
  <si>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</si>
  <si>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</si>
  <si>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</si>
  <si>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</si>
  <si>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</si>
  <si>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</si>
  <si>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t>发光法。试用期新项目</t>
  </si>
  <si>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</si>
  <si>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</si>
  <si>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</si>
  <si>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</si>
  <si>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</si>
  <si>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</si>
  <si>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</si>
  <si>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</si>
  <si>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</si>
  <si>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</si>
  <si>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</si>
  <si>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</si>
  <si>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</si>
  <si>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</si>
  <si>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</si>
  <si>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</si>
  <si>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</si>
  <si>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</si>
  <si>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</si>
  <si>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</si>
  <si>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</si>
  <si>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</si>
  <si>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</si>
  <si>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</si>
  <si>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</si>
  <si>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</si>
  <si>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</si>
  <si>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</si>
  <si>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</si>
  <si>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</si>
  <si>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t>化学发光法。试用期新项目</t>
  </si>
  <si>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</si>
  <si>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</si>
  <si>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</si>
  <si>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</si>
  <si>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</si>
  <si>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</si>
  <si>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</si>
  <si>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</si>
  <si>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</si>
  <si>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</si>
  <si>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</si>
  <si>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</si>
  <si>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化学发光法、荧光免疫法；居民、灵活就业和退休参保人员符合生育政策的按甲类支付</t>
  </si>
  <si>
    <t>血清胰岛素测定</t>
  </si>
  <si>
    <t xml:space="preserve"> </t>
  </si>
  <si>
    <t>250310039-a</t>
  </si>
  <si>
    <t>血清胰高血糖测定</t>
  </si>
  <si>
    <t>250310040-a</t>
  </si>
  <si>
    <t>血清C肽测定</t>
  </si>
  <si>
    <t>250310041-a</t>
  </si>
  <si>
    <t>C肽测定</t>
  </si>
  <si>
    <t>包括各类标本</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</si>
  <si>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</si>
  <si>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</si>
  <si>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</si>
  <si>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</si>
  <si>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</si>
  <si>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</si>
  <si>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</si>
  <si>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</si>
  <si>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</si>
  <si>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</si>
  <si>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</si>
  <si>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</si>
  <si>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</si>
  <si>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</si>
  <si>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</si>
  <si>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</si>
  <si>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</si>
  <si>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</si>
  <si>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</si>
  <si>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</si>
  <si>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</si>
  <si>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250310055-a</t>
  </si>
  <si>
    <t>游离β-绒毛膜促性腺激素测定</t>
  </si>
  <si>
    <t>血清胃泌素释放肽前体（ProGRP）测定</t>
  </si>
  <si>
    <t>修改</t>
  </si>
  <si>
    <t>价格</t>
  </si>
  <si>
    <t>苏医保发（2024）55号</t>
  </si>
  <si>
    <t>江苏省医疗服务价格项目目录（2022版）、苏医保发（2024）55号</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</si>
  <si>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</si>
  <si>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</si>
  <si>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</si>
  <si>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</si>
  <si>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</si>
  <si>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</si>
  <si>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</si>
  <si>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 -3 测定</t>
  </si>
  <si>
    <t>胰岛素原定量测定</t>
  </si>
  <si>
    <t>妊娠相关血浆蛋白A测定</t>
  </si>
  <si>
    <t>唐氏综合症筛查</t>
  </si>
  <si>
    <t>抗缪勒氏管激素定量测定（AMH）</t>
  </si>
  <si>
    <t>抑制素A检测</t>
  </si>
  <si>
    <t>抑制素B测定</t>
  </si>
  <si>
    <t>脂联素测定</t>
  </si>
  <si>
    <t>术中甲状旁腺素快速测定</t>
  </si>
  <si>
    <t>术中组织液样本采集、处理、质控、进样、孵育、检测、打印检测报告或人工登记、术者对检测结果对照标准做鉴别，记录鉴别结论</t>
  </si>
  <si>
    <t>包括性激素、甲状腺激素、儿茶酚胺类激素。</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</si>
  <si>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</si>
  <si>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</si>
  <si>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</si>
  <si>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</si>
  <si>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</si>
  <si>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</si>
  <si>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</si>
  <si>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</si>
  <si>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</si>
  <si>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</si>
  <si>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</si>
  <si>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</si>
  <si>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</si>
  <si>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</si>
  <si>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</si>
  <si>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</si>
  <si>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</si>
  <si>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</si>
  <si>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</si>
  <si>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</si>
  <si>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</si>
  <si>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</si>
  <si>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</si>
  <si>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</si>
  <si>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</si>
  <si>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</si>
  <si>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</si>
  <si>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</si>
  <si>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化学发光法、免疫荧光法。每种测定计费一次。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</si>
  <si>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</si>
  <si>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</si>
  <si>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</si>
  <si>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</si>
  <si>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</si>
  <si>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</si>
  <si>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</si>
  <si>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</si>
  <si>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</si>
  <si>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</si>
  <si>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</si>
  <si>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</si>
  <si>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</si>
  <si>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</si>
  <si>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</si>
  <si>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</si>
  <si>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</si>
  <si>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</si>
  <si>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</si>
  <si>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</si>
  <si>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</si>
  <si>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</si>
  <si>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</si>
  <si>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</si>
  <si>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</si>
  <si>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</si>
  <si>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</si>
  <si>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</si>
  <si>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</si>
  <si>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</si>
  <si>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</si>
  <si>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</si>
  <si>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用于血清中游离Kappa 的测定</t>
  </si>
  <si>
    <t>免疫比浊法。试用期新项目</t>
  </si>
  <si>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</si>
  <si>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</si>
  <si>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</si>
  <si>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</si>
  <si>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</si>
  <si>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</si>
  <si>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</si>
  <si>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</si>
  <si>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</si>
  <si>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</si>
  <si>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</si>
  <si>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</si>
  <si>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</si>
  <si>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</si>
  <si>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</si>
  <si>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血管内皮生长因子检测</t>
  </si>
  <si>
    <t>阿尔茨海默相关神经丝蛋白（AD7C-NTP）检测</t>
  </si>
  <si>
    <t>淋巴亚群相对计数</t>
  </si>
  <si>
    <t>包括CD3+、CD19+、CD4+、CD8+，CD16，CD56等各种细胞</t>
  </si>
  <si>
    <t>淋巴细胞亚群绝对计数</t>
  </si>
  <si>
    <t>包括CD3+、CD19+、CD4+、CD8+、CD45+、CD16+、CD56+各种细胞所占绝对数目</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</si>
  <si>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</si>
  <si>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</si>
  <si>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</si>
  <si>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</si>
  <si>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</si>
  <si>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</si>
  <si>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</si>
  <si>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</si>
  <si>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</si>
  <si>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</si>
  <si>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</si>
  <si>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抗核抗体测定（ANA）</t>
  </si>
  <si>
    <t>抗核提取物抗体测定(抗ENA抗体)</t>
  </si>
  <si>
    <t>包括抗SSA、抗SSB、抗JO－1、抗Sm、抗nRNP、抗rRNP抗、抗Anti-UIRNP、抗Anti-Sm、抗ScL-70、抗着丝点抗体测定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</si>
  <si>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</si>
  <si>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</si>
  <si>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</si>
  <si>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</si>
  <si>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</si>
  <si>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</si>
  <si>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</si>
  <si>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包括抗SSA、抗SSB、抗JO－1、抗Sm、抗nRNP、RO-52抗体、抗Rib-P抗体、抗PM-scl、抗ScL-70、抗着丝点抗体测定。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</si>
  <si>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</si>
  <si>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</si>
  <si>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</si>
  <si>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</si>
  <si>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</si>
  <si>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</si>
  <si>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</si>
  <si>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</si>
  <si>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</si>
  <si>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抗中性粒细胞蛋白酶3抗体（PR3-ANCA）检测</t>
  </si>
  <si>
    <t>包括抗髓过氧化物酶（Anti-MPO)抗体测定</t>
  </si>
  <si>
    <t>抗双链DNA测定(抗dsDNA)</t>
  </si>
  <si>
    <t>250402006-a</t>
  </si>
  <si>
    <t>250402006-b</t>
  </si>
  <si>
    <t>250402006-c</t>
  </si>
  <si>
    <t>抗双链DNA测定(抗IgG)</t>
  </si>
  <si>
    <t>250402006-d</t>
  </si>
  <si>
    <t>抗线粒体抗体测定(AMA)</t>
  </si>
  <si>
    <t>250402007-a</t>
  </si>
  <si>
    <t>250402007-b</t>
  </si>
  <si>
    <t>抗线粒体抗体测定(AMA-M2)</t>
  </si>
  <si>
    <t>包括抗核膜糖蛋白（GP210）抗体、抗可溶性酸性核蛋白(SP100）抗体检测</t>
  </si>
  <si>
    <t>250402007-c</t>
  </si>
  <si>
    <t>抗线粒体M2亚型抗体测定(AMA-M2)</t>
  </si>
  <si>
    <t>包括抗核膜糖蛋白（GP210）抗体、抗可溶性酸性核蛋白（SP100）抗体测定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</si>
  <si>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</si>
  <si>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</si>
  <si>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</si>
  <si>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</si>
  <si>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</si>
  <si>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</si>
  <si>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</si>
  <si>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</si>
  <si>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</si>
  <si>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</si>
  <si>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</si>
  <si>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</si>
  <si>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</si>
  <si>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</si>
  <si>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</si>
  <si>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</si>
  <si>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</si>
  <si>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</si>
  <si>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</si>
  <si>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</si>
  <si>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</si>
  <si>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</si>
  <si>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抗甲状腺球蛋白抗体测定(TGAb)</t>
  </si>
  <si>
    <t>250402017-a</t>
  </si>
  <si>
    <t>250402017-b</t>
  </si>
  <si>
    <t>甲状腺球蛋白测定</t>
  </si>
  <si>
    <t>抗甲状腺微粒体抗体测定(TMAb)</t>
  </si>
  <si>
    <t>250402018-a</t>
  </si>
  <si>
    <t>抗肾小球基底膜抗体测定</t>
  </si>
  <si>
    <t>凝集法、各种免疫学方法同价</t>
  </si>
  <si>
    <t>250402019-a</t>
  </si>
  <si>
    <t>抗肾小球基底膜抗体测定(GBM)</t>
  </si>
  <si>
    <t>250402019-b</t>
  </si>
  <si>
    <t>抗肾小球基底膜抗体IgG测定</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</si>
  <si>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</si>
  <si>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</si>
  <si>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</si>
  <si>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</si>
  <si>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</si>
  <si>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</si>
  <si>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</si>
  <si>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</si>
  <si>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</si>
  <si>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</si>
  <si>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</si>
  <si>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</si>
  <si>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</si>
  <si>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</si>
  <si>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</si>
  <si>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</si>
  <si>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</si>
  <si>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</si>
  <si>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</si>
  <si>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</si>
  <si>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</si>
  <si>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</si>
  <si>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</si>
  <si>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</si>
  <si>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抗增殖细胞核抗原抗体（抗PCNA）测定</t>
  </si>
  <si>
    <t>250402036-a</t>
  </si>
  <si>
    <t>分泌型免疫球蛋白A测定</t>
  </si>
  <si>
    <t>抗角蛋白抗体(AKA)测定</t>
  </si>
  <si>
    <t>抗可溶性肝抗原/肝-胰抗原抗体(SLA/LP)测定</t>
  </si>
  <si>
    <t>250402039-a</t>
  </si>
  <si>
    <t>抗肝肾微粒体抗体(LKM)测定</t>
  </si>
  <si>
    <t>250402040-a</t>
  </si>
  <si>
    <t>抗肝/肾微粒体1型抗体(抗LKM-1抗体)测定</t>
  </si>
  <si>
    <t>250402040-b</t>
  </si>
  <si>
    <t>抗环瓜氨酸肽抗体(抗CCP抗体)测定</t>
  </si>
  <si>
    <t>250402041-a</t>
  </si>
  <si>
    <t>抗环瓜氨酸肽(抗RA/CP)抗体测定</t>
  </si>
  <si>
    <t>250402041-b</t>
  </si>
  <si>
    <t>抗环瓜氨酸肽抗体（抗CCP抗体）测定</t>
  </si>
  <si>
    <t>抗β2-糖蛋白1抗体测定</t>
  </si>
  <si>
    <t>酶免法、发光法</t>
  </si>
  <si>
    <t>250402042-a</t>
  </si>
  <si>
    <t>抗β2-糖蛋白I抗体测定</t>
  </si>
  <si>
    <t>250402042-b</t>
  </si>
  <si>
    <t>抗核小体抗体测定（AnuA）</t>
  </si>
  <si>
    <t>250402044-a</t>
  </si>
  <si>
    <t>250402044-b</t>
  </si>
  <si>
    <t>抗核小体抗体（AnuA）检测</t>
  </si>
  <si>
    <t>通过免疫印迹法检测患者血清中的抗核小体抗体，用于风湿免疫病的鉴别诊断。</t>
  </si>
  <si>
    <t>抗肝细胞溶质抗原I型抗体测定(LC-1)</t>
  </si>
  <si>
    <t>抗RA33抗体测定</t>
  </si>
  <si>
    <t>抗DNA酶B抗体测定</t>
  </si>
  <si>
    <t>抗组蛋白抗体(AHA)测定</t>
  </si>
  <si>
    <t>250402049-a</t>
  </si>
  <si>
    <t>250402049-b</t>
  </si>
  <si>
    <t>抗组蛋白抗体（AHA）检测</t>
  </si>
  <si>
    <t>通过免疫印迹法检测患者血清中的抗组蛋白抗体，用于风湿免疫病的鉴别诊断。</t>
  </si>
  <si>
    <t>抗α胞衬蛋白抗体测定</t>
  </si>
  <si>
    <t>酶联免疫法，定量测定</t>
  </si>
  <si>
    <t>酪氨酸磷酸酶抗体(IA2A)</t>
  </si>
  <si>
    <t>250402057-a</t>
  </si>
  <si>
    <t>抗酪氨酸磷酸酶(IA2)抗体检测</t>
  </si>
  <si>
    <t>抗突变型瓜氨酸波型蛋白抗体测定</t>
  </si>
  <si>
    <t>抗C1q抗体测定</t>
  </si>
  <si>
    <t>结核感染T细胞检测</t>
  </si>
  <si>
    <t>自身免疫性肌炎抗体谱检测</t>
  </si>
  <si>
    <t>含抗Jo-1、抗Mi-2、抗PM-Sc1、抗U1-snRNP和抗Ku抗体</t>
  </si>
  <si>
    <t>抗甲状腺过氧化物酶抗体检测</t>
  </si>
  <si>
    <t>神经元抗原谱抗体检测</t>
  </si>
  <si>
    <t>抗谷氨酸受体抗体检测</t>
  </si>
  <si>
    <t>慢性炎症性肠病抗体检测</t>
  </si>
  <si>
    <t>涎液化糖链抗原KL-6检测</t>
  </si>
  <si>
    <t>锌转运蛋白8抗体测定</t>
  </si>
  <si>
    <t>基质金属蛋白酶-3测定</t>
  </si>
  <si>
    <t>胶乳凝集比浊法</t>
  </si>
  <si>
    <r>
      <rPr>
        <sz val="9"/>
        <rFont val="宋体"/>
        <family val="3"/>
        <charset val="134"/>
        <scheme val="minor"/>
      </rPr>
      <t>水通道蛋白</t>
    </r>
    <r>
      <rPr>
        <sz val="11"/>
        <rFont val="宋体"/>
        <family val="3"/>
        <charset val="134"/>
        <scheme val="minor"/>
      </rPr>
      <t>4</t>
    </r>
    <r>
      <rPr>
        <sz val="9"/>
        <rFont val="宋体"/>
        <family val="3"/>
        <charset val="134"/>
        <scheme val="minor"/>
      </rPr>
      <t>（AQP4）抗体检测</t>
    </r>
  </si>
  <si>
    <t>定量测定人血清中水通道蛋白抗体（AQP4 Ab）水平。</t>
  </si>
  <si>
    <t>抗磷脂酰丝氨酸凝血酶原复合物抗体（aPS/PT）检测</t>
  </si>
  <si>
    <t>包括IgG、IgM抗体检测</t>
  </si>
  <si>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</si>
  <si>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</si>
  <si>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</si>
  <si>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</si>
  <si>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</si>
  <si>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</si>
  <si>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</si>
  <si>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</si>
  <si>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</si>
  <si>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</si>
  <si>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</si>
  <si>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</si>
  <si>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</si>
  <si>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</si>
  <si>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</si>
  <si>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</si>
  <si>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乙型肝炎表面抗原测定(HBsAg)</t>
  </si>
  <si>
    <t>250403004-a</t>
  </si>
  <si>
    <t>化学发光法、免疫荧光法；居民、灵活就业和退休参保人员符合生育政策的按甲类支付</t>
  </si>
  <si>
    <t>250403004-b</t>
  </si>
  <si>
    <t>乙型肝炎表面抗原测定</t>
  </si>
  <si>
    <t>金标法（定性）；居民、灵活就业和退休参保人员符合生育政策的按甲类支付</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</si>
  <si>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</si>
  <si>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</si>
  <si>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</si>
  <si>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</si>
  <si>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</si>
  <si>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</si>
  <si>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</si>
  <si>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</si>
  <si>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</si>
  <si>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</si>
  <si>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</si>
  <si>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</si>
  <si>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化学发光法、免疫荧光法</t>
  </si>
  <si>
    <t>乙型肝炎表面前S抗原测定</t>
  </si>
  <si>
    <t>包括前S1、前S2抗原</t>
  </si>
  <si>
    <t>250403011-a</t>
  </si>
  <si>
    <t>250403011-b</t>
  </si>
  <si>
    <t>乙型肝炎病毒大蛋白测定</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</si>
  <si>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</si>
  <si>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</si>
  <si>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</si>
  <si>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</si>
  <si>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</si>
  <si>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</si>
  <si>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</si>
  <si>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</si>
  <si>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</si>
  <si>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</si>
  <si>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</si>
  <si>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</si>
  <si>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</si>
  <si>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</si>
  <si>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</si>
  <si>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</si>
  <si>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</si>
  <si>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</si>
  <si>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</si>
  <si>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</si>
  <si>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</si>
  <si>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</si>
  <si>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</si>
  <si>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</si>
  <si>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印迹法、酶免法、干免疫法；居民、灵活就业和退休参保人员符合生育政策的按甲类支付</t>
  </si>
  <si>
    <t>250403019-b</t>
  </si>
  <si>
    <t>250403019-c</t>
  </si>
  <si>
    <t>指尿液标本</t>
  </si>
  <si>
    <t>250403019-d</t>
  </si>
  <si>
    <t>艾滋病抗体测定</t>
  </si>
  <si>
    <t>弓形体抗体测定</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</si>
  <si>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</si>
  <si>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</si>
  <si>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</si>
  <si>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</si>
  <si>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</si>
  <si>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</si>
  <si>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</si>
  <si>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</si>
  <si>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</si>
  <si>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</si>
  <si>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</si>
  <si>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EB病毒抗体检测</t>
  </si>
  <si>
    <t>呼吸道合胞病毒抗体测定</t>
  </si>
  <si>
    <t>呼吸道合胞病毒抗原测定</t>
  </si>
  <si>
    <t>副流感病毒抗体测定</t>
  </si>
  <si>
    <t>天疱疮抗体测定</t>
  </si>
  <si>
    <t>250403029-a</t>
  </si>
  <si>
    <t>抗表皮细胞基底膜抗体（类天疱疮抗体）测定</t>
  </si>
  <si>
    <t>标本采集、签收、处理、加免疫试剂、温育、检测、质控、审核结果、录入实验室信息系统或人工登记、发送报告，接受临床咨询。</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</si>
  <si>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</si>
  <si>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</si>
  <si>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</si>
  <si>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</si>
  <si>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</si>
  <si>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</si>
  <si>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</si>
  <si>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</si>
  <si>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</si>
  <si>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</si>
  <si>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</si>
  <si>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</si>
  <si>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</si>
  <si>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</si>
  <si>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</si>
  <si>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</si>
  <si>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</si>
  <si>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250403042-c</t>
  </si>
  <si>
    <t>含LAM、16KDa、38KDa</t>
  </si>
  <si>
    <t>蛋白芯片法</t>
  </si>
  <si>
    <t>250403042-d</t>
  </si>
  <si>
    <t>幽门螺杆菌抗体测定</t>
  </si>
  <si>
    <t>指现症感染检测</t>
  </si>
  <si>
    <t>250403042-e</t>
  </si>
  <si>
    <t>幽门螺杆菌抗体IgG测定</t>
  </si>
  <si>
    <t>含CagA、VacA、Ure等三种抗原的IgG抗体测定</t>
  </si>
  <si>
    <t>抗链球菌溶血素O测定(ASO)</t>
  </si>
  <si>
    <t>250403043-a</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</si>
  <si>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</si>
  <si>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</si>
  <si>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</si>
  <si>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</si>
  <si>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</si>
  <si>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</si>
  <si>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</si>
  <si>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</si>
  <si>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</si>
  <si>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</si>
  <si>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免疫印迹法；居民、灵活就业和退休参保人员符合生育政策的按甲类支付</t>
  </si>
  <si>
    <t>250403053-b</t>
  </si>
  <si>
    <t>250403053-c</t>
  </si>
  <si>
    <t>化学发光法；居民、灵活就业和退休参保人员符合生育政策的按甲类支付</t>
  </si>
  <si>
    <t>250403053-d</t>
  </si>
  <si>
    <t>ELISA法；居民、灵活就业和退休参保人员符合生育政策的按甲类支付</t>
  </si>
  <si>
    <t>快速血浆反应素检测</t>
  </si>
  <si>
    <t>250403054-a</t>
  </si>
  <si>
    <t>快速血浆反应素测定</t>
  </si>
  <si>
    <t>需报告滴度</t>
  </si>
  <si>
    <t>不加热血清反应素试验</t>
  </si>
  <si>
    <t>钩端螺旋体病血清学试验</t>
  </si>
  <si>
    <t>莱姆氏螺旋体抗体测定</t>
  </si>
  <si>
    <t>曲霉菌血清学试验</t>
  </si>
  <si>
    <t>新型隐球菌荚膜抗原测定</t>
  </si>
  <si>
    <t>250403060-a</t>
  </si>
  <si>
    <t>隐球菌荚膜抗原检测</t>
  </si>
  <si>
    <t>包括各类标本。</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</si>
  <si>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</si>
  <si>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</si>
  <si>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</si>
  <si>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</si>
  <si>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</si>
  <si>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</si>
  <si>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</si>
  <si>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</si>
  <si>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</si>
  <si>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</si>
  <si>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每类病原体测定计费一次</t>
  </si>
  <si>
    <t>250403065-a</t>
  </si>
  <si>
    <t>使用全自动荧光定量检测</t>
  </si>
  <si>
    <t>人乳头瘤病毒(HPV)核酸检测</t>
  </si>
  <si>
    <t>PCR法、TMA法</t>
  </si>
  <si>
    <t>250403066-a</t>
  </si>
  <si>
    <t>人乳头瘤病毒（HPV)DNA检测</t>
  </si>
  <si>
    <r>
      <rPr>
        <sz val="9"/>
        <rFont val="宋体"/>
        <family val="3"/>
        <charset val="134"/>
        <scheme val="minor"/>
      </rPr>
      <t>指HC</t>
    </r>
    <r>
      <rPr>
        <vertAlign val="superscript"/>
        <sz val="9"/>
        <rFont val="宋体"/>
        <family val="3"/>
        <charset val="134"/>
        <scheme val="minor"/>
      </rPr>
      <t>2</t>
    </r>
    <r>
      <rPr>
        <sz val="9"/>
        <rFont val="宋体"/>
        <family val="3"/>
        <charset val="134"/>
        <scheme val="minor"/>
      </rPr>
      <t>二代杂交捕获法</t>
    </r>
  </si>
  <si>
    <t>250403066-b</t>
  </si>
  <si>
    <t>人乳头瘤病毒（HPV)分型检测</t>
  </si>
  <si>
    <t>每个亚型</t>
  </si>
  <si>
    <t>最多不超过300元，各种方法同价</t>
  </si>
  <si>
    <t>人类免疫缺陷病毒-核糖核酸扩增定量检测</t>
  </si>
  <si>
    <t>250403076-a</t>
  </si>
  <si>
    <t>肺炎支原体抗体IgG测定</t>
  </si>
  <si>
    <t>支原体培养及药敏</t>
  </si>
  <si>
    <t>包括IgM</t>
  </si>
  <si>
    <t>250403076-b</t>
  </si>
  <si>
    <t>肺炎支原体抗体IgG检测</t>
  </si>
  <si>
    <t>幽门螺杆菌快速检测</t>
  </si>
  <si>
    <t>13碳尿素呼气试验</t>
  </si>
  <si>
    <t>幽门螺杆菌粪便抗原检查</t>
  </si>
  <si>
    <t>丙型肝炎核心抗原测定</t>
  </si>
  <si>
    <t>250403082-a</t>
  </si>
  <si>
    <t>呼吸道感染病原体IgM抗体检测</t>
  </si>
  <si>
    <t>包括嗜肺军团菌血清1型、肺炎支原体、Q热立克次体、肺炎衣原体、腺病毒、呼吸道合胞病毒、甲型流感病毒、乙型流感病毒和副流感病毒1、2和3型等9项。</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</si>
  <si>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</si>
  <si>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</si>
  <si>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</si>
  <si>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</si>
  <si>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</si>
  <si>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</si>
  <si>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</si>
  <si>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</si>
  <si>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病原体乳胶凝集试验快速检测</t>
  </si>
  <si>
    <t>包括B族链球菌检测</t>
  </si>
  <si>
    <t>胃泌素-17检测</t>
  </si>
  <si>
    <t>发光法、各种免疫学方法同价</t>
  </si>
  <si>
    <t>曲霉菌免疫学测定</t>
  </si>
  <si>
    <t>包括抗原、抗体。</t>
  </si>
  <si>
    <t>病原体核糖核酸扩增定性检测</t>
  </si>
  <si>
    <t>淋病奈瑟菌抗原检测</t>
  </si>
  <si>
    <t>淋球菌培养</t>
  </si>
  <si>
    <t>包括沙眼衣原体抗原检测</t>
  </si>
  <si>
    <t>新型冠状病毒抗体检测</t>
  </si>
  <si>
    <t>含试剂等耗材。包括总抗体、IgM、IgG</t>
  </si>
  <si>
    <t>新型冠状病毒核酸检测</t>
  </si>
  <si>
    <t>含试剂等耗材。不少于2个靶标</t>
  </si>
  <si>
    <t>RT-PCR法。限符合《江苏省临床基因扩增检验技术管理规范（试行）》实验室开展。新冠肺炎疫情防控期间按照苏医保电传【2020】4号文执行。指单人单检。</t>
  </si>
  <si>
    <t>250403092-a</t>
  </si>
  <si>
    <t>指按规定开展的个人混采检测。</t>
  </si>
  <si>
    <t>呼吸道病原体核酸检测</t>
  </si>
  <si>
    <t>对各种下呼吸道病原体进行检测。</t>
  </si>
  <si>
    <t>每种病原体</t>
  </si>
  <si>
    <t>诺如病毒抗原检测</t>
  </si>
  <si>
    <t>念珠菌抗体检测</t>
  </si>
  <si>
    <t>指IgG抗体。</t>
  </si>
  <si>
    <t>肿瘤相关抗原测定</t>
  </si>
  <si>
    <t>癌胚抗原测定(CEA)</t>
  </si>
  <si>
    <t>250404001-a</t>
  </si>
  <si>
    <t>癌胚抗原测定（CEA）</t>
  </si>
  <si>
    <t>甲胎蛋白测定(AFP)</t>
  </si>
  <si>
    <t>250404002-a</t>
  </si>
  <si>
    <t>甲胎蛋白测定（AFP）</t>
  </si>
  <si>
    <t>碱性胎儿蛋白测定(BFP)</t>
  </si>
  <si>
    <t>12</t>
  </si>
  <si>
    <t>总前列腺特异性抗原测定(TPSA)</t>
  </si>
  <si>
    <t>30</t>
  </si>
  <si>
    <t>250404005-a</t>
  </si>
  <si>
    <t>总前列腺特异性抗原测定（TPSA）</t>
  </si>
  <si>
    <t>游离前列腺特异性抗原测定(FPSA)</t>
  </si>
  <si>
    <t>250404006-a</t>
  </si>
  <si>
    <t>游离前列腺特异性抗原测定（FPSA）</t>
  </si>
  <si>
    <t>250404006-b</t>
  </si>
  <si>
    <t>前列腺特异性抗原同源异构体测定</t>
  </si>
  <si>
    <t>复合前列腺特异性抗原(CPSA)测定</t>
  </si>
  <si>
    <t>前列腺酸性磷酸酶测定(PAP)</t>
  </si>
  <si>
    <t>250404008-a</t>
  </si>
  <si>
    <t>神经元特异性烯醇化酶测定(NSE)</t>
  </si>
  <si>
    <t>250404009-a</t>
  </si>
  <si>
    <t>神经元特异性烯醇化酶测定（NSE）</t>
  </si>
  <si>
    <t>细胞角蛋白19片段测定(CYFRA21-1)</t>
  </si>
  <si>
    <t>250404010-a</t>
  </si>
  <si>
    <t>细胞角蛋白19片段测定（CYFRA21-2）</t>
  </si>
  <si>
    <t>价格、项目名称</t>
  </si>
  <si>
    <t>糖类抗原测定</t>
  </si>
  <si>
    <t>包括CA-27、CA-29、CA-50、CA-125、CA15－3、CA130、CA19－9、CA24－2、CA72－4</t>
  </si>
  <si>
    <t>每种抗原</t>
  </si>
  <si>
    <t>价格、项目内涵</t>
  </si>
  <si>
    <t>250404011-a</t>
  </si>
  <si>
    <t>鳞状细胞癌相关抗原测定(SCC)</t>
  </si>
  <si>
    <t>250404012-a</t>
  </si>
  <si>
    <t>鳞状细胞癌相关抗原测定（SCC）</t>
  </si>
  <si>
    <t>肿瘤坏死因子测定(TNF)</t>
  </si>
  <si>
    <t>250404013-a</t>
  </si>
  <si>
    <t>包括MG－Ags、TA－4</t>
  </si>
  <si>
    <t>250404014-a</t>
  </si>
  <si>
    <t>含AFP、CA15-3、CA19-9、CA125、CA242、CEA、HGH、Ferritin、β－HCG、PSA、f-PSA、NSE</t>
  </si>
  <si>
    <t>删除</t>
  </si>
  <si>
    <t>250404014-b</t>
  </si>
  <si>
    <t>血清肿瘤相关物质检测(TAM)</t>
  </si>
  <si>
    <t>生化法，定量测定</t>
  </si>
  <si>
    <t>铁蛋白测定</t>
  </si>
  <si>
    <t>20</t>
  </si>
  <si>
    <t>250404015-a</t>
  </si>
  <si>
    <t>各种发光法，定量测定</t>
  </si>
  <si>
    <t>显形胶质蛋白(AP)测定</t>
  </si>
  <si>
    <t>15</t>
  </si>
  <si>
    <t>恶性肿瘤特异生长因子（TSGF）测定</t>
  </si>
  <si>
    <t>触珠蛋白测定</t>
  </si>
  <si>
    <t>6</t>
  </si>
  <si>
    <t>酸性糖蛋白测定</t>
  </si>
  <si>
    <t>细菌抗原分析</t>
  </si>
  <si>
    <t>8</t>
  </si>
  <si>
    <t>250404020-a</t>
  </si>
  <si>
    <t>肺炎链球菌抗原快速检测</t>
  </si>
  <si>
    <t>指尿、脑脊液标本</t>
  </si>
  <si>
    <t>尿核基质蛋白（NMP22）测定</t>
  </si>
  <si>
    <t>甲胎蛋白异质体测定</t>
  </si>
  <si>
    <t>不含甲胎蛋白测定</t>
  </si>
  <si>
    <t>血清胃蛋白酶原Ⅰ测定</t>
  </si>
  <si>
    <t>包括血清胃蛋白酶原Ⅱ测定</t>
  </si>
  <si>
    <t>酶标法</t>
  </si>
  <si>
    <t>250404028-a</t>
  </si>
  <si>
    <t>荧光免疫法，定量测定</t>
  </si>
  <si>
    <t>250404028-b</t>
  </si>
  <si>
    <t>血清胃蛋白酶原I测定</t>
  </si>
  <si>
    <t>高尔基体蛋白73（GP73）测定</t>
  </si>
  <si>
    <t>250404029-a</t>
  </si>
  <si>
    <t>人附睾蛋白4测定</t>
  </si>
  <si>
    <t>肿瘤异常蛋白(TAP)检测</t>
  </si>
  <si>
    <t>不含病理图文报告</t>
  </si>
  <si>
    <t>凝聚法</t>
  </si>
  <si>
    <t>血清HER-2/neu蛋白检测</t>
  </si>
  <si>
    <t>硫氧还蛋白还原（TR）活性检测</t>
  </si>
  <si>
    <t>肺癌七种相关自身抗体谱测定</t>
  </si>
  <si>
    <t>含SOX2、GAGE7、P53、PGP9.5、GBU4-5、CAGE、MAGE A1等7项自身抗体</t>
  </si>
  <si>
    <t xml:space="preserve">细胞角蛋白18片段（CK18-M30）测定 </t>
  </si>
  <si>
    <t>包括CK18-M65测定</t>
  </si>
  <si>
    <t>人纤维蛋白原降解产物DR-70测定</t>
  </si>
  <si>
    <t>样本采集、签收、处理（外周血离心后分离血清），定量分析，判断并审核结果，录入实验室信息系统或人工登记，发送报告，接受临床相关咨询。</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</si>
  <si>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</si>
  <si>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</si>
  <si>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</si>
  <si>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</si>
  <si>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</si>
  <si>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</si>
  <si>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</si>
  <si>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</si>
  <si>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</si>
  <si>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</si>
  <si>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</si>
  <si>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</si>
  <si>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</si>
  <si>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</si>
  <si>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</si>
  <si>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</si>
  <si>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</si>
  <si>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</si>
  <si>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</si>
  <si>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</si>
  <si>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</si>
  <si>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</si>
  <si>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</si>
  <si>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</si>
  <si>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</si>
  <si>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</si>
  <si>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</si>
  <si>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</si>
  <si>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</si>
  <si>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</si>
  <si>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</si>
  <si>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</si>
  <si>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</si>
  <si>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</si>
  <si>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</si>
  <si>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</si>
  <si>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</si>
  <si>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</si>
  <si>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</si>
  <si>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</si>
  <si>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</si>
  <si>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</si>
  <si>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</si>
  <si>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</si>
  <si>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</si>
  <si>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</si>
  <si>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</si>
  <si>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</si>
  <si>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</si>
  <si>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</si>
  <si>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</si>
  <si>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</si>
  <si>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</si>
  <si>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</si>
  <si>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</si>
  <si>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</si>
  <si>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</si>
  <si>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</si>
  <si>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</si>
  <si>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</si>
  <si>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</si>
  <si>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</si>
  <si>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</si>
  <si>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</si>
  <si>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t>六胺银染色、荧光染色。试用期新项目</t>
  </si>
  <si>
    <t>真菌培养及鉴定</t>
  </si>
  <si>
    <t>念珠菌镜检</t>
  </si>
  <si>
    <t>念珠菌培养</t>
  </si>
  <si>
    <t>念珠菌系统鉴定</t>
  </si>
  <si>
    <t>250501030-a</t>
  </si>
  <si>
    <t>衣原体检查</t>
  </si>
  <si>
    <t>电镜法</t>
  </si>
  <si>
    <t>250501031-a</t>
  </si>
  <si>
    <t>培养法</t>
  </si>
  <si>
    <t>衣原体培养</t>
  </si>
  <si>
    <t>支原体检查</t>
  </si>
  <si>
    <t>每种支原体检查收费一次</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</si>
  <si>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</si>
  <si>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</si>
  <si>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</si>
  <si>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</si>
  <si>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</si>
  <si>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</si>
  <si>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</si>
  <si>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</si>
  <si>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</si>
  <si>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</si>
  <si>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</si>
  <si>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</si>
  <si>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真菌D-葡聚糖测定</t>
  </si>
  <si>
    <t>包括真菌D-肽聚糖检测。</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</si>
  <si>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</si>
  <si>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</si>
  <si>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</si>
  <si>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</si>
  <si>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</si>
  <si>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</si>
  <si>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t>X-Pert法。试用期新项目</t>
  </si>
  <si>
    <t>直接涂片荧光染色镜检</t>
  </si>
  <si>
    <t>细菌质谱鉴定</t>
  </si>
  <si>
    <t>质谱法</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</si>
  <si>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</si>
  <si>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</si>
  <si>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</si>
  <si>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</si>
  <si>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</si>
  <si>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</si>
  <si>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</si>
  <si>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</si>
  <si>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每种抗生素采用10个浓度梯度测定真菌的药物敏感性，定量测定MIC值。包括病原菌药敏测定（测定MIC值）。</t>
  </si>
  <si>
    <t>琼脂条法、电阻抗单细胞计数法。试用期新项目</t>
  </si>
  <si>
    <t>结核菌药敏试验</t>
  </si>
  <si>
    <t>5</t>
  </si>
  <si>
    <t>厌氧菌药敏试验</t>
  </si>
  <si>
    <t>联合药物敏感试验</t>
  </si>
  <si>
    <t>抗生素最小抑／杀菌浓度测定</t>
  </si>
  <si>
    <t>体液抗生素浓度测定</t>
  </si>
  <si>
    <t>包括氨基糖甙类药物等</t>
  </si>
  <si>
    <t>荧光偏振法、化学发光法、免疫荧光法</t>
  </si>
  <si>
    <t>250502009-b</t>
  </si>
  <si>
    <t>10</t>
  </si>
  <si>
    <t>肿瘤细胞化疗药物敏感试验</t>
  </si>
  <si>
    <t>100</t>
  </si>
  <si>
    <t>250502010-a</t>
  </si>
  <si>
    <t>2400</t>
  </si>
  <si>
    <t>组织培养肿瘤药敏测试（HDRA检测）</t>
  </si>
  <si>
    <t>结核分枝杆菌药敏测定</t>
  </si>
  <si>
    <t>其它检验试验</t>
  </si>
  <si>
    <t>肠毒素检测</t>
  </si>
  <si>
    <t>35</t>
  </si>
  <si>
    <t>细菌毒素测定</t>
  </si>
  <si>
    <t>60</t>
  </si>
  <si>
    <t>细菌分型</t>
  </si>
  <si>
    <t>包括各种细菌</t>
  </si>
  <si>
    <t>内毒素鲎定性试验</t>
  </si>
  <si>
    <t>内毒素鲎定量测定</t>
  </si>
  <si>
    <t>250503006-a</t>
  </si>
  <si>
    <t>动态浊度法</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</si>
  <si>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</si>
  <si>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</si>
  <si>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</si>
  <si>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</si>
  <si>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</si>
  <si>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</si>
  <si>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</si>
  <si>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</si>
  <si>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</si>
  <si>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</si>
  <si>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t>
  </si>
  <si>
    <t>250503013-a</t>
  </si>
  <si>
    <t>用药指导基因检测</t>
  </si>
  <si>
    <t>检测血液标本中药物代谢相关基因型</t>
  </si>
  <si>
    <t>位点</t>
  </si>
  <si>
    <t>DNA微阵列芯片法，限符合《江苏省临床基因扩增检验技术管理规范（试行）》的实验室开展。试用期新项目</t>
  </si>
  <si>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</si>
  <si>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</si>
  <si>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</si>
  <si>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</si>
  <si>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</si>
  <si>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外周血循环肿瘤细胞分离检测</t>
  </si>
  <si>
    <t>6．临床寄生虫学检查</t>
  </si>
  <si>
    <t>寄生虫镜检</t>
  </si>
  <si>
    <t>一次性密闭体液留置器(符合生物安全要求)</t>
  </si>
  <si>
    <t>粪寄生虫镜检</t>
  </si>
  <si>
    <t>包括寄生虫、原虫、虫卵镜检</t>
  </si>
  <si>
    <t>不得再收粪便常规费（编码250103001）</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</si>
  <si>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</si>
  <si>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</si>
  <si>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</si>
  <si>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</si>
  <si>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</si>
  <si>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</si>
  <si>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</si>
  <si>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</si>
  <si>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2</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</si>
  <si>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</si>
  <si>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</si>
  <si>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</si>
  <si>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</si>
  <si>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</si>
  <si>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</si>
  <si>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</si>
  <si>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</si>
  <si>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</si>
  <si>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</si>
  <si>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</si>
  <si>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</si>
  <si>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</si>
  <si>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</si>
  <si>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</si>
  <si>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</si>
  <si>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</si>
  <si>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</si>
  <si>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</si>
  <si>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</si>
  <si>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</si>
  <si>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250700010-a</t>
  </si>
  <si>
    <t>含孕妇外周血AFP、hcg或F-β－hcg定量测定及唐氏综合症风险率计算</t>
  </si>
  <si>
    <t>250700010-b</t>
  </si>
  <si>
    <t>胎儿染色体非整倍体无创产前基因诊断服务</t>
  </si>
  <si>
    <t>指副高以上职称并具备产前诊断技术服务资质的临床医师对胎儿染色体高通量 基因测序检测结果进行审核 ，评估胎儿 21 三体综合征 、 18 三体综合征 、 13 三 体综合征 3 种常见染色体非整倍体异常 风险 ，并出具发放诊断报告。</t>
  </si>
  <si>
    <t>限符合《江苏省临床基因扩 增 检验 技 术 管理 规 范 （ 试 行）》 实验室 、具备产前诊 断资质的医疗机构 。 单次收 费（诊断服务+检测服务）最 高不超过 560 元 。 出具发放 诊断报告时， 不得加收诊察 费。</t>
  </si>
  <si>
    <t>苏医保发（2024）59号</t>
  </si>
  <si>
    <t>江苏省医疗服务价格项目目录（2022版）、苏医保发（2024）59号</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</si>
  <si>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</si>
  <si>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</si>
  <si>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</si>
  <si>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</si>
  <si>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</si>
  <si>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</si>
  <si>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</si>
  <si>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</si>
  <si>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指对出生满72小时（哺足6次奶）的新生儿和临床可疑患儿开展的27项氨基酸类、脂肪酸类、有机酸类遗传疾病检测。</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</si>
  <si>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</si>
  <si>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</si>
  <si>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</si>
  <si>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</si>
  <si>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</si>
  <si>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</si>
  <si>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</si>
  <si>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乙肝两对半定量检测</t>
  </si>
  <si>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</si>
  <si>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</si>
  <si>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</si>
  <si>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</si>
  <si>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</si>
  <si>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</si>
  <si>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</si>
  <si>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</si>
  <si>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</si>
  <si>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</si>
  <si>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</si>
  <si>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</si>
  <si>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</si>
  <si>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</si>
  <si>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丙/乙</t>
  </si>
  <si>
    <t>卡式法。含RhD血型鉴定；居民、灵活就业和退休参保人员符合生育政策的按乙类支付</t>
  </si>
  <si>
    <t>ABO亚型鉴定</t>
  </si>
  <si>
    <t>Rh血型鉴定</t>
  </si>
  <si>
    <t>指仅鉴定RhD(o)，不查其他抗原</t>
  </si>
  <si>
    <t>Rh血型其他抗原鉴定</t>
  </si>
  <si>
    <t>含Rh血型的C、c、E、e抗原鉴定</t>
  </si>
  <si>
    <t>260000005-a</t>
  </si>
  <si>
    <t>微柱法。试用期新项目</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</si>
  <si>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</si>
  <si>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</si>
  <si>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</si>
  <si>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</si>
  <si>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</si>
  <si>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</si>
  <si>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</si>
  <si>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</si>
  <si>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</si>
  <si>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</si>
  <si>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</si>
  <si>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</si>
  <si>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</si>
  <si>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</si>
  <si>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</si>
  <si>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</si>
  <si>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</si>
  <si>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</si>
  <si>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</si>
  <si>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</si>
  <si>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</si>
  <si>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</si>
  <si>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</si>
  <si>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</si>
  <si>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</si>
  <si>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</si>
  <si>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</si>
  <si>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</si>
  <si>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</si>
  <si>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</si>
  <si>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</si>
  <si>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</si>
  <si>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</si>
  <si>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</si>
  <si>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</si>
  <si>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</si>
  <si>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</si>
  <si>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</si>
  <si>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</si>
  <si>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</si>
  <si>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</si>
  <si>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</si>
  <si>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</si>
  <si>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</si>
  <si>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</si>
  <si>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</si>
  <si>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</si>
  <si>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</si>
  <si>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</si>
  <si>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</si>
  <si>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</si>
  <si>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</si>
  <si>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</si>
  <si>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</si>
  <si>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</si>
  <si>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</si>
  <si>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</si>
  <si>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</si>
  <si>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</si>
  <si>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</si>
  <si>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</si>
  <si>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</si>
  <si>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</si>
  <si>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</si>
  <si>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</si>
  <si>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</si>
  <si>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</si>
  <si>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</si>
  <si>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</si>
  <si>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</si>
  <si>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</si>
  <si>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</si>
  <si>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</si>
  <si>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</si>
  <si>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</si>
  <si>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</si>
  <si>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</si>
  <si>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</si>
  <si>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</si>
  <si>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</si>
  <si>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</si>
  <si>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</si>
  <si>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</si>
  <si>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</si>
  <si>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</si>
  <si>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</si>
  <si>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</si>
  <si>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</si>
  <si>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</si>
  <si>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</si>
  <si>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</si>
  <si>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</si>
  <si>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</si>
  <si>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</si>
  <si>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</si>
  <si>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</si>
  <si>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</si>
  <si>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</si>
  <si>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</si>
  <si>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</si>
  <si>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</si>
  <si>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</si>
  <si>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</si>
  <si>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</si>
  <si>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内镜组织活检检查与诊断</t>
  </si>
  <si>
    <t>2703-b</t>
  </si>
  <si>
    <t>全自动染色封片加收</t>
  </si>
  <si>
    <t>手术标本检查与诊断</t>
  </si>
  <si>
    <t>每个蜡块</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</si>
  <si>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</si>
  <si>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</si>
  <si>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</si>
  <si>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</si>
  <si>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</si>
  <si>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</si>
  <si>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</si>
  <si>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</si>
  <si>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包括各种内镜采集的小组织标本的病理学检查与诊断</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</si>
  <si>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</si>
  <si>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</si>
  <si>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</si>
  <si>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</si>
  <si>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</si>
  <si>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</si>
  <si>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</si>
  <si>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</si>
  <si>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270300005-a</t>
  </si>
  <si>
    <t>270300005-b</t>
  </si>
  <si>
    <t>肿瘤每超过1个蜡块加收</t>
  </si>
  <si>
    <t>肿瘤每超过1个蜡块加收，最多不超过415元</t>
  </si>
  <si>
    <t>270300005-c</t>
  </si>
  <si>
    <t>标本需塑料包埋加收</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</si>
  <si>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</si>
  <si>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</si>
  <si>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</si>
  <si>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</si>
  <si>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</si>
  <si>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</si>
  <si>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</si>
  <si>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</si>
  <si>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</si>
  <si>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</si>
  <si>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</si>
  <si>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</si>
  <si>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</si>
  <si>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</si>
  <si>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t>与浸染HE染色不能同时使用。试用期新项目</t>
  </si>
  <si>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</si>
  <si>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</si>
  <si>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</si>
  <si>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</si>
  <si>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</si>
  <si>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</si>
  <si>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</si>
  <si>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每加送一次加收，每例手术最多不超过480元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</si>
  <si>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</si>
  <si>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</si>
  <si>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</si>
  <si>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</si>
  <si>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</si>
  <si>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</si>
  <si>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</si>
  <si>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270500002-a</t>
  </si>
  <si>
    <t>全自动免疫组织化学染色快速诊断</t>
  </si>
  <si>
    <t>包括自动化免疫细胞化学染色诊断</t>
  </si>
  <si>
    <t>270500002-b</t>
  </si>
  <si>
    <t>ALK蛋白伴随诊断</t>
  </si>
  <si>
    <t>270500002-c</t>
  </si>
  <si>
    <t>术中快速免疫组化染色与诊断</t>
  </si>
  <si>
    <t>270500002-d</t>
  </si>
  <si>
    <t>免疫组织化学多重抗体染色</t>
  </si>
  <si>
    <t>对石蜡包埋组织切片或细胞涂片进行两种及以上抗原抗体标记反应，显色，判读结果。含废液、废物的处理</t>
  </si>
  <si>
    <t>每张切片</t>
  </si>
  <si>
    <t>免疫荧光染色诊断</t>
  </si>
  <si>
    <t>PD-L1伴随诊断</t>
  </si>
  <si>
    <t>通过检测肿瘤中PD-L1蛋白表达水平，指导临床免疫治疗</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</si>
  <si>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</si>
  <si>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</si>
  <si>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</si>
  <si>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</si>
  <si>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</si>
  <si>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</si>
  <si>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</si>
  <si>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</si>
  <si>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</si>
  <si>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</si>
  <si>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</si>
  <si>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</si>
  <si>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</si>
  <si>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</si>
  <si>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</si>
  <si>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 Northern Western等杂交技术</t>
  </si>
  <si>
    <t>脱氧核糖核酸（DNA）测序</t>
  </si>
  <si>
    <t>化疗相关基因表达</t>
  </si>
  <si>
    <t>指化疗药物敏感性相关靶分子mRNA定量</t>
  </si>
  <si>
    <t>荧光定量脱氧核糖核酸多聚酶链反应伴随诊断</t>
  </si>
  <si>
    <t>270700006-a</t>
  </si>
  <si>
    <t>每增加一个位点加收</t>
  </si>
  <si>
    <t>每增加一个位点加收，最多不超过2600元</t>
  </si>
  <si>
    <t>人EGFR基因突变检测</t>
  </si>
  <si>
    <t>包括ALK、ROS1、BRAF、KRAS、HER2、BRCA1、BRCA2、NRAS、PIK3CA基因检测</t>
  </si>
  <si>
    <t>幽门螺杆菌23SrRNA基因突变检测</t>
  </si>
  <si>
    <t>指应用PCR技术对幽门螺杆菌23SrRNA基因突变进行核酸扩增检测</t>
  </si>
  <si>
    <t>PCR法，限符合《江苏省临床基因扩增检验技术管理规范（试行）》实验室开展</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</si>
  <si>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</si>
  <si>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</si>
  <si>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</si>
  <si>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</si>
  <si>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</si>
  <si>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</si>
  <si>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</si>
  <si>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</si>
  <si>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</si>
  <si>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</si>
  <si>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</si>
  <si>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</si>
  <si>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</si>
  <si>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</si>
  <si>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</si>
  <si>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</si>
  <si>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</si>
  <si>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</si>
  <si>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</si>
  <si>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</si>
  <si>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</si>
  <si>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</si>
  <si>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</si>
  <si>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</si>
  <si>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</si>
  <si>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</si>
  <si>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</si>
  <si>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膜式病变细胞采集术</t>
  </si>
  <si>
    <t>指细胞病理学检查中使用的特殊膜式细胞采集方法</t>
  </si>
  <si>
    <t>270800007-a</t>
  </si>
  <si>
    <t>液基薄层细胞采集术</t>
  </si>
  <si>
    <t>包括液基薄层细胞制片术</t>
  </si>
  <si>
    <t>液基细胞学薄片技术(Thin Prep)、液基细胞学超薄片技术(Auto Cyte)180元/次，利普细胞特殊处理技术(LPT)120元/次，上述技术限二甲及二甲以上医疗机构开展</t>
  </si>
  <si>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</si>
  <si>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</si>
  <si>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</si>
  <si>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</si>
  <si>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</si>
  <si>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t>三、临床诊疗类</t>
  </si>
  <si>
    <t>1.本类包括临床各系统诊疗、经血管介入诊疗、手术治疗、物理治疗与康复4个二级分类。2.在第二—第四级分类中已经注明的共性除外内容，在第五级诊疗项目中不再一一列出。3.除特别说明以外，各类根治术均含淋巴清扫；经内镜治疗均含内镜检查；各类支架、导管置入术均含扩张；各类内镜检查均含活检；各类穿刺均含活检；经皮诊疗项目均含穿刺；各类引流项目均含穿刺、置管。4.在诊疗项目服务中，不足一个计价单位的按一个计价单位计算。一个服务项目在同一时间经多次操作方能完成，也按一次计价。5.所有诊疗项目中的活检均不含病理诊断的服务内容。6.经血管介入诊疗项目单独分类立项，其它介入诊疗项目按国际疾病分类（ICD—9—CM)方式分列在各相关系统项目中。7.手术治疗(分类码为33)实行分地区、分类指导价格,凡是“加收”的部分不得上浮。</t>
  </si>
  <si>
    <t>（一）临床各系统诊疗</t>
  </si>
  <si>
    <t>特殊穿刺针（包括一次性穿刺针、穿刺特殊针、活检特殊针、穿刺注射特殊针（含骨髓腔内注射系统））、消融电极、光纤、导丝、导管（包括尿动力导管、直肠测压球囊导管、一次性输尿管肾镜导管）、支架、球囊、特殊缝线、特殊缝针、钛夹、扩张器、化学粒子、医用胶、套扎器（包括圈套器、电圈套器）、一次性细胞刷、一次性活检钳、一次性电刀头（笔）</t>
  </si>
  <si>
    <t>说明：
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3.诊疗中所需的特殊医用消耗材料（如特殊穿刺针、消融电极、特殊导丝、导管、支架、球囊、特殊缝线、特殊缝针、钛夹、扩张器等）、药品、化学粒子均为除外内容。凡在项目内涵中已含的不再单独收费。
4.临床各系统诊疗（31类）中相同的诊疗，采用各种内镜治疗的可按手术类内镜价格的50％加收。</t>
  </si>
  <si>
    <t>31-a</t>
  </si>
  <si>
    <t>氩气刀治疗加收</t>
  </si>
  <si>
    <t>31-b</t>
  </si>
  <si>
    <t>胸腔镜、腹腔镜、颅内镜、椎间盘镜、皮肾镜加收</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</si>
  <si>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</si>
  <si>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</si>
  <si>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</si>
  <si>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</si>
  <si>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</si>
  <si>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</si>
  <si>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</si>
  <si>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</si>
  <si>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</si>
  <si>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</si>
  <si>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</si>
  <si>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</si>
  <si>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</si>
  <si>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</si>
  <si>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</si>
  <si>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</si>
  <si>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</si>
  <si>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</si>
  <si>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</si>
  <si>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</si>
  <si>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</si>
  <si>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</si>
  <si>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</si>
  <si>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</si>
  <si>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</si>
  <si>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</si>
  <si>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</si>
  <si>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</si>
  <si>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</si>
  <si>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</si>
  <si>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</si>
  <si>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</si>
  <si>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</si>
  <si>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</si>
  <si>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</si>
  <si>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</si>
  <si>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</si>
  <si>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</si>
  <si>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 xml:space="preserve"> 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</si>
  <si>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</si>
  <si>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</si>
  <si>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</si>
  <si>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</si>
  <si>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</si>
  <si>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</si>
  <si>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</si>
  <si>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</si>
  <si>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</si>
  <si>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</si>
  <si>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</si>
  <si>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</si>
  <si>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</si>
  <si>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</si>
  <si>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</si>
  <si>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</si>
  <si>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</si>
  <si>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</si>
  <si>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</si>
  <si>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</si>
  <si>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</si>
  <si>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</si>
  <si>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</si>
  <si>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一次性使用脑压包</t>
  </si>
  <si>
    <t>310100016-a</t>
  </si>
  <si>
    <t>脑脊液动力学检查。6周岁及以下儿童加收30%</t>
  </si>
  <si>
    <t>310100016-b</t>
  </si>
  <si>
    <t>腰椎蛛网膜下腔置管引流术</t>
  </si>
  <si>
    <t>脊髓蛛网膜下腔腹腔分流术</t>
  </si>
  <si>
    <t>含麻醉</t>
  </si>
  <si>
    <t>引流管</t>
  </si>
  <si>
    <t>侧脑室穿刺术</t>
  </si>
  <si>
    <t>包括引流</t>
  </si>
  <si>
    <t>枕大池穿刺术</t>
  </si>
  <si>
    <t>硬脑膜下穿刺术</t>
  </si>
  <si>
    <t>周围神经活检术</t>
  </si>
  <si>
    <t>包括肌肉活检</t>
  </si>
  <si>
    <t xml:space="preserve"> 每个切口</t>
  </si>
  <si>
    <t>同一切口取肌肉和神经标本时以一项计价。6周岁及以下儿童加收30%</t>
  </si>
  <si>
    <t>植物神经功能检查</t>
  </si>
  <si>
    <t>多功能神经肌肉功能监测</t>
  </si>
  <si>
    <t>肌电图</t>
  </si>
  <si>
    <t>包括眼肌电图、震颤肌电图检查。</t>
  </si>
  <si>
    <t>一次性肌电针</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</si>
  <si>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</si>
  <si>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</si>
  <si>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</si>
  <si>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</si>
  <si>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</si>
  <si>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</si>
  <si>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</si>
  <si>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</si>
  <si>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</si>
  <si>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</si>
  <si>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</si>
  <si>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</si>
  <si>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</si>
  <si>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</si>
  <si>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</si>
  <si>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</si>
  <si>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</si>
  <si>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</si>
  <si>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</si>
  <si>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通过电导分析仪定量检测患者手足皮肤电导ESC值，评估筛查糖尿病外周自主神经病变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</si>
  <si>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</si>
  <si>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</si>
  <si>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</si>
  <si>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嗅觉功能检测</t>
  </si>
  <si>
    <t>使用特定嗅觉检测装备，以精确逐项评估患者嗅觉功能，完成测试后，计算总分以判断嗅觉减退水平，并作为帕金森病的支持诊断及早期诊断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</si>
  <si>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</si>
  <si>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</si>
  <si>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</si>
  <si>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包括图文等一次性消耗材料；指观察血管内栓子动态的检查；在经颅内多普勒超声检查的基础上，用特殊的栓子监测探头架固定病人头部后观察大脑中动脉血流及频谱变化根据结果记录，专业医师审核；含1小时栓子检测</t>
  </si>
  <si>
    <t>经颅磁刺激诊断</t>
  </si>
  <si>
    <t>磁疗</t>
  </si>
  <si>
    <t>将一刺激磁线圈放在特定部位的头皮上，调节合适频率、强度等参数进行刺激，在相应的效应器记录刺激颅脑的即时反应，分析结果，得出结论，撰写报告。</t>
  </si>
  <si>
    <t>脑电双频指数（BIS）监测</t>
  </si>
  <si>
    <t>实时连续监测脑电双频指数（BIS），反映中枢电活动的变化过程，监测评估患者的麻醉镇静水平。</t>
  </si>
  <si>
    <t>红外眼震电图检查</t>
  </si>
  <si>
    <t>眼震电图</t>
  </si>
  <si>
    <t>含定标、自发性眼震、凝视、扫视、平稳跟踪、视动试验、位置试验、冷热试验。</t>
  </si>
  <si>
    <t>视频头脉冲试验</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</si>
  <si>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</si>
  <si>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</si>
  <si>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</si>
  <si>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</si>
  <si>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</si>
  <si>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</si>
  <si>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</si>
  <si>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</si>
  <si>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</si>
  <si>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</si>
  <si>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</si>
  <si>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</si>
  <si>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</si>
  <si>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</si>
  <si>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</si>
  <si>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</si>
  <si>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</si>
  <si>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</si>
  <si>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</si>
  <si>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</si>
  <si>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</si>
  <si>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</si>
  <si>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</si>
  <si>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</si>
  <si>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</si>
  <si>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</si>
  <si>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</si>
  <si>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</si>
  <si>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</si>
  <si>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</si>
  <si>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</si>
  <si>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</si>
  <si>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</si>
  <si>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</si>
  <si>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</si>
  <si>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</si>
  <si>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</si>
  <si>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</si>
  <si>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</si>
  <si>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</si>
  <si>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</si>
  <si>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</si>
  <si>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</si>
  <si>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</si>
  <si>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</si>
  <si>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</si>
  <si>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</si>
  <si>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</si>
  <si>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</si>
  <si>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</si>
  <si>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</si>
  <si>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</si>
  <si>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</si>
  <si>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</si>
  <si>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</si>
  <si>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</si>
  <si>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</si>
  <si>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</si>
  <si>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</si>
  <si>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</si>
  <si>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</si>
  <si>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</si>
  <si>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</si>
  <si>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</si>
  <si>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</si>
  <si>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</si>
  <si>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</si>
  <si>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</si>
  <si>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</si>
  <si>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</si>
  <si>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</si>
  <si>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</si>
  <si>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</si>
  <si>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</si>
  <si>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</si>
  <si>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</si>
  <si>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</si>
  <si>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</si>
  <si>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</si>
  <si>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</si>
  <si>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</si>
  <si>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</si>
  <si>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</si>
  <si>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</si>
  <si>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</si>
  <si>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</si>
  <si>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</si>
  <si>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</si>
  <si>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</si>
  <si>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</si>
  <si>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</si>
  <si>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</si>
  <si>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</si>
  <si>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</si>
  <si>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</si>
  <si>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</si>
  <si>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</si>
  <si>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</si>
  <si>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</si>
  <si>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</si>
  <si>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</si>
  <si>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</si>
  <si>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</si>
  <si>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</si>
  <si>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</si>
  <si>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</si>
  <si>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</si>
  <si>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</si>
  <si>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</si>
  <si>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</si>
  <si>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</si>
  <si>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</si>
  <si>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</si>
  <si>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</si>
  <si>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</si>
  <si>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</si>
  <si>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</si>
  <si>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</si>
  <si>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</si>
  <si>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</si>
  <si>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</si>
  <si>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</si>
  <si>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</si>
  <si>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</si>
  <si>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</si>
  <si>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</si>
  <si>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</si>
  <si>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</si>
  <si>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</si>
  <si>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</si>
  <si>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</si>
  <si>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</si>
  <si>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</si>
  <si>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</si>
  <si>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</si>
  <si>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</si>
  <si>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</si>
  <si>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</si>
  <si>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</si>
  <si>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</si>
  <si>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</si>
  <si>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</si>
  <si>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</si>
  <si>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</si>
  <si>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</si>
  <si>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含检影，散瞳，云雾试验，试镜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</si>
  <si>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</si>
  <si>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</si>
  <si>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</si>
  <si>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</si>
  <si>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</si>
  <si>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</si>
  <si>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</si>
  <si>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</si>
  <si>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</si>
  <si>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</si>
  <si>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</si>
  <si>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</si>
  <si>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</si>
  <si>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</si>
  <si>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</si>
  <si>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</si>
  <si>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</si>
  <si>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</si>
  <si>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</si>
  <si>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</si>
  <si>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</si>
  <si>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</si>
  <si>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</si>
  <si>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</si>
  <si>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</si>
  <si>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</si>
  <si>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</si>
  <si>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</si>
  <si>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</si>
  <si>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</si>
  <si>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</si>
  <si>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</si>
  <si>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</si>
  <si>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</si>
  <si>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</si>
  <si>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</si>
  <si>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</si>
  <si>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</si>
  <si>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</si>
  <si>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</si>
  <si>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</si>
  <si>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</si>
  <si>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</si>
  <si>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</si>
  <si>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</si>
  <si>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</si>
  <si>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</si>
  <si>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</si>
  <si>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</si>
  <si>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</si>
  <si>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</si>
  <si>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</si>
  <si>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</si>
  <si>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</si>
  <si>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</si>
  <si>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</si>
  <si>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</si>
  <si>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</si>
  <si>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</si>
  <si>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</si>
  <si>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</si>
  <si>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</si>
  <si>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</si>
  <si>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</si>
  <si>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</si>
  <si>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</si>
  <si>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</si>
  <si>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</si>
  <si>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</si>
  <si>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</si>
  <si>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</si>
  <si>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</si>
  <si>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</si>
  <si>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</si>
  <si>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</si>
  <si>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</si>
  <si>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</si>
  <si>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</si>
  <si>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</si>
  <si>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</si>
  <si>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</si>
  <si>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</si>
  <si>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</si>
  <si>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</si>
  <si>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</si>
  <si>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</si>
  <si>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</si>
  <si>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</si>
  <si>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</si>
  <si>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</si>
  <si>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</si>
  <si>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</si>
  <si>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</si>
  <si>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</si>
  <si>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</si>
  <si>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</si>
  <si>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</si>
  <si>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</si>
  <si>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</si>
  <si>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</si>
  <si>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</si>
  <si>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</si>
  <si>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</si>
  <si>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</si>
  <si>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</si>
  <si>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</si>
  <si>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</si>
  <si>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</si>
  <si>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</si>
  <si>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</si>
  <si>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310300078-a</t>
  </si>
  <si>
    <t>全飞秒激光角膜屈光手术</t>
  </si>
  <si>
    <t>激光原位角膜磨镶术(LASIK)</t>
  </si>
  <si>
    <t>310300078-b</t>
  </si>
  <si>
    <t>飞秒联合准分子激光角膜屈光手术</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</si>
  <si>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</si>
  <si>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</si>
  <si>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</si>
  <si>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</si>
  <si>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</si>
  <si>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</si>
  <si>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</si>
  <si>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</si>
  <si>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</si>
  <si>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</si>
  <si>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</si>
  <si>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</si>
  <si>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</si>
  <si>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</si>
  <si>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</si>
  <si>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</si>
  <si>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</si>
  <si>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</si>
  <si>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</si>
  <si>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</si>
  <si>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</si>
  <si>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</si>
  <si>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</si>
  <si>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</si>
  <si>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</si>
  <si>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</si>
  <si>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</si>
  <si>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</si>
  <si>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</si>
  <si>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</si>
  <si>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</si>
  <si>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</si>
  <si>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</si>
  <si>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</si>
  <si>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</si>
  <si>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</si>
  <si>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</si>
  <si>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</si>
  <si>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</si>
  <si>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</si>
  <si>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</si>
  <si>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</si>
  <si>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</si>
  <si>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</si>
  <si>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t>早产儿视网膜病变（ROP)探查术</t>
  </si>
  <si>
    <t>含诊断、散瞳、图文报告</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</si>
  <si>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</si>
  <si>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</si>
  <si>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</si>
  <si>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</si>
  <si>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</si>
  <si>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</si>
  <si>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糖尿病视网膜病变诊断</t>
  </si>
  <si>
    <t>将眼底照片通过互联网上传到服务器，经过计算机分析回传报告自动标注微血管瘤、出血点以及渗出，并自动统计数量和面积</t>
  </si>
  <si>
    <t>角膜生物力学检查</t>
  </si>
  <si>
    <t>指检查双眼角膜生物力学指标。</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</si>
  <si>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</si>
  <si>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</si>
  <si>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</si>
  <si>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</si>
  <si>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</si>
  <si>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</si>
  <si>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</si>
  <si>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</si>
  <si>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</si>
  <si>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</si>
  <si>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</si>
  <si>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</si>
  <si>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</si>
  <si>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</si>
  <si>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</si>
  <si>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</si>
  <si>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</si>
  <si>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</si>
  <si>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</si>
  <si>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</si>
  <si>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</si>
  <si>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</si>
  <si>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</si>
  <si>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</si>
  <si>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</si>
  <si>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</si>
  <si>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</si>
  <si>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</si>
  <si>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</si>
  <si>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</si>
  <si>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</si>
  <si>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</si>
  <si>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</si>
  <si>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</si>
  <si>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</si>
  <si>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</si>
  <si>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</si>
  <si>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</si>
  <si>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</si>
  <si>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</si>
  <si>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</si>
  <si>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</si>
  <si>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限符合苏人社发【2010】479号规定的适用对象结算。限4周岁以下儿童。</t>
  </si>
  <si>
    <t>苏人社发【2010】479号、江苏省医疗服务价格项目目录（2022版）</t>
  </si>
  <si>
    <t>助听器选配试验</t>
  </si>
  <si>
    <t>含程控编程</t>
  </si>
  <si>
    <t>限符合苏人社发【2010】479号规定的适用对象结算。限中度以上听力减退，每年支付不超过2次。</t>
  </si>
  <si>
    <t>电子耳蜗编程</t>
  </si>
  <si>
    <t>限符合苏人社发【2010】479号规定的适用对象结算。限重度、极重度听力减退，开机后，首年每月不超过4次，次年每月不超过1次，两年后每年不超过2次。</t>
  </si>
  <si>
    <t>真耳分析</t>
  </si>
  <si>
    <t>限符合苏人社发【2010】479号规定的适用对象结算。和助听器选配实验结合，每年支付不超过2次。</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</si>
  <si>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</si>
  <si>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</si>
  <si>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</si>
  <si>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</si>
  <si>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</si>
  <si>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</si>
  <si>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</si>
  <si>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</si>
  <si>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</si>
  <si>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</si>
  <si>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</si>
  <si>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</si>
  <si>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</si>
  <si>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</si>
  <si>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</si>
  <si>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</si>
  <si>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</si>
  <si>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</si>
  <si>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</si>
  <si>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</si>
  <si>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</si>
  <si>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</si>
  <si>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</si>
  <si>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</si>
  <si>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</si>
  <si>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</si>
  <si>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</si>
  <si>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</si>
  <si>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</si>
  <si>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</si>
  <si>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</si>
  <si>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</si>
  <si>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</si>
  <si>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</si>
  <si>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</si>
  <si>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</si>
  <si>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</si>
  <si>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</si>
  <si>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</si>
  <si>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</si>
  <si>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</si>
  <si>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</si>
  <si>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</si>
  <si>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</si>
  <si>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</si>
  <si>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</si>
  <si>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</si>
  <si>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</si>
  <si>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</si>
  <si>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</si>
  <si>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</si>
  <si>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</si>
  <si>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</si>
  <si>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</si>
  <si>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</si>
  <si>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</si>
  <si>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</si>
  <si>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</si>
  <si>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</si>
  <si>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</si>
  <si>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</si>
  <si>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</si>
  <si>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</si>
  <si>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包括人工泪管取出术。</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</si>
  <si>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</si>
  <si>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</si>
  <si>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</si>
  <si>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</si>
  <si>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</si>
  <si>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</si>
  <si>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</si>
  <si>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</si>
  <si>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</si>
  <si>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</si>
  <si>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</si>
  <si>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</si>
  <si>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</si>
  <si>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</si>
  <si>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</si>
  <si>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</si>
  <si>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</si>
  <si>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</si>
  <si>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</si>
  <si>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</si>
  <si>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</si>
  <si>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</si>
  <si>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</si>
  <si>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</si>
  <si>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</si>
  <si>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</si>
  <si>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</si>
  <si>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</si>
  <si>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</si>
  <si>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</si>
  <si>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</si>
  <si>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</si>
  <si>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</si>
  <si>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</si>
  <si>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</si>
  <si>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经直达喉镜喉肿物摘除术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</si>
  <si>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</si>
  <si>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</si>
  <si>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</si>
  <si>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</si>
  <si>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</si>
  <si>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</si>
  <si>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r>
      <rPr>
        <sz val="9"/>
        <rFont val="宋体"/>
        <family val="3"/>
        <charset val="134"/>
      </rPr>
      <t>包括各专业检查表，不含错</t>
    </r>
    <r>
      <rPr>
        <sz val="9"/>
        <rFont val="方正书宋_GBK"/>
        <charset val="134"/>
      </rPr>
      <t></t>
    </r>
    <r>
      <rPr>
        <sz val="9"/>
        <rFont val="宋体"/>
        <family val="3"/>
        <charset val="134"/>
      </rPr>
      <t>畸形诊断设计、种植治疗设计</t>
    </r>
  </si>
  <si>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</si>
  <si>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</si>
  <si>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</si>
  <si>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</si>
  <si>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</si>
  <si>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</si>
  <si>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</si>
  <si>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</si>
  <si>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</si>
  <si>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</si>
  <si>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</si>
  <si>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</si>
  <si>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</si>
  <si>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</si>
  <si>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含口腔印模制取、石膏模型灌制、普通藻酸盐印摸材、普通石膏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</si>
  <si>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</si>
  <si>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</si>
  <si>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</si>
  <si>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</si>
  <si>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</si>
  <si>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</si>
  <si>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</si>
  <si>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</si>
  <si>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</si>
  <si>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</si>
  <si>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</si>
  <si>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r>
      <rPr>
        <sz val="9"/>
        <rFont val="宋体"/>
        <family val="3"/>
        <charset val="134"/>
      </rPr>
      <t>包括正侧位面像、微笑像、正侧位</t>
    </r>
    <r>
      <rPr>
        <sz val="9"/>
        <rFont val="方正书宋_GBK"/>
        <charset val="134"/>
      </rPr>
      <t></t>
    </r>
    <r>
      <rPr>
        <sz val="9"/>
        <rFont val="宋体"/>
        <family val="3"/>
        <charset val="134"/>
      </rPr>
      <t>像及上下颌</t>
    </r>
    <r>
      <rPr>
        <sz val="9"/>
        <rFont val="方正书宋_GBK"/>
        <charset val="134"/>
      </rPr>
      <t></t>
    </r>
    <r>
      <rPr>
        <sz val="9"/>
        <rFont val="宋体"/>
        <family val="3"/>
        <charset val="134"/>
      </rPr>
      <t>面像</t>
    </r>
  </si>
  <si>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</si>
  <si>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</si>
  <si>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</si>
  <si>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</si>
  <si>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</si>
  <si>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</si>
  <si>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</si>
  <si>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</si>
  <si>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</si>
  <si>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</si>
  <si>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</si>
  <si>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</si>
  <si>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</si>
  <si>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</si>
  <si>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</si>
  <si>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</si>
  <si>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</si>
  <si>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</si>
  <si>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</si>
  <si>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</si>
  <si>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</si>
  <si>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</si>
  <si>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</si>
  <si>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</si>
  <si>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</si>
  <si>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</si>
  <si>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</si>
  <si>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</si>
  <si>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</si>
  <si>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</si>
  <si>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</si>
  <si>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</si>
  <si>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</si>
  <si>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</si>
  <si>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</si>
  <si>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</si>
  <si>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</si>
  <si>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</si>
  <si>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</si>
  <si>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</si>
  <si>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r>
      <rPr>
        <sz val="9"/>
        <rFont val="宋体"/>
        <family val="3"/>
        <charset val="134"/>
      </rPr>
      <t>含面弓转移、上</t>
    </r>
    <r>
      <rPr>
        <sz val="9"/>
        <rFont val="方正书宋_GBK"/>
        <charset val="134"/>
      </rPr>
      <t></t>
    </r>
    <r>
      <rPr>
        <sz val="9"/>
        <rFont val="宋体"/>
        <family val="3"/>
        <charset val="134"/>
      </rPr>
      <t>架、模型测量及模拟手术拼对等</t>
    </r>
  </si>
  <si>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</si>
  <si>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</si>
  <si>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</si>
  <si>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</si>
  <si>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</si>
  <si>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</si>
  <si>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</si>
  <si>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</si>
  <si>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</si>
  <si>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牙合导板制备</t>
  </si>
  <si>
    <t>含牙合导板制作、打磨、抛光，以及自凝牙托粉、单体、分离剂等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</si>
  <si>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</si>
  <si>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</si>
  <si>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</si>
  <si>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</si>
  <si>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</si>
  <si>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</si>
  <si>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</si>
  <si>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</si>
  <si>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</si>
  <si>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</si>
  <si>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</si>
  <si>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</si>
  <si>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</si>
  <si>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</si>
  <si>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</si>
  <si>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</si>
  <si>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</si>
  <si>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</si>
  <si>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</si>
  <si>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</si>
  <si>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</si>
  <si>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</si>
  <si>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</si>
  <si>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</si>
  <si>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</si>
  <si>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</si>
  <si>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</si>
  <si>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</si>
  <si>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</si>
  <si>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</si>
  <si>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</si>
  <si>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</si>
  <si>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</si>
  <si>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包括：1．光牙合仪牙合力测量；2．牙列牙合接触状态检查；3.咬合仪检查</t>
  </si>
  <si>
    <t>测色仪检查</t>
  </si>
  <si>
    <t>指固定修复中牙的比色</t>
  </si>
  <si>
    <t>义齿压痛定位仪检查</t>
  </si>
  <si>
    <t>触痛仪检查</t>
  </si>
  <si>
    <t>指颞下颌关节病人肌肉关节区压痛痛域大小的测量</t>
  </si>
  <si>
    <t>口腔种植检查</t>
  </si>
  <si>
    <t>口腔一般治疗</t>
  </si>
  <si>
    <t>调合牙合</t>
  </si>
  <si>
    <t>氟防龋治疗</t>
  </si>
  <si>
    <t>包括局部涂氟、氟液含漱、氟打磨</t>
  </si>
  <si>
    <t>氟保护漆</t>
  </si>
  <si>
    <t>6周岁及以下儿童加收30%。乙类适用6周岁及以下儿童</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</si>
  <si>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</si>
  <si>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</si>
  <si>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</si>
  <si>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</si>
  <si>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</si>
  <si>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</si>
  <si>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</si>
  <si>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</si>
  <si>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</si>
  <si>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</si>
  <si>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</si>
  <si>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</si>
  <si>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</si>
  <si>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</si>
  <si>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</si>
  <si>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</si>
  <si>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</si>
  <si>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</si>
  <si>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</si>
  <si>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</si>
  <si>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</si>
  <si>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</si>
  <si>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</si>
  <si>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</si>
  <si>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</si>
  <si>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</si>
  <si>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</si>
  <si>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</si>
  <si>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</si>
  <si>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</si>
  <si>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</si>
  <si>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</si>
  <si>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</si>
  <si>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</si>
  <si>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</si>
  <si>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</si>
  <si>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</si>
  <si>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</si>
  <si>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</si>
  <si>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</si>
  <si>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</si>
  <si>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</si>
  <si>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</si>
  <si>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</si>
  <si>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</si>
  <si>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</si>
  <si>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</si>
  <si>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</si>
  <si>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</si>
  <si>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</si>
  <si>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</si>
  <si>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</si>
  <si>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</si>
  <si>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</si>
  <si>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</si>
  <si>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</si>
  <si>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</si>
  <si>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</si>
  <si>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</si>
  <si>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</si>
  <si>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</si>
  <si>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</si>
  <si>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</si>
  <si>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</si>
  <si>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</si>
  <si>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</si>
  <si>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</si>
  <si>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</si>
  <si>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</si>
  <si>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</si>
  <si>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</si>
  <si>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</si>
  <si>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</si>
  <si>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</si>
  <si>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</si>
  <si>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</si>
  <si>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</si>
  <si>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</si>
  <si>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</si>
  <si>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</si>
  <si>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</si>
  <si>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</si>
  <si>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</si>
  <si>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</si>
  <si>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</si>
  <si>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</si>
  <si>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</si>
  <si>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</si>
  <si>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</si>
  <si>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</si>
  <si>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</si>
  <si>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</si>
  <si>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</si>
  <si>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</si>
  <si>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</si>
  <si>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</si>
  <si>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</si>
  <si>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</si>
  <si>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</si>
  <si>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</si>
  <si>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</si>
  <si>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</si>
  <si>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</si>
  <si>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</si>
  <si>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</si>
  <si>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r>
      <rPr>
        <sz val="9"/>
        <rFont val="宋体"/>
        <family val="3"/>
        <charset val="134"/>
      </rPr>
      <t>含麻醉固定、调</t>
    </r>
    <r>
      <rPr>
        <sz val="9"/>
        <rFont val="方正书宋_GBK"/>
        <charset val="134"/>
      </rPr>
      <t></t>
    </r>
  </si>
  <si>
    <t>根管治疗、带环结扎丝</t>
  </si>
  <si>
    <t>后牙树脂充填修复术</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</si>
  <si>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</si>
  <si>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</si>
  <si>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</si>
  <si>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</si>
  <si>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</si>
  <si>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</si>
  <si>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</si>
  <si>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</si>
  <si>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</si>
  <si>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</si>
  <si>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</si>
  <si>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</si>
  <si>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</si>
  <si>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</si>
  <si>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</si>
  <si>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整形美容自费</t>
  </si>
  <si>
    <t>制戴固定式缺隙保持器</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</si>
  <si>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</si>
  <si>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</si>
  <si>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</si>
  <si>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</si>
  <si>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</si>
  <si>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</si>
  <si>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r>
      <rPr>
        <sz val="9"/>
        <rFont val="宋体"/>
        <family val="3"/>
        <charset val="134"/>
      </rPr>
      <t>包括乳牙列或混合牙列部分错</t>
    </r>
    <r>
      <rPr>
        <sz val="9"/>
        <rFont val="方正书宋_GBK"/>
        <charset val="134"/>
      </rPr>
      <t></t>
    </r>
    <r>
      <rPr>
        <sz val="9"/>
        <rFont val="宋体"/>
        <family val="3"/>
        <charset val="134"/>
      </rPr>
      <t>畸形的矫治</t>
    </r>
  </si>
  <si>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</si>
  <si>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</si>
  <si>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</si>
  <si>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</si>
  <si>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</si>
  <si>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</si>
  <si>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</si>
  <si>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</si>
  <si>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</si>
  <si>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</si>
  <si>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</si>
  <si>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乳牙早失间隙管理</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</si>
  <si>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</si>
  <si>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</si>
  <si>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</si>
  <si>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</si>
  <si>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</si>
  <si>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</si>
  <si>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</si>
  <si>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</si>
  <si>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</si>
  <si>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</si>
  <si>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</si>
  <si>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</si>
  <si>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</si>
  <si>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</si>
  <si>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</si>
  <si>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</si>
  <si>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</si>
  <si>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</si>
  <si>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</si>
  <si>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</si>
  <si>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</si>
  <si>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</si>
  <si>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</si>
  <si>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牙周袋内光动力治疗</t>
  </si>
  <si>
    <t>种植体周围炎治疗</t>
  </si>
  <si>
    <t>含种植体周围清创</t>
  </si>
  <si>
    <t>粘膜治疗</t>
  </si>
  <si>
    <t>口腔粘膜病系统治疗设计</t>
  </si>
  <si>
    <t>口腔粘膜雾化治疗</t>
  </si>
  <si>
    <t>口腔粘膜病特殊治疗</t>
  </si>
  <si>
    <t>指红外线治疗、微波、冷冻、频谱等法　　　　　　　　　　　　　　　　　　　　　　　　　　　　　　　　　　　　　　　　　　　　　　　　　　　　　　　　　　　　　　　　　　　　　　　　　　　　　　　　　　　　　　</t>
  </si>
  <si>
    <t>310514003-a</t>
  </si>
  <si>
    <t>　　　　　　　　　　　　　　　　　　　　　　　　　　　　　　　　　　　　　　　　　　　　　　　　　　　　　　　　　　　　　　　　　　　　　　　　　　　　　　　　　　　　等离子治疗</t>
  </si>
  <si>
    <t>310514003-b</t>
  </si>
  <si>
    <t>口腔黏膜激光治疗</t>
  </si>
  <si>
    <t>含光纤</t>
  </si>
  <si>
    <t>口腔黏膜病变无创筛查</t>
  </si>
  <si>
    <t>指使用甲苯胺蓝染色、自体荧光光谱分析仪筛查口腔黏膜潜在恶性疾患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</si>
  <si>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</si>
  <si>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</si>
  <si>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</si>
  <si>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</si>
  <si>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</si>
  <si>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</si>
  <si>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</si>
  <si>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</si>
  <si>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</si>
  <si>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</si>
  <si>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</si>
  <si>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</si>
  <si>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</si>
  <si>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</si>
  <si>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</si>
  <si>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</si>
  <si>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</si>
  <si>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</si>
  <si>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</si>
  <si>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</si>
  <si>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</si>
  <si>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</si>
  <si>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</si>
  <si>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</si>
  <si>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</si>
  <si>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</si>
  <si>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</si>
  <si>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</si>
  <si>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</si>
  <si>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</si>
  <si>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</si>
  <si>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</si>
  <si>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</si>
  <si>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</si>
  <si>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</si>
  <si>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</si>
  <si>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</si>
  <si>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</si>
  <si>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</si>
  <si>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</si>
  <si>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</si>
  <si>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</si>
  <si>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</si>
  <si>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</si>
  <si>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</si>
  <si>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</si>
  <si>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</si>
  <si>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</si>
  <si>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</si>
  <si>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</si>
  <si>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</si>
  <si>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</si>
  <si>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</si>
  <si>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</si>
  <si>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</si>
  <si>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</si>
  <si>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</si>
  <si>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</si>
  <si>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</si>
  <si>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</si>
  <si>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</si>
  <si>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</si>
  <si>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</si>
  <si>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</si>
  <si>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</si>
  <si>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</si>
  <si>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</si>
  <si>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</si>
  <si>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</si>
  <si>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</si>
  <si>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</si>
  <si>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</si>
  <si>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</si>
  <si>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</si>
  <si>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</si>
  <si>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</si>
  <si>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</si>
  <si>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</si>
  <si>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</si>
  <si>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</si>
  <si>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</si>
  <si>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</si>
  <si>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</si>
  <si>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</si>
  <si>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</si>
  <si>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</si>
  <si>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</si>
  <si>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</si>
  <si>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</si>
  <si>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</si>
  <si>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</si>
  <si>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</si>
  <si>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</si>
  <si>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</si>
  <si>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</si>
  <si>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</si>
  <si>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</si>
  <si>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</si>
  <si>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</si>
  <si>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</si>
  <si>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</si>
  <si>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</si>
  <si>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</si>
  <si>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</si>
  <si>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</si>
  <si>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</si>
  <si>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</si>
  <si>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</si>
  <si>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</si>
  <si>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</si>
  <si>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</si>
  <si>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</si>
  <si>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</si>
  <si>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</si>
  <si>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</si>
  <si>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</si>
  <si>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</si>
  <si>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</si>
  <si>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</si>
  <si>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</si>
  <si>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</si>
  <si>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</si>
  <si>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</si>
  <si>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</si>
  <si>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</si>
  <si>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</si>
  <si>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</si>
  <si>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</si>
  <si>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</si>
  <si>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</si>
  <si>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</si>
  <si>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</si>
  <si>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</si>
  <si>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</si>
  <si>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</si>
  <si>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</si>
  <si>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</si>
  <si>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</si>
  <si>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</si>
  <si>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</si>
  <si>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</si>
  <si>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</si>
  <si>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</si>
  <si>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</si>
  <si>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</si>
  <si>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</si>
  <si>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</si>
  <si>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</si>
  <si>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</si>
  <si>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</si>
  <si>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</si>
  <si>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</si>
  <si>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</si>
  <si>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</si>
  <si>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</si>
  <si>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</si>
  <si>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</si>
  <si>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</si>
  <si>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牙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</si>
  <si>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</si>
  <si>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</si>
  <si>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</si>
  <si>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</si>
  <si>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</si>
  <si>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</si>
  <si>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</si>
  <si>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</si>
  <si>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</si>
  <si>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</si>
  <si>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</si>
  <si>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</si>
  <si>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</si>
  <si>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</si>
  <si>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</si>
  <si>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</si>
  <si>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</si>
  <si>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</si>
  <si>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</si>
  <si>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</si>
  <si>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</si>
  <si>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</si>
  <si>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</si>
  <si>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</si>
  <si>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</si>
  <si>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</si>
  <si>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</si>
  <si>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</si>
  <si>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</si>
  <si>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</si>
  <si>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</si>
  <si>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</si>
  <si>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</si>
  <si>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</si>
  <si>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</si>
  <si>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</si>
  <si>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</si>
  <si>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</si>
  <si>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</si>
  <si>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</si>
  <si>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</si>
  <si>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</si>
  <si>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</si>
  <si>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</si>
  <si>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</si>
  <si>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</si>
  <si>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</si>
  <si>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</si>
  <si>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</si>
  <si>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</si>
  <si>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</si>
  <si>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</si>
  <si>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</si>
  <si>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</si>
  <si>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</si>
  <si>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</si>
  <si>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</si>
  <si>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</si>
  <si>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</si>
  <si>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</si>
  <si>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</si>
  <si>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</si>
  <si>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</si>
  <si>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</si>
  <si>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</si>
  <si>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</si>
  <si>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</si>
  <si>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</si>
  <si>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伴开、深覆等疑难病加收</t>
  </si>
  <si>
    <r>
      <rPr>
        <sz val="9"/>
        <rFont val="宋体"/>
        <family val="3"/>
        <charset val="134"/>
      </rPr>
      <t>伴开</t>
    </r>
    <r>
      <rPr>
        <sz val="9"/>
        <rFont val="方正书宋_GBK"/>
        <charset val="134"/>
      </rPr>
      <t></t>
    </r>
    <r>
      <rPr>
        <sz val="9"/>
        <rFont val="宋体"/>
        <family val="3"/>
        <charset val="134"/>
      </rPr>
      <t>、深覆</t>
    </r>
    <r>
      <rPr>
        <sz val="9"/>
        <rFont val="方正书宋_GBK"/>
        <charset val="134"/>
      </rPr>
      <t></t>
    </r>
    <r>
      <rPr>
        <sz val="9"/>
        <rFont val="宋体"/>
        <family val="3"/>
        <charset val="134"/>
      </rPr>
      <t>等疑难病加收</t>
    </r>
  </si>
  <si>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</si>
  <si>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</si>
  <si>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</si>
  <si>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</si>
  <si>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</si>
  <si>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</si>
  <si>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</si>
  <si>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</si>
  <si>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</si>
  <si>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</si>
  <si>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</si>
  <si>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</si>
  <si>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</si>
  <si>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</si>
  <si>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</si>
  <si>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</si>
  <si>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</si>
  <si>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</si>
  <si>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</si>
  <si>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</si>
  <si>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</si>
  <si>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</si>
  <si>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</si>
  <si>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</si>
  <si>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</si>
  <si>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</si>
  <si>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</si>
  <si>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</si>
  <si>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</si>
  <si>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</si>
  <si>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</si>
  <si>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</si>
  <si>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</si>
  <si>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</si>
  <si>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</si>
  <si>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</si>
  <si>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</si>
  <si>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</si>
  <si>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</si>
  <si>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</si>
  <si>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</si>
  <si>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</si>
  <si>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</si>
  <si>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</si>
  <si>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</si>
  <si>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</si>
  <si>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</si>
  <si>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</si>
  <si>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</si>
  <si>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</si>
  <si>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</si>
  <si>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</si>
  <si>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</si>
  <si>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</si>
  <si>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支气管激发试验</t>
  </si>
  <si>
    <t>运动激发试验</t>
  </si>
  <si>
    <t>含通气功能测定7次；不含心电监测</t>
  </si>
  <si>
    <t>支气管舒张试验</t>
  </si>
  <si>
    <t>含通气功能测定2次</t>
  </si>
  <si>
    <t>一氧化氮呼气测定</t>
  </si>
  <si>
    <t>含呼吸滤嘴、一氧化氮过滤器</t>
  </si>
  <si>
    <t>肺电阻抗成像检查</t>
  </si>
  <si>
    <t>通过EIT信号与图像，监测患者肺内气体分布的动态变化，不含呼吸机通气治疗。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</si>
  <si>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</si>
  <si>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</si>
  <si>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</si>
  <si>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</si>
  <si>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</si>
  <si>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</si>
  <si>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</si>
  <si>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</si>
  <si>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</si>
  <si>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</si>
  <si>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</si>
  <si>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</si>
  <si>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</si>
  <si>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</si>
  <si>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</si>
  <si>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</si>
  <si>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</si>
  <si>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</si>
  <si>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</si>
  <si>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</si>
  <si>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t>
  </si>
  <si>
    <t>无创辅助通气</t>
  </si>
  <si>
    <t>包括持续气道正压（CPAP）、双水平气道正压（BIPAP）、神经调节辅助通气（NAVA）。</t>
  </si>
  <si>
    <t>一次性使用无创呼吸机管道</t>
  </si>
  <si>
    <t>体外膈肌起搏治疗</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</si>
  <si>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</si>
  <si>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</si>
  <si>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</si>
  <si>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</si>
  <si>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</si>
  <si>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</si>
  <si>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</si>
  <si>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</si>
  <si>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</si>
  <si>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</si>
  <si>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</si>
  <si>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包括胸腔抽气、抽液、注药</t>
  </si>
  <si>
    <t>310604005-a</t>
  </si>
  <si>
    <t>放胸水治疗加收</t>
  </si>
  <si>
    <t>经皮穿刺肺活检术</t>
  </si>
  <si>
    <t>穿刺针</t>
  </si>
  <si>
    <t>俯卧位通气治疗</t>
  </si>
  <si>
    <t>180º翻转病人处于俯卧位状态，维持期间定时改变头部方向和四肢体位，必要时行气道内或口腔吸引，持续俯卧位时间≥2小时后，180º翻回仰卧位。</t>
  </si>
  <si>
    <t>用于不能自主翻身的危重型患者。治疗时长超过12小时的，再次实施该治疗可重新计费，每天收费不超过2次。</t>
  </si>
  <si>
    <t>310604007-a</t>
  </si>
  <si>
    <t>用于具有重症高风险因素、病情进展较快的中型、重型患者。治疗时长超过12小时的，再次实施该治疗可重新计费，每天收费不超过2次。</t>
  </si>
  <si>
    <t>肺复张治疗</t>
  </si>
  <si>
    <t>指在有创正压通气（IPPV）过程中通过短暂给予明显高于常规的气道及肺泡内正压，以增加跨肺压促使萎陷肺泡复张。</t>
  </si>
  <si>
    <t>呼吸系统窥镜诊疗</t>
  </si>
  <si>
    <t>310605-a</t>
  </si>
  <si>
    <t>使用电子纤维内镜加收</t>
  </si>
  <si>
    <t>包括电子支气管镜。</t>
  </si>
  <si>
    <t>硬性气管镜检查</t>
  </si>
  <si>
    <t>包括针吸活检</t>
  </si>
  <si>
    <t>纤维支气管镜检查</t>
  </si>
  <si>
    <t>包括针吸活检、支气管刷片</t>
  </si>
  <si>
    <t>经纤支镜治疗</t>
  </si>
  <si>
    <t>包括取异物、滴药、止血、化疗</t>
  </si>
  <si>
    <t>同时进行，最多收取724元</t>
  </si>
  <si>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</si>
  <si>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</si>
  <si>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</si>
  <si>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</si>
  <si>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</si>
  <si>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</si>
  <si>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</si>
  <si>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</si>
  <si>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</si>
  <si>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</si>
  <si>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</si>
  <si>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</si>
  <si>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</si>
  <si>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</si>
  <si>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</si>
  <si>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</si>
  <si>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</si>
  <si>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</si>
  <si>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</si>
  <si>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</si>
  <si>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</si>
  <si>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</si>
  <si>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</si>
  <si>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在电磁导航引导下，用支气管镜定位导管实时引导定位，用于常规支气管镜无法到达的肺部病灶。含C型臂术中透视。</t>
  </si>
  <si>
    <t>定位导线</t>
  </si>
  <si>
    <t>内镜下全肺肺泡灌洗术</t>
  </si>
  <si>
    <t>在全身麻醉下完成双腔支气管导管插管后严格保证双肺绝对隔离，在此基础上施行非灌洗肺单肺通气，另一侧肺通过双腔支气管导管每次连续或间断灌注1000ml，37゜C生理盐水并通过负压吸引装置将灌洗液吸出并重复10-12次该操作，或者更多次操作，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</si>
  <si>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</si>
  <si>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</si>
  <si>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</si>
  <si>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</si>
  <si>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</si>
  <si>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</si>
  <si>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</si>
  <si>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</si>
  <si>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</si>
  <si>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</si>
  <si>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</si>
  <si>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包括结核病灌注治疗，包括胸腔、腹腔，含精密输液器、注射器、肝素帽、一次性贴膜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</si>
  <si>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</si>
  <si>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</si>
  <si>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</si>
  <si>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</si>
  <si>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</si>
  <si>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</si>
  <si>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</si>
  <si>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</si>
  <si>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</si>
  <si>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</si>
  <si>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</si>
  <si>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</si>
  <si>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</si>
  <si>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</si>
  <si>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</si>
  <si>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</si>
  <si>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</si>
  <si>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</si>
  <si>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</si>
  <si>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</si>
  <si>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310701001-b</t>
  </si>
  <si>
    <t>十二通道</t>
  </si>
  <si>
    <t>310701001-c</t>
  </si>
  <si>
    <t>附加导联加收</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</si>
  <si>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</si>
  <si>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</si>
  <si>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</si>
  <si>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</si>
  <si>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</si>
  <si>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</si>
  <si>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</si>
  <si>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</si>
  <si>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</si>
  <si>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</si>
  <si>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</si>
  <si>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</si>
  <si>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</si>
  <si>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</si>
  <si>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</si>
  <si>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</si>
  <si>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</si>
  <si>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</si>
  <si>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</si>
  <si>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</si>
  <si>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</si>
  <si>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</si>
  <si>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</si>
  <si>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</si>
  <si>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</si>
  <si>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</si>
  <si>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</si>
  <si>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</si>
  <si>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</si>
  <si>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</si>
  <si>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</si>
  <si>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心电监测</t>
  </si>
  <si>
    <t>含无创血压监测</t>
  </si>
  <si>
    <t>310701022-a</t>
  </si>
  <si>
    <t>移动实时多导心电检测</t>
  </si>
  <si>
    <t>含电池、电极、GPRS通讯费</t>
  </si>
  <si>
    <t>移动实时多导心电监测系统,非院内使用。</t>
  </si>
  <si>
    <t>心输出量测定</t>
  </si>
  <si>
    <t>漂浮导管、传感器、漂浮导管置入套件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</si>
  <si>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</si>
  <si>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</si>
  <si>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</si>
  <si>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</si>
  <si>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</si>
  <si>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</si>
  <si>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</si>
  <si>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</si>
  <si>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</si>
  <si>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</si>
  <si>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</si>
  <si>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</si>
  <si>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</si>
  <si>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</si>
  <si>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</si>
  <si>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</si>
  <si>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</si>
  <si>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</si>
  <si>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</si>
  <si>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</si>
  <si>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</si>
  <si>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</si>
  <si>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</si>
  <si>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</si>
  <si>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</si>
  <si>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</si>
  <si>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</si>
  <si>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</si>
  <si>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</si>
  <si>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</si>
  <si>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</si>
  <si>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</si>
  <si>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</si>
  <si>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</si>
  <si>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</si>
  <si>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</si>
  <si>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</si>
  <si>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</si>
  <si>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</si>
  <si>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</si>
  <si>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</si>
  <si>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</si>
  <si>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</si>
  <si>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</si>
  <si>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位电极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</si>
  <si>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</si>
  <si>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</si>
  <si>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</si>
  <si>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</si>
  <si>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</si>
  <si>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含DSA引导</t>
  </si>
  <si>
    <t>310702007-d</t>
  </si>
  <si>
    <t>左心室心内膜起搏术</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</si>
  <si>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</si>
  <si>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</si>
  <si>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</si>
  <si>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</si>
  <si>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</si>
  <si>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</si>
  <si>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</si>
  <si>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</si>
  <si>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</si>
  <si>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</si>
  <si>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三腔管安置术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</si>
  <si>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</si>
  <si>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</si>
  <si>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</si>
  <si>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</si>
  <si>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t>指在“310702009埋藏式心脏复律除颤器安置术”项目加收。试用期新项目</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</si>
  <si>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</si>
  <si>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</si>
  <si>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</si>
  <si>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</si>
  <si>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</si>
  <si>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</si>
  <si>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</si>
  <si>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</si>
  <si>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</si>
  <si>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</si>
  <si>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</si>
  <si>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</si>
  <si>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</si>
  <si>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</si>
  <si>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</si>
  <si>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</si>
  <si>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</si>
  <si>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</si>
  <si>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t>消毒铺巾，局部麻醉。穿刺入心包腔，抽液和/或注射药物。拔除穿刺针，穿刺处包扎。包括引流</t>
  </si>
  <si>
    <t>引流导管</t>
  </si>
  <si>
    <t>310702022-a</t>
  </si>
  <si>
    <t>干性心包穿刺术</t>
  </si>
  <si>
    <t>在DSA引导下穿刺，进入心脏脏层与壁层的微小交界处，然后送入导丝，在X线确认下在心包腔，进行心外膜标测及导管消融。</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</si>
  <si>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</si>
  <si>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</si>
  <si>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</si>
  <si>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置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</si>
  <si>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</si>
  <si>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</si>
  <si>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</si>
  <si>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经肾动脉射频去交感神经术</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</si>
  <si>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</si>
  <si>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</si>
  <si>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</si>
  <si>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</si>
  <si>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</si>
  <si>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8．血液及淋巴系统</t>
  </si>
  <si>
    <t>骨髓穿刺术</t>
  </si>
  <si>
    <t>骨髓活检术</t>
  </si>
  <si>
    <t>混合淋巴细胞培养</t>
  </si>
  <si>
    <t>指液闪技术体外细胞培养</t>
  </si>
  <si>
    <t>每个人</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</si>
  <si>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</si>
  <si>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</si>
  <si>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</si>
  <si>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</si>
  <si>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</si>
  <si>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</si>
  <si>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</si>
  <si>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</si>
  <si>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</si>
  <si>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</si>
  <si>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</si>
  <si>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</si>
  <si>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</si>
  <si>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</si>
  <si>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</si>
  <si>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</si>
  <si>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</si>
  <si>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</si>
  <si>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</si>
  <si>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</si>
  <si>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血浆置换术</t>
  </si>
  <si>
    <t>机采</t>
  </si>
  <si>
    <t>血浆</t>
  </si>
  <si>
    <t>310800008-a</t>
  </si>
  <si>
    <t>双重血浆置换疗法</t>
  </si>
  <si>
    <t>血液照射</t>
  </si>
  <si>
    <t>包括加速器或60钴照射源，照射2000rad±，包括自体、异体</t>
  </si>
  <si>
    <t>袋，次</t>
  </si>
  <si>
    <t>血液稀释疗法</t>
  </si>
  <si>
    <t>血液光量子自体血回输治疗</t>
  </si>
  <si>
    <t>含采血、紫外线治疗仪照射及回输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</si>
  <si>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</si>
  <si>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</si>
  <si>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</si>
  <si>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</si>
  <si>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</si>
  <si>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</si>
  <si>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</si>
  <si>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</si>
  <si>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</si>
  <si>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</si>
  <si>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</si>
  <si>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</si>
  <si>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003108000160000</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</si>
  <si>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</si>
  <si>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</si>
  <si>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</si>
  <si>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</si>
  <si>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</si>
  <si>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</si>
  <si>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</si>
  <si>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</si>
  <si>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</si>
  <si>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</si>
  <si>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</si>
  <si>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</si>
  <si>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</si>
  <si>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</si>
  <si>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</si>
  <si>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此项目我省暂停</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</si>
  <si>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</si>
  <si>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</si>
  <si>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</si>
  <si>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</si>
  <si>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</si>
  <si>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</si>
  <si>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</si>
  <si>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</si>
  <si>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</si>
  <si>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</si>
  <si>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</si>
  <si>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3109-b</t>
  </si>
  <si>
    <t>使用钛夹推送器加收</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</si>
  <si>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</si>
  <si>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</si>
  <si>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</si>
  <si>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</si>
  <si>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</si>
  <si>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</si>
  <si>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</si>
  <si>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</si>
  <si>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</si>
  <si>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</si>
  <si>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</si>
  <si>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</si>
  <si>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</si>
  <si>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</si>
  <si>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</si>
  <si>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</si>
  <si>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</si>
  <si>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</si>
  <si>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</si>
  <si>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</si>
  <si>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</si>
  <si>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</si>
  <si>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</si>
  <si>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</si>
  <si>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</si>
  <si>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</si>
  <si>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</si>
  <si>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</si>
  <si>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</si>
  <si>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</si>
  <si>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</si>
  <si>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</si>
  <si>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</si>
  <si>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</si>
  <si>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</si>
  <si>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</si>
  <si>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24小时胃肠压力测定</t>
  </si>
  <si>
    <t>310902004-a</t>
  </si>
  <si>
    <t>上、下消化道合做</t>
  </si>
  <si>
    <t>纤维胃十二指肠镜检查</t>
  </si>
  <si>
    <t>含活检、刷检</t>
  </si>
  <si>
    <t>经胃镜特殊治疗</t>
  </si>
  <si>
    <t>包括取异物、粘膜切除、粘膜血流量测定、止血、息肉肿物切除等病变</t>
  </si>
  <si>
    <t>圈套器</t>
  </si>
  <si>
    <t>电凝电切法</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</si>
  <si>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</si>
  <si>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</si>
  <si>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</si>
  <si>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</si>
  <si>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</si>
  <si>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</si>
  <si>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</si>
  <si>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</si>
  <si>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</si>
  <si>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</si>
  <si>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</si>
  <si>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</si>
  <si>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</si>
  <si>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</si>
  <si>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</si>
  <si>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</si>
  <si>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</si>
  <si>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</si>
  <si>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经胃镜胃肠置管术</t>
  </si>
  <si>
    <t>内镜色素检查</t>
  </si>
  <si>
    <t>内镜下于病变部位喷洒染色药物或电子染色，以暴露病变部位黏膜及边界。</t>
  </si>
  <si>
    <t>不得收取“使用电子镜加收3109-a”，呼吸系统内镜色素检查参照执行。</t>
  </si>
  <si>
    <t>经内镜消化道定位（示踪）术</t>
  </si>
  <si>
    <t>包括经内镜消化道示踪术。在内镜直视下，在肿瘤和正常粘膜的交界处或周边，注射纳米碳混悬液或释放钛夹，确定病变的位置和范围。不得收取“使用电子纤维内镜加收3109-a”</t>
  </si>
  <si>
    <t>肠梗阻导管置入术</t>
  </si>
  <si>
    <t>鼻腔、口咽麻醉，润滑，在影像设备导引下，经导丝导引置入肠梗阻导管。不含监护、影像学引导。</t>
  </si>
  <si>
    <t>十二指肠、小肠、结肠</t>
  </si>
  <si>
    <t>奥迪氏括约肌压力测定</t>
  </si>
  <si>
    <t>含经十二指肠镜置管及括约肌压力胆总管压力测定</t>
  </si>
  <si>
    <t>经十二指肠镜胆道结石取出术</t>
  </si>
  <si>
    <t>包括取异物、取蛔虫</t>
  </si>
  <si>
    <t>小肠镜检查</t>
  </si>
  <si>
    <t>310903004-a</t>
  </si>
  <si>
    <t>双气囊电子小肠镜检查</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</si>
  <si>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</si>
  <si>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</si>
  <si>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</si>
  <si>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</si>
  <si>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</si>
  <si>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</si>
  <si>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</si>
  <si>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</si>
  <si>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</si>
  <si>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包括取异物、粘膜切除、粘膜血流量测定、止血、息肉肿物切除、内痔切除等病变。</t>
  </si>
  <si>
    <t>310903010-a</t>
  </si>
  <si>
    <t>310903010-b</t>
  </si>
  <si>
    <t>310903010-c</t>
  </si>
  <si>
    <t>先天性巨结肠清洁洗肠术</t>
  </si>
  <si>
    <t>含肛管、生理盐水，包括肛门直肠畸形清洁洗肠术</t>
  </si>
  <si>
    <t>肠套叠手法复位</t>
  </si>
  <si>
    <t>肠套叠充气造影及整复</t>
  </si>
  <si>
    <t>包括水压灌肠复位术。</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</si>
  <si>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</si>
  <si>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</si>
  <si>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</si>
  <si>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</si>
  <si>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</si>
  <si>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</si>
  <si>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</si>
  <si>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</si>
  <si>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</si>
  <si>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</si>
  <si>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</si>
  <si>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</si>
  <si>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</si>
  <si>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</si>
  <si>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</si>
  <si>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</si>
  <si>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</si>
  <si>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</si>
  <si>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</si>
  <si>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</si>
  <si>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</si>
  <si>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</si>
  <si>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</si>
  <si>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</si>
  <si>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</si>
  <si>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</si>
  <si>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</si>
  <si>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</si>
  <si>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</si>
  <si>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</si>
  <si>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</si>
  <si>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</si>
  <si>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</si>
  <si>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包括小儿直肠粘膜吸引活检术</t>
  </si>
  <si>
    <t>非肠镜下，限六周岁以下儿童使用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</si>
  <si>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</si>
  <si>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</si>
  <si>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</si>
  <si>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</si>
  <si>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</si>
  <si>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</si>
  <si>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310905001-a</t>
  </si>
  <si>
    <t>放腹水治疗加收</t>
  </si>
  <si>
    <t>腹水直接回输治疗</t>
  </si>
  <si>
    <t>310905002-a</t>
  </si>
  <si>
    <t>超滤回输加收</t>
  </si>
  <si>
    <t>肝穿刺术</t>
  </si>
  <si>
    <t>含活检，包括胆囊穿刺术</t>
  </si>
  <si>
    <t>经皮肝穿刺门静脉插管术</t>
  </si>
  <si>
    <t>包括化疗、栓塞</t>
  </si>
  <si>
    <t>经皮穿刺肝肿物特殊治疗</t>
  </si>
  <si>
    <t>药物注射。6周岁及以下儿童加收30%</t>
  </si>
  <si>
    <t>310905005-a</t>
  </si>
  <si>
    <t>激光、微波、90钇法。6周岁及以下儿童加收30%</t>
  </si>
  <si>
    <t>胆道镜检查</t>
  </si>
  <si>
    <t>310905006-a</t>
  </si>
  <si>
    <t>超选择造影加收</t>
  </si>
  <si>
    <t>腹腔镜检查</t>
  </si>
  <si>
    <t>膈下脓肿穿刺引流术</t>
  </si>
  <si>
    <t>不含超声定位引导，包括腹腔脓肿穿刺引流术、胆汁穿刺引流术、肝囊肿穿刺引流术、肾囊肿穿刺引流术、腹膜后脓肿穿刺引流术。</t>
  </si>
  <si>
    <t>肝囊肿硬化剂注射治疗</t>
  </si>
  <si>
    <t>不含超声定位引导</t>
  </si>
  <si>
    <t>经皮肝穿胆道引流术(PTCD)</t>
  </si>
  <si>
    <t>不含超声定位引导或X线引导</t>
  </si>
  <si>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</si>
  <si>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</si>
  <si>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</si>
  <si>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</si>
  <si>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</si>
  <si>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</si>
  <si>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</si>
  <si>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</si>
  <si>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</si>
  <si>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</si>
  <si>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</si>
  <si>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</si>
  <si>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</si>
  <si>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</si>
  <si>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</si>
  <si>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</si>
  <si>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</si>
  <si>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</si>
  <si>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</si>
  <si>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</si>
  <si>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</si>
  <si>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含普通血浆置换、血液滤过、血液灌流/血浆吸附、血液透析吸附及透析液、滤过液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</si>
  <si>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</si>
  <si>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</si>
  <si>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</si>
  <si>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</si>
  <si>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</si>
  <si>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</si>
  <si>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</si>
  <si>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</si>
  <si>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</si>
  <si>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</si>
  <si>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经电子内镜食管胃十二指肠黏膜剥离术（ESD)</t>
  </si>
  <si>
    <t>含内镜检查，不含监护、麻醉，包括结肠ESD</t>
  </si>
  <si>
    <t>标准化粪菌制备</t>
  </si>
  <si>
    <t>不含治疗</t>
  </si>
  <si>
    <t>经内镜射频消融术</t>
  </si>
  <si>
    <t>通过导丝置入测量球囊进行测量各段尺寸，根据测量选择对应型号电极，通过导丝置入射频消融电极进行射频消融操作。</t>
  </si>
  <si>
    <t>动态腹内压监测</t>
  </si>
  <si>
    <t>肾盂测压</t>
  </si>
  <si>
    <t>连接压力传感器、引流患者尿液、排出压力传感器管道内空气、压力调零、动态监测患者腹内压、动态精密仪器计量患者尿量、训练膀胱先充盈后排空的生理功能、进行膀胱功能康复训练、记录监测结果并绘制相关曲线。适用于腹腔间隔室综合征。</t>
  </si>
  <si>
    <t>一次性使用压力传感器</t>
  </si>
  <si>
    <t>超声内镜下腹腔干神经阻滞术</t>
  </si>
  <si>
    <t>含内镜检查</t>
  </si>
  <si>
    <t>胆管刷检术</t>
  </si>
  <si>
    <t>指ERCP术中刷检</t>
  </si>
  <si>
    <t>经超声胃镜引导下胆胰管穿刺引流术</t>
  </si>
  <si>
    <t>咽部麻醉，润滑，消泡，插入线阵超声胃镜，观察胆囊、胆总管、肝内胆管、胰管，选择穿刺部位穿刺，X线辅助下造影后置入胆胰管支架或者胆胰管引流管。</t>
  </si>
  <si>
    <t>经腹腔镜胆道探查术</t>
  </si>
  <si>
    <t>胆总管探查T管引流术</t>
  </si>
  <si>
    <t>经口电子胰管镜检查</t>
  </si>
  <si>
    <t>咽部麻醉，镇静，润滑，消泡，将电子十二指肠镜经口插至十二指肠乳头部位，将胰管镜自十二指肠镜活检管道插入，经乳头沿导丝插入胰管内，通过胰管镜进行直视检查。</t>
  </si>
  <si>
    <t>经内镜阑尾引流术</t>
  </si>
  <si>
    <t>清洁肠道，将电子结肠镜经肛门插入，到达阑尾开口，经内镜行阑尾腔插管；抽吸阑尾腔内的脓液，阑尾腔减压；内镜下逆行性阑尾造影；放置阑尾支架引流或行阑尾腔冲洗。</t>
  </si>
  <si>
    <t>10．泌尿系统</t>
  </si>
  <si>
    <t>腹膜透析置管术</t>
  </si>
  <si>
    <t>腹膜透析钛接头、腹膜透析外接短管</t>
  </si>
  <si>
    <t>311000001-a</t>
  </si>
  <si>
    <t>腹膜透析拔管术</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</si>
  <si>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</si>
  <si>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</si>
  <si>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</si>
  <si>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</si>
  <si>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</si>
  <si>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</si>
  <si>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</si>
  <si>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</si>
  <si>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</si>
  <si>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</si>
  <si>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400</t>
  </si>
  <si>
    <t>311000006-a</t>
  </si>
  <si>
    <t>无肝素血液透析</t>
  </si>
  <si>
    <t>包括碳酸液透析或醋酸液透析；含血温、血压、血容量、监测</t>
  </si>
  <si>
    <t>血液滤过</t>
  </si>
  <si>
    <t>含透析液、置换液</t>
  </si>
  <si>
    <t>血液透析滤过</t>
  </si>
  <si>
    <t>650</t>
  </si>
  <si>
    <t>连续性血浆滤过吸附</t>
  </si>
  <si>
    <t>血滤器、血浆分离器、免疫吸附柱、一次性管路</t>
  </si>
  <si>
    <t>血液灌流</t>
  </si>
  <si>
    <t>不含透析，含透析液</t>
  </si>
  <si>
    <t>血液灌流器、DNA免疫吸附柱</t>
  </si>
  <si>
    <t>311000010-a</t>
  </si>
  <si>
    <t>含透析、透析液</t>
  </si>
  <si>
    <t>血液灌流器</t>
  </si>
  <si>
    <t>连续性血液净化</t>
  </si>
  <si>
    <t>含置换液、透析液</t>
  </si>
  <si>
    <t>血滤器、一次性管路</t>
  </si>
  <si>
    <t>人工法</t>
  </si>
  <si>
    <t>311000011-a</t>
  </si>
  <si>
    <t>机器法</t>
  </si>
  <si>
    <t>结肠透析</t>
  </si>
  <si>
    <t>包括人工法、机器法</t>
  </si>
  <si>
    <t>肾穿刺术</t>
  </si>
  <si>
    <t>含活检；包括造瘘、囊肿硬化治疗等；不含影像学引导</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</si>
  <si>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</si>
  <si>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</si>
  <si>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</si>
  <si>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</si>
  <si>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</si>
  <si>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</si>
  <si>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</si>
  <si>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</si>
  <si>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</si>
  <si>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</si>
  <si>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</si>
  <si>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</si>
  <si>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</si>
  <si>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</si>
  <si>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</si>
  <si>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</si>
  <si>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</si>
  <si>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</si>
  <si>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</si>
  <si>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</si>
  <si>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</si>
  <si>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</si>
  <si>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</si>
  <si>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</si>
  <si>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</si>
  <si>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</si>
  <si>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</si>
  <si>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</si>
  <si>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</si>
  <si>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</si>
  <si>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</si>
  <si>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</si>
  <si>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</si>
  <si>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</si>
  <si>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</si>
  <si>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</si>
  <si>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</si>
  <si>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</si>
  <si>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</si>
  <si>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</si>
  <si>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</si>
  <si>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t>含影像学监测,不含摄片</t>
  </si>
  <si>
    <t>初震</t>
  </si>
  <si>
    <t>311000040-a</t>
  </si>
  <si>
    <t>复震</t>
  </si>
  <si>
    <t>动态尿量监测</t>
  </si>
  <si>
    <t>配套尿袋</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</si>
  <si>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</si>
  <si>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</si>
  <si>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</si>
  <si>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</si>
  <si>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</si>
  <si>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</si>
  <si>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</si>
  <si>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</si>
  <si>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</si>
  <si>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</si>
  <si>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</si>
  <si>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</si>
  <si>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</si>
  <si>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</si>
  <si>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</si>
  <si>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</si>
  <si>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嵌顿包茎松解术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</si>
  <si>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</si>
  <si>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</si>
  <si>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</si>
  <si>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</si>
  <si>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</si>
  <si>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</si>
  <si>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</si>
  <si>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</si>
  <si>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促射精电动按摩</t>
  </si>
  <si>
    <t>不含精液检测</t>
  </si>
  <si>
    <t>阴茎海绵体内药物注射</t>
  </si>
  <si>
    <t>阴茎赘生物电灼术</t>
  </si>
  <si>
    <t>包括冷冻术</t>
  </si>
  <si>
    <t>阴茎动脉测压术</t>
  </si>
  <si>
    <t>阴茎海绵体灌流治疗术</t>
  </si>
  <si>
    <t>B超引导下前列腺活检术</t>
  </si>
  <si>
    <t>包括彩色多普勒超声引导。</t>
  </si>
  <si>
    <t>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</si>
  <si>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</si>
  <si>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</si>
  <si>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</si>
  <si>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</si>
  <si>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</si>
  <si>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</si>
  <si>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</si>
  <si>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</si>
  <si>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低能量体外冲击波治疗男性勃起功能障碍</t>
  </si>
  <si>
    <t>采用低能量体外冲击波治疗仪治疗血管性勃起功能障碍患者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</si>
  <si>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</si>
  <si>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</si>
  <si>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</si>
  <si>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</si>
  <si>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</si>
  <si>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</si>
  <si>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</si>
  <si>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妇科检查参照执行</t>
  </si>
  <si>
    <t>外阴活检术</t>
  </si>
  <si>
    <t>外阴病光照射治疗</t>
  </si>
  <si>
    <t>包括光谱治疗，远红外线治疗</t>
  </si>
  <si>
    <t>阴道镜检查</t>
  </si>
  <si>
    <t>超细阴道镜(外径＜5mm，限宫颈管使用)</t>
  </si>
  <si>
    <t>阴道填塞</t>
  </si>
  <si>
    <t>阴道灌洗上药</t>
  </si>
  <si>
    <t>后穹窿穿刺术</t>
  </si>
  <si>
    <t>包括后穹窿注射</t>
  </si>
  <si>
    <t>宫颈活检术</t>
  </si>
  <si>
    <t>包括阴道壁活检。</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</si>
  <si>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</si>
  <si>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</si>
  <si>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</si>
  <si>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</si>
  <si>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</si>
  <si>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</si>
  <si>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</si>
  <si>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</si>
  <si>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</si>
  <si>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</si>
  <si>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</si>
  <si>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</si>
  <si>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</si>
  <si>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</si>
  <si>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</si>
  <si>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</si>
  <si>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</si>
  <si>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</si>
  <si>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</si>
  <si>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</si>
  <si>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</si>
  <si>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</si>
  <si>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</si>
  <si>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</si>
  <si>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</si>
  <si>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</si>
  <si>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</si>
  <si>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</si>
  <si>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</si>
  <si>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</si>
  <si>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</si>
  <si>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</si>
  <si>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</si>
  <si>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</si>
  <si>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</si>
  <si>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</si>
  <si>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</si>
  <si>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羊水置换</t>
  </si>
  <si>
    <t>不含超声引导</t>
  </si>
  <si>
    <t>经皮脐静脉穿刺术</t>
  </si>
  <si>
    <t>羊水泡沫振荡试验</t>
  </si>
  <si>
    <t>羊水中胎肺成熟度LB记数检测</t>
  </si>
  <si>
    <t>性交试验</t>
  </si>
  <si>
    <t>含取精液、显微镜下检查</t>
  </si>
  <si>
    <t>B超下卵巢囊肿穿刺术</t>
  </si>
  <si>
    <t>500</t>
  </si>
  <si>
    <t>胎盘成熟度检测</t>
  </si>
  <si>
    <t>输卵管绝育术</t>
  </si>
  <si>
    <t>包括药物粘堵法</t>
  </si>
  <si>
    <t>生育保险按甲类支付</t>
  </si>
  <si>
    <t>宫内节育器放置术</t>
  </si>
  <si>
    <t>各类节育器具</t>
  </si>
  <si>
    <t>计划生育机构免费发放的不得收费</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</si>
  <si>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</si>
  <si>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</si>
  <si>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</si>
  <si>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</si>
  <si>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</si>
  <si>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</si>
  <si>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</si>
  <si>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</si>
  <si>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</si>
  <si>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</si>
  <si>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</si>
  <si>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</si>
  <si>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</si>
  <si>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</si>
  <si>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</si>
  <si>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</si>
  <si>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</si>
  <si>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</si>
  <si>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</si>
  <si>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胶片</t>
  </si>
  <si>
    <t>男性生殖系统参照执行。</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</si>
  <si>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</si>
  <si>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</si>
  <si>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</si>
  <si>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</si>
  <si>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</si>
  <si>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</si>
  <si>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</si>
  <si>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阴道良性肿物切除术</t>
  </si>
  <si>
    <t>妊高征临床监测</t>
  </si>
  <si>
    <t>311201069-a</t>
  </si>
  <si>
    <t>妊高症罹患风险指数与评估及并发症预警临床检测</t>
  </si>
  <si>
    <t>小阴唇粘连分离术</t>
  </si>
  <si>
    <t>外阴损伤缝合术</t>
  </si>
  <si>
    <t>胎儿宫内输血术</t>
  </si>
  <si>
    <t>在宫腔内对胎儿进行输血治疗。含穿刺、抽血、输血。</t>
  </si>
  <si>
    <t>胎儿体腔羊膜腔引流术</t>
  </si>
  <si>
    <t>超声引导下，穿刺针到达拟穿刺引流的胎儿体腔，确定穿刺针末端在胎儿体腔后，置入引流管，在胎儿体腔和羊膜腔之间形成持续引流。不含术中超声引导。</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</si>
  <si>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</si>
  <si>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</si>
  <si>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</si>
  <si>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</si>
  <si>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</si>
  <si>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</si>
  <si>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</si>
  <si>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</si>
  <si>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</si>
  <si>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</si>
  <si>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</si>
  <si>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 xml:space="preserve"> 次</t>
  </si>
  <si>
    <t>限6周岁及以下儿童</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</si>
  <si>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</si>
  <si>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</si>
  <si>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</si>
  <si>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</si>
  <si>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</si>
  <si>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</si>
  <si>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</si>
  <si>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</si>
  <si>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</si>
  <si>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</si>
  <si>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</si>
  <si>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</si>
  <si>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</si>
  <si>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</si>
  <si>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</si>
  <si>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</si>
  <si>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</si>
  <si>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</si>
  <si>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</si>
  <si>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</si>
  <si>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</si>
  <si>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一氧化氮吸入治疗</t>
  </si>
  <si>
    <t>含NO气体及吸入NO监护；不含心电监护及呼吸机</t>
  </si>
  <si>
    <t>新生儿脐血管置管术</t>
  </si>
  <si>
    <t>人类辅助生殖技术</t>
  </si>
  <si>
    <t>以下特需项目仅限卫生部批准的开展人类辅助生殖技术的医疗机构执行</t>
  </si>
  <si>
    <t>腔内B超引导下减胎术</t>
  </si>
  <si>
    <t>选择性减胎术</t>
  </si>
  <si>
    <t>限卫生健康部门批准的开展人类辅助生殖技术的医疗机构执行。</t>
  </si>
  <si>
    <t>江苏省医疗服务价格项目目录（2022版）、苏医保发〔2024〕25号</t>
  </si>
  <si>
    <t>种植前遗传学诊断</t>
  </si>
  <si>
    <t>腔内B超引导下小卵泡穿刺术</t>
  </si>
  <si>
    <t>宫腔预测量（21天）</t>
  </si>
  <si>
    <t>反复性流产主动免疫治疗</t>
  </si>
  <si>
    <t>染色体芯片技术</t>
  </si>
  <si>
    <t>限符合《江苏省临床基因扩增检验技术管理规范（试行）》实验室，且卫生健康部门批准的开展人类辅助生殖技术的医疗机构执行。</t>
  </si>
  <si>
    <t>输卵管浆（粘）膜桥切除术</t>
  </si>
  <si>
    <t>输卵管切除术</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</si>
  <si>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</si>
  <si>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</si>
  <si>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</si>
  <si>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</si>
  <si>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</si>
  <si>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</si>
  <si>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</si>
  <si>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</si>
  <si>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</si>
  <si>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</si>
  <si>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</si>
  <si>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</si>
  <si>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</si>
  <si>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</si>
  <si>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</si>
  <si>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</si>
  <si>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</si>
  <si>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</si>
  <si>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</si>
  <si>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</si>
  <si>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</si>
  <si>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</si>
  <si>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</si>
  <si>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</si>
  <si>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</si>
  <si>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</si>
  <si>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</si>
  <si>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</si>
  <si>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</si>
  <si>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</si>
  <si>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</si>
  <si>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</si>
  <si>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</si>
  <si>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</si>
  <si>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</si>
  <si>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</si>
  <si>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</si>
  <si>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</si>
  <si>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</si>
  <si>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</si>
  <si>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</si>
  <si>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</si>
  <si>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</si>
  <si>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</si>
  <si>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</si>
  <si>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</si>
  <si>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</si>
  <si>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</si>
  <si>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</si>
  <si>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</si>
  <si>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</si>
  <si>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</si>
  <si>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</si>
  <si>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</si>
  <si>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</si>
  <si>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</si>
  <si>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</si>
  <si>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</si>
  <si>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</si>
  <si>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</si>
  <si>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</si>
  <si>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</si>
  <si>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</si>
  <si>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</si>
  <si>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</si>
  <si>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</si>
  <si>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</si>
  <si>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</si>
  <si>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</si>
  <si>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</si>
  <si>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</si>
  <si>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</si>
  <si>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</si>
  <si>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</si>
  <si>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</si>
  <si>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</si>
  <si>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</si>
  <si>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</si>
  <si>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</si>
  <si>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</si>
  <si>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</si>
  <si>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</si>
  <si>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</si>
  <si>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</si>
  <si>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</si>
  <si>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</si>
  <si>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</si>
  <si>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</si>
  <si>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烧伤II度&gt;50%，或烧伤III度&gt;30%，头面部烧伤</t>
  </si>
  <si>
    <t>烧伤抢救(中)</t>
  </si>
  <si>
    <t>烧伤II度30-50%，或烧伤III度10-30%</t>
  </si>
  <si>
    <t>烧伤抢救(小)</t>
  </si>
  <si>
    <t>烧伤II度&lt;30%，或烧伤III度&lt;10%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</si>
  <si>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</si>
  <si>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</si>
  <si>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</si>
  <si>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</si>
  <si>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</si>
  <si>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</si>
  <si>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</si>
  <si>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</si>
  <si>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</si>
  <si>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</si>
  <si>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</si>
  <si>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</si>
  <si>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</si>
  <si>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</si>
  <si>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</si>
  <si>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</si>
  <si>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</si>
  <si>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</si>
  <si>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</si>
  <si>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</si>
  <si>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</si>
  <si>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</si>
  <si>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</si>
  <si>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</si>
  <si>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</si>
  <si>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</si>
  <si>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</si>
  <si>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</si>
  <si>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</si>
  <si>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绷带、长效抗菌剂、膏；包括透明质酸钠凝胶）、平纱布、无机诱导活性敷料，剂、膏按平均分摊次数加收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</si>
  <si>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</si>
  <si>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</si>
  <si>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</si>
  <si>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</si>
  <si>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</si>
  <si>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</si>
  <si>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</si>
  <si>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</si>
  <si>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</si>
  <si>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</si>
  <si>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</si>
  <si>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</si>
  <si>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</si>
  <si>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</si>
  <si>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</si>
  <si>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</si>
  <si>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</si>
  <si>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</si>
  <si>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</si>
  <si>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在宁省管医院价格，各市可参照执行。</t>
  </si>
  <si>
    <t>瘢痕注射治疗</t>
  </si>
  <si>
    <t>ml</t>
  </si>
  <si>
    <t>扩张器注水治疗</t>
  </si>
  <si>
    <t>皮肤扩张器置入术</t>
  </si>
  <si>
    <t>311400065-a</t>
  </si>
  <si>
    <t>冷湿敷法（小）</t>
  </si>
  <si>
    <t>不含湿敷药物；清洁皮肤，敷15-20分钟，用6-8层无菌纱布，保持潮湿，恢复舒适体位,≤240㎝2</t>
  </si>
  <si>
    <t>311400065-b</t>
  </si>
  <si>
    <t>冷湿敷法（中）</t>
  </si>
  <si>
    <t>不含湿敷药物；清洁皮肤，敷15-20分钟，用6-8层无菌纱布，保持潮湿，恢复舒适体位,240㎝2-480㎝2</t>
  </si>
  <si>
    <t>311400065-c</t>
  </si>
  <si>
    <t>冷湿敷法（大）</t>
  </si>
  <si>
    <t>不含湿敷药物；清洁皮肤，敷15-20分钟，用6-8层无菌纱布，保持潮湿，恢复舒适体位,≥480㎝2</t>
  </si>
  <si>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</si>
  <si>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</si>
  <si>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 、瞬时记忆测验、长谷川痴呆测验、认知方式测定、小学生推理能力测定、儿童内外控量表、儿童孤独行为检查量表、、康奈氏(Conners)儿童行为量表、阿成贝切(Achenbach)儿童行为量表 、注意广度测定、注意分配测定、短时记忆广度测定、瞬时记忆广度测定、检查空间位置记忆广度测定、再认能力测定感统量表、日常生活能力评定量表、智力成就责任问卷、丹佛小儿智能发育筛查表、比奈智力测定(10岁以下) 、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</si>
  <si>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</si>
  <si>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</si>
  <si>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</si>
  <si>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</si>
  <si>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</si>
  <si>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</si>
  <si>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</si>
  <si>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</si>
  <si>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</si>
  <si>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限三级医疗机构使用</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</si>
  <si>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</si>
  <si>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</si>
  <si>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</si>
  <si>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</si>
  <si>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</si>
  <si>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</si>
  <si>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</si>
  <si>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</si>
  <si>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</si>
  <si>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</si>
  <si>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</si>
  <si>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</si>
  <si>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</si>
  <si>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</si>
  <si>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</si>
  <si>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</si>
  <si>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</si>
  <si>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</si>
  <si>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</si>
  <si>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</si>
  <si>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</si>
  <si>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</si>
  <si>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</si>
  <si>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</si>
  <si>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</si>
  <si>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</si>
  <si>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</si>
  <si>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</si>
  <si>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</si>
  <si>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</si>
  <si>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</si>
  <si>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</si>
  <si>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</si>
  <si>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</si>
  <si>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</si>
  <si>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</si>
  <si>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</si>
  <si>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</si>
  <si>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</si>
  <si>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</si>
  <si>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</si>
  <si>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</si>
  <si>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</si>
  <si>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</si>
  <si>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</si>
  <si>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</si>
  <si>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</si>
  <si>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</si>
  <si>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执行三类、二类和一类收费政策的定点医疗机构“心理治疗”项目医保支付标准分别为200元/次、180元/次和160元/次。参保患者在定点医疗机构接受心理治疗，实际收费低（等）于医保支付标准的，由医保基金按规定予以支付，其中，个人先行支付比例为20%；实际收费超过医保支付标准以上的部分由患者负担。</t>
  </si>
  <si>
    <t>311503024-a</t>
  </si>
  <si>
    <t>针对有孤独症等心里发育障碍的儿童进行的治疗、训练，首次不少于2小时，以后每次不少于1小时。</t>
  </si>
  <si>
    <t>麻醉分析</t>
  </si>
  <si>
    <t>催眠治疗</t>
  </si>
  <si>
    <t>森田疗法</t>
  </si>
  <si>
    <t>行为矫正治疗</t>
  </si>
  <si>
    <t>厌恶治疗</t>
  </si>
  <si>
    <t>自愿或强迫治疗</t>
  </si>
  <si>
    <t>儿童孤独症综合训练</t>
  </si>
  <si>
    <t>引导式教育训练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</si>
  <si>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</si>
  <si>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</si>
  <si>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</si>
  <si>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</si>
  <si>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认知知觉功能障碍训练</t>
  </si>
  <si>
    <t>指使用专业的计算机认知障碍功能训练软件，对患者进行认知功能训练，改善患者注意力、记忆力和执行功能，对患者进行认知康复训练</t>
  </si>
  <si>
    <t>虚拟现实认知行为治疗</t>
  </si>
  <si>
    <t>指使用虚拟现实认知行为治疗仪，将一位或多位患者带入其所恐惧或排斥的场景中，让患者与场景发生自然的交互</t>
  </si>
  <si>
    <t>(二)经血管介入诊疗</t>
  </si>
  <si>
    <t>含局部浸润麻醉、穿刺、注射、置管</t>
  </si>
  <si>
    <t>造影剂、导丝、导管、球囊、球囊导管、鞘、支架、滤网、压力泵、消栓导线、保护伞、栓塞材料、推送器、一次性介入包、止血阀、抓捕器、血管造影注射套装及附件、动脉压迫止血器、壳聚糖止血敷料、血管缝合器(限总股动脉使用）</t>
  </si>
  <si>
    <t>1.本类包括静脉、动脉、门脉、心脏、冠脉、脑血管介入2.以诊断为目的的第一次介入检查完成之后立即进行介入治疗时，分别计算检查与治疗的费用。3.曾进行过介入检查已明确诊断，仅是作为介入治疗前进行的常规介入检查(第二次)及治疗后的复查（立即进行）时，则检查费按50％收取。4.经血管介入治疗已含局部浸润麻醉、穿刺、注射、置管，不得另行收费。5.造影剂、导丝、导管、球囊、球囊导管、鞘、支架、滤网、压力泵、消栓导线均为除外内容。6.在一支血管内进行的多次检查、多次治疗（如植入多根支架或进行栓塞治疗）的，每增加一次加收500元。</t>
  </si>
  <si>
    <t>32-a</t>
  </si>
  <si>
    <t>在一支血管内进行的多次检查、多次治疗的，每增加一次加收</t>
  </si>
  <si>
    <t>1．静脉介入诊疗</t>
  </si>
  <si>
    <t>经皮选择性静脉造影术</t>
  </si>
  <si>
    <t>包括腔静脉、肢体静脉等</t>
  </si>
  <si>
    <t>经皮静脉内激光成形术</t>
  </si>
  <si>
    <t>经皮静脉内滤网置入术</t>
  </si>
  <si>
    <t>包括腔静脉滤器取出术。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</si>
  <si>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</si>
  <si>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</si>
  <si>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</si>
  <si>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</si>
  <si>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</si>
  <si>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</si>
  <si>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</si>
  <si>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</si>
  <si>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</si>
  <si>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</si>
  <si>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</si>
  <si>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</si>
  <si>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一次性穿刺针</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</si>
  <si>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</si>
  <si>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</si>
  <si>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</si>
  <si>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</si>
  <si>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</si>
  <si>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</si>
  <si>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</si>
  <si>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经皮静脉血栓取出术</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</si>
  <si>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</si>
  <si>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</si>
  <si>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</si>
  <si>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包括腹主动脉瘤、假性动脉瘤</t>
  </si>
  <si>
    <t>经皮选择性动脉造影术</t>
  </si>
  <si>
    <t>经皮超选择性动脉造影术</t>
  </si>
  <si>
    <t>不含脑血管及冠状动脉</t>
  </si>
  <si>
    <t>320200002-a</t>
  </si>
  <si>
    <t>造影多支血管每支加收</t>
  </si>
  <si>
    <t>每支血管</t>
  </si>
  <si>
    <t>320200003-a</t>
  </si>
  <si>
    <t>经皮选择性动脉置管术</t>
  </si>
  <si>
    <t>包括各种药物治疗、栓塞</t>
  </si>
  <si>
    <t>泵</t>
  </si>
  <si>
    <t>经皮动脉斑块旋切术</t>
  </si>
  <si>
    <t>经皮动脉闭塞激光再通术</t>
  </si>
  <si>
    <t>2000</t>
  </si>
  <si>
    <t>经皮动脉栓塞术</t>
  </si>
  <si>
    <t>包括动脉瘤、肿瘤等。</t>
  </si>
  <si>
    <t>经皮静脉栓塞参照执行</t>
  </si>
  <si>
    <t>经皮动脉内超声血栓消融术</t>
  </si>
  <si>
    <t>包括经皮肺动脉内血栓抽吸术、经皮肺动脉内溶栓术</t>
  </si>
  <si>
    <t>经皮动脉内球囊扩张术</t>
  </si>
  <si>
    <t>经皮动脉支架置入术</t>
  </si>
  <si>
    <t>包括肢体动脉、颈动脉、肾动脉、椎动脉、锁骨下动脉</t>
  </si>
  <si>
    <t>320200010-a</t>
  </si>
  <si>
    <t>冠状动脉慢性完全闭塞血管（CTO）逆向介入治疗术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</si>
  <si>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</si>
  <si>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</si>
  <si>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</si>
  <si>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</si>
  <si>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</si>
  <si>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</si>
  <si>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</si>
  <si>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</si>
  <si>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</si>
  <si>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t>导管及体内放置的投药泵(Port)</t>
  </si>
  <si>
    <t>经颈内静脉肝内门腔静脉分流术(TIPS)</t>
  </si>
  <si>
    <t>不含X线监控及摄片</t>
  </si>
  <si>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</si>
  <si>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</si>
  <si>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</si>
  <si>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</si>
  <si>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</si>
  <si>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</si>
  <si>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</si>
  <si>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</si>
  <si>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</si>
  <si>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</si>
  <si>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</si>
  <si>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</si>
  <si>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</si>
  <si>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</si>
  <si>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</si>
  <si>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主动脉窦瘤破裂修补术</t>
  </si>
  <si>
    <t>包括经皮瓦氏窦瘤破裂封堵术</t>
  </si>
  <si>
    <t>320400003-d</t>
  </si>
  <si>
    <t>肺动静脉瘘封堵术</t>
  </si>
  <si>
    <t>肺动静脉瘘结扎术</t>
  </si>
  <si>
    <t>肺血管扩张试验</t>
  </si>
  <si>
    <t>经皮左心耳封堵术</t>
  </si>
  <si>
    <t>含DSA引导。包括左心耳闭合术。</t>
  </si>
  <si>
    <t>左心耳闭合系统、封堵器</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</si>
  <si>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</si>
  <si>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</si>
  <si>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</si>
  <si>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</si>
  <si>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</si>
  <si>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</si>
  <si>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</si>
  <si>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</si>
  <si>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</si>
  <si>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</si>
  <si>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</si>
  <si>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300</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</si>
  <si>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</si>
  <si>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</si>
  <si>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</si>
  <si>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</si>
  <si>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</si>
  <si>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</si>
  <si>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</si>
  <si>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</si>
  <si>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</si>
  <si>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</si>
  <si>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</si>
  <si>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</si>
  <si>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</si>
  <si>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</si>
  <si>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</si>
  <si>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</si>
  <si>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</si>
  <si>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t>经皮冠状动脉腔内激光成形术(ELCA)</t>
  </si>
  <si>
    <t>含激光消融后球囊扩张和/或支架置入及术前的靶血管造影</t>
  </si>
  <si>
    <t>1．以一支冠脉血管为基价；2．若冠状动脉造影术后立即进行激光成形术，应视作二次手术分别计价</t>
  </si>
  <si>
    <t>320500004-a</t>
  </si>
  <si>
    <t>多支血管每支加收</t>
  </si>
  <si>
    <t>高速冠状动脉内膜旋磨术</t>
  </si>
  <si>
    <t>含旋磨后球囊扩张和/或支架置入及术前的靶血管造影</t>
  </si>
  <si>
    <t>1．以旋磨一支冠脉血管为基价；2．若冠状动脉造影术后立即进行旋磨术，应视作二次手术分别计价</t>
  </si>
  <si>
    <t>320500005-a</t>
  </si>
  <si>
    <t>旋磨多支血管每支加收</t>
  </si>
  <si>
    <t>扩张多支血管</t>
  </si>
  <si>
    <t>定向冠脉内膜旋切术</t>
  </si>
  <si>
    <t>含术前的靶血管造影</t>
  </si>
  <si>
    <t>1．以旋切一支冠脉血管为基价；2．若冠状动脉造影术后立即进行旋切术，应视作二次手术分别计价</t>
  </si>
  <si>
    <t>320500006-a</t>
  </si>
  <si>
    <t>旋切多支血管每支加收</t>
  </si>
  <si>
    <t>冠脉血管内超声检查术(IVUS)</t>
  </si>
  <si>
    <t>冠状血管内多普勒血流测量术</t>
  </si>
  <si>
    <t>2300</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</si>
  <si>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</si>
  <si>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</si>
  <si>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</si>
  <si>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</si>
  <si>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</si>
  <si>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</si>
  <si>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</si>
  <si>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</si>
  <si>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t>经皮激光心肌血管重建术(PMR)</t>
  </si>
  <si>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</si>
  <si>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</si>
  <si>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</si>
  <si>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</si>
  <si>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</si>
  <si>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</si>
  <si>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</si>
  <si>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</si>
  <si>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</si>
  <si>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</si>
  <si>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</si>
  <si>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经皮动脉内准分子激光斑块消蚀术</t>
  </si>
  <si>
    <t>利用准分子激光技术独特的脉冲激光消蚀机制治疗复杂的心血管疾病</t>
  </si>
  <si>
    <t>经皮左心室辅助装置植入术</t>
  </si>
  <si>
    <t>通过介入方式植入左心室辅助装置，改善心源性休克状态</t>
  </si>
  <si>
    <t>经皮冠脉血管内钙化碎裂术</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</si>
  <si>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</si>
  <si>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</si>
  <si>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</si>
  <si>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</si>
  <si>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</si>
  <si>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</si>
  <si>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</si>
  <si>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</si>
  <si>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</si>
  <si>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</si>
  <si>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</si>
  <si>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</si>
  <si>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</si>
  <si>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</si>
  <si>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</si>
  <si>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</si>
  <si>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t>（三） 手术治疗</t>
  </si>
  <si>
    <t>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</si>
  <si>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苏南</t>
  </si>
  <si>
    <t>苏中</t>
  </si>
  <si>
    <t>苏北</t>
  </si>
  <si>
    <t>锯片仅限口腔、颌面部手术用精细锯片，按2次使用分摊。层流手术室、层流洁净手术室不得加收任何费用。6周岁及以下儿童加收30%。330703015、331003005、331003016、331003019、331006018单独制定六周岁以下儿童价格，不再加收。</t>
  </si>
  <si>
    <t>1.本类包括麻醉、神经系统、内分泌系统、眼、耳、鼻口咽、呼吸系统、心血管系统、造血及淋巴系统、消化系统、泌尿系统、男、女性生殖系统、产科、肌肉骨骼系统、体被系统16个第三级分类的手术项目。2.探查术只适用于术前诊断不明确或手术中因无法完成原定手术而中断的手术,不能与其他手术项目同时收费。3．手术中所需的常规器械和低值医用消耗品，（如一次性无菌巾、消毒药品、冲洗盐水、一般缝线、敷料等）在定价时应列入手术成本因素中考虑，均不另行计价。4.手术中所需的特殊医用消耗材料（如特殊穿刺针、特殊导丝、导管(包括盲探器官插管装置)、支架、球囊、特殊缝线、特殊缝针、钛夹、钛钉、钛板、扩张器、吻合器、缝合器、固定器等）、特殊药品、组织器官移植供体、人工植入体等均为除外内容，凡在项目内涵中已含的不再单独收费。5.相同的手术，采用腔镜、内镜、手术显微镜进行手术治疗的，或其他应加价的项目，在原计价基础上按规定的价格加收，但加收部分不得上浮。6.1).经同一切口进行的两种及以上不同的手术，其中第二及以后的手术按规定价格的50%计收。2).一次进行不同手术的，其中主要手术按全价收取,次要手术按70%收取。3).同一手术项目中两个以上切口的手术，第二个切口按50％加收。4).双侧器官同时实行的手术，且计价单位为“单侧”的，其中一侧按全价收取,另一侧按50%收取（在说明中已注明的，仍按原规定执行）。
以上四种情况加收的，麻醉费不再另外加收。7.中医传统手术项目如肛肠、中医骨伤，需在中医相应的诊疗项目中查找，不在此重复列项。
8.同一编码下，所有切开术均含吻合。
9.一次手术进行不同麻醉的，主要麻醉按全价收取,次要麻醉按70%收取。</t>
  </si>
  <si>
    <t>33（1）</t>
  </si>
  <si>
    <t>（三） 手术治疗（微创手术）</t>
  </si>
  <si>
    <t>可吸收夹、锁扣夹、内窥镜血管采集系统用采集套管、肾网袋、射频针、微创外科专用组织取出器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</si>
  <si>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</si>
  <si>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</si>
  <si>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胸腔镜、腹腔镜、颅内镜加收、椎间盘镜、皮肾镜、胆道镜、输尿管镜（含撞针）、椎间孔镜、等离子电切镜加收</t>
  </si>
  <si>
    <t>33-b</t>
  </si>
  <si>
    <t>关节镜、宫腔镜、鼻窦镜、膀胱镜、喉镜、电子显微镜、超声吸引刀、宫腔电切镜、氩气刀、鼻内镜、纵隔镜、脑室镜、耳内镜等其他内镜加收</t>
  </si>
  <si>
    <t>33-c</t>
  </si>
  <si>
    <t>神经导航系统及定位加收</t>
  </si>
  <si>
    <t>指颅内、脊柱、颌面部手术的病灶定位。</t>
  </si>
  <si>
    <t>事先告之，病人自主选择</t>
  </si>
  <si>
    <t>33-d</t>
  </si>
  <si>
    <t>超声切割止血刀（含刀头）加收</t>
  </si>
  <si>
    <t>按实际使用时间计价。事先告之，病人自主选择。</t>
  </si>
  <si>
    <t>33-e</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</si>
  <si>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</si>
  <si>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</si>
  <si>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</si>
  <si>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</si>
  <si>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</si>
  <si>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</si>
  <si>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</si>
  <si>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</si>
  <si>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</si>
  <si>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</si>
  <si>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</si>
  <si>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</si>
  <si>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</si>
  <si>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</si>
  <si>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</si>
  <si>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开放手术政府指导价（基价）大于500元（不含）小于1000元（含）</t>
  </si>
  <si>
    <t>开放手术政府指导价（基价）大于1000元（不含）小于1500元（含）</t>
  </si>
  <si>
    <t>开放手术政府指导价（基价）大于1500元（不含）小于2000元（含）</t>
  </si>
  <si>
    <t>开放手术政府指导价（基价）大于2000元（不含）小于2500元（含）</t>
  </si>
  <si>
    <t>开放手术政府指导价（基价）大于2500元（不含）小于3000元（含）</t>
  </si>
  <si>
    <t>开放手术政府指导价（基价）大于3000元（不含）</t>
  </si>
  <si>
    <t>33-j</t>
  </si>
  <si>
    <t>使用电热能手术系统加收</t>
  </si>
  <si>
    <t>含热能剪</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</si>
  <si>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</si>
  <si>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</si>
  <si>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</si>
  <si>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</si>
  <si>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</si>
  <si>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</si>
  <si>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</si>
  <si>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</si>
  <si>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</si>
  <si>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</si>
  <si>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</si>
  <si>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</si>
  <si>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</si>
  <si>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</si>
  <si>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</si>
  <si>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</si>
  <si>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</si>
  <si>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</si>
  <si>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</si>
  <si>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多功能术中影像平台（O型臂）</t>
  </si>
  <si>
    <t>O型臂二维、三维图像扫描及三维重建</t>
  </si>
  <si>
    <t>33-s</t>
  </si>
  <si>
    <t>高清3D腹腔镜加收</t>
  </si>
  <si>
    <t>一次性使用无菌镜鞘</t>
  </si>
  <si>
    <t>不得与33-a同时收取。试用期新项目</t>
  </si>
  <si>
    <t>33-t</t>
  </si>
  <si>
    <t>计算机辅助骨科手术器械控制系统加收</t>
  </si>
  <si>
    <t>用于脊柱和关节手术</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</si>
  <si>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</si>
  <si>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</si>
  <si>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</si>
  <si>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</si>
  <si>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</si>
  <si>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</si>
  <si>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</si>
  <si>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</si>
  <si>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</si>
  <si>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</si>
  <si>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</si>
  <si>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</si>
  <si>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</si>
  <si>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</si>
  <si>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</si>
  <si>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</si>
  <si>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t>限口腔门诊使用。试用期新项目</t>
  </si>
  <si>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</si>
  <si>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</si>
  <si>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</si>
  <si>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</si>
  <si>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</si>
  <si>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</si>
  <si>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</si>
  <si>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</si>
  <si>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</si>
  <si>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</si>
  <si>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</si>
  <si>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t>330100003-b</t>
  </si>
  <si>
    <t>椎管内麻醉加收</t>
  </si>
  <si>
    <t>超过2小时后加收</t>
  </si>
  <si>
    <t>基础麻醉</t>
  </si>
  <si>
    <t>含强化麻醉</t>
  </si>
  <si>
    <t>全身麻醉</t>
  </si>
  <si>
    <t>含各种形式的气管插管</t>
  </si>
  <si>
    <t>一次性无菌喉罩、一次性使用喉镜片</t>
  </si>
  <si>
    <t>330100005-a</t>
  </si>
  <si>
    <t>无插管全麻</t>
  </si>
  <si>
    <t>指不需要插管的全身麻醉。包括无痛检查麻醉、人工流产麻醉</t>
  </si>
  <si>
    <t>330100005-b</t>
  </si>
  <si>
    <t>全身麻醉加收</t>
  </si>
  <si>
    <t>指全身麻醉超过2小时后加收</t>
  </si>
  <si>
    <t>330100005-c</t>
  </si>
  <si>
    <t>麻醉监护下镇静术</t>
  </si>
  <si>
    <t>麻醉监护下注射镇静药物或麻醉性镇痛药物</t>
  </si>
  <si>
    <t>暂限儿童专科使用。试用期新项目</t>
  </si>
  <si>
    <t>血液加温治疗</t>
  </si>
  <si>
    <t>包括术中加温和体外加温</t>
  </si>
  <si>
    <t>江苏省医疗服务价格项目目录（2022版）、苏医保发（2023）58号、苏价医（2017）7号</t>
  </si>
  <si>
    <t>330100006-a</t>
  </si>
  <si>
    <t>围术期体温保护</t>
  </si>
  <si>
    <t>使用体表加温装置维持手术患者体温正常。</t>
  </si>
  <si>
    <t>乙类适用6周岁及以下儿童</t>
  </si>
  <si>
    <t>支气管内麻醉</t>
  </si>
  <si>
    <t>包括各种施行单肺通气的麻醉方法，及肺灌洗等治疗</t>
  </si>
  <si>
    <t>双腔管、一次性使用支气管堵塞器</t>
  </si>
  <si>
    <t>330100007-a</t>
  </si>
  <si>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</si>
  <si>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</si>
  <si>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</si>
  <si>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</si>
  <si>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</si>
  <si>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</si>
  <si>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</si>
  <si>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</si>
  <si>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</si>
  <si>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</si>
  <si>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</si>
  <si>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经口、鼻明视插管</t>
  </si>
  <si>
    <t>特殊方法气管插管术</t>
  </si>
  <si>
    <t>盲探下经鼻、经口气管插管；包括纤维喉镜、纤维支气管镜、可视喉镜置管。</t>
  </si>
  <si>
    <t>一次性使用喉镜片</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</si>
  <si>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</si>
  <si>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</si>
  <si>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330100015-b</t>
  </si>
  <si>
    <t>输血指征动态监测</t>
  </si>
  <si>
    <t>含血红蛋白测定(Hb)、红细胞比积测定(HCT)</t>
  </si>
  <si>
    <t>指手术中快速测定。指仪器法</t>
  </si>
  <si>
    <t>330100015-c</t>
  </si>
  <si>
    <t>双侧大脑密度谱阵列（DSA)</t>
  </si>
  <si>
    <t>包含全身麻醉和镇静下双侧大脑密度谱监测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</si>
  <si>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</si>
  <si>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</si>
  <si>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</si>
  <si>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</si>
  <si>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</si>
  <si>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</si>
  <si>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</si>
  <si>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体外循环加收</t>
  </si>
  <si>
    <t>每增加1小时加收，半小时以内不收。</t>
  </si>
  <si>
    <t>口腔镇静无痛术</t>
  </si>
  <si>
    <t>含笑气　</t>
  </si>
  <si>
    <t>采用口腔镇痛机。乙类适用6周岁及以下儿童</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</si>
  <si>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</si>
  <si>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</si>
  <si>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</si>
  <si>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</si>
  <si>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</si>
  <si>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</si>
  <si>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江苏省医疗服务价格项目目录（2022版）、苏医保发〔2024〕36号</t>
  </si>
  <si>
    <t>气囊压力连续监测和控制</t>
  </si>
  <si>
    <t>含连接管路</t>
  </si>
  <si>
    <t>气囊监测管路</t>
  </si>
  <si>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</si>
  <si>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</si>
  <si>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</si>
  <si>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</si>
  <si>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</si>
  <si>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</si>
  <si>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</si>
  <si>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</si>
  <si>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</si>
  <si>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</si>
  <si>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</si>
  <si>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包括脓肿切开引流，包括头皮下积液穿刺术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</si>
  <si>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</si>
  <si>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</si>
  <si>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</si>
  <si>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</si>
  <si>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</si>
  <si>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</si>
  <si>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</si>
  <si>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</si>
  <si>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</si>
  <si>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</si>
  <si>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</si>
  <si>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</si>
  <si>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</si>
  <si>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</si>
  <si>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</si>
  <si>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</si>
  <si>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</si>
  <si>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</si>
  <si>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</si>
  <si>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</si>
  <si>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</si>
  <si>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</si>
  <si>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</si>
  <si>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</si>
  <si>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</si>
  <si>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</si>
  <si>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</si>
  <si>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</si>
  <si>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</si>
  <si>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</si>
  <si>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</si>
  <si>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</si>
  <si>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</si>
  <si>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</si>
  <si>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</si>
  <si>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</si>
  <si>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</si>
  <si>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</si>
  <si>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</si>
  <si>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</si>
  <si>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</si>
  <si>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</si>
  <si>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</si>
  <si>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</si>
  <si>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</si>
  <si>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</si>
  <si>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</si>
  <si>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</si>
  <si>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</si>
  <si>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</si>
  <si>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</si>
  <si>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</si>
  <si>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</si>
  <si>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</si>
  <si>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</si>
  <si>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</si>
  <si>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</si>
  <si>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</si>
  <si>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</si>
  <si>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</si>
  <si>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</si>
  <si>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</si>
  <si>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</si>
  <si>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</si>
  <si>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</si>
  <si>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</si>
  <si>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含手术计划系统、CT定位、24小时脑电图动态监测、皮层电极</t>
  </si>
  <si>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</si>
  <si>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</si>
  <si>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</si>
  <si>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</si>
  <si>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</si>
  <si>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</si>
  <si>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</si>
  <si>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</si>
  <si>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</si>
  <si>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</si>
  <si>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</si>
  <si>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</si>
  <si>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</si>
  <si>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</si>
  <si>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</si>
  <si>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</si>
  <si>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</si>
  <si>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</si>
  <si>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</si>
  <si>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</si>
  <si>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</si>
  <si>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</si>
  <si>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</si>
  <si>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</si>
  <si>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</si>
  <si>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</si>
  <si>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</si>
  <si>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</si>
  <si>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</si>
  <si>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</si>
  <si>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</si>
  <si>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</si>
  <si>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</si>
  <si>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</si>
  <si>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</si>
  <si>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</si>
  <si>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</si>
  <si>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</si>
  <si>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</si>
  <si>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</si>
  <si>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</si>
  <si>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</si>
  <si>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</si>
  <si>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</si>
  <si>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</si>
  <si>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</si>
  <si>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</si>
  <si>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</si>
  <si>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包括治疗帕金森氏病、舞蹈病、扭转痉挛、癫痫等；包括射频、细胞刀治疗</t>
  </si>
  <si>
    <t>靶点</t>
  </si>
  <si>
    <t>330201060-a</t>
  </si>
  <si>
    <t>两个以上“靶点”加收</t>
  </si>
  <si>
    <t>立体定向脑深部电刺激器植入术（DBS）</t>
  </si>
  <si>
    <t>含电极植入+术中测试</t>
  </si>
  <si>
    <t>植入式延伸导线、神经刺激器、植入式穿刺电极</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</si>
  <si>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</si>
  <si>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</si>
  <si>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</si>
  <si>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</si>
  <si>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</si>
  <si>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</si>
  <si>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</si>
  <si>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</si>
  <si>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</si>
  <si>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</si>
  <si>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</si>
  <si>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</si>
  <si>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</si>
  <si>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</si>
  <si>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</si>
  <si>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</si>
  <si>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</si>
  <si>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</si>
  <si>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</si>
  <si>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</si>
  <si>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</si>
  <si>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</si>
  <si>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</si>
  <si>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</si>
  <si>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</si>
  <si>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</si>
  <si>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</si>
  <si>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</si>
  <si>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</si>
  <si>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t>在DSA引导下行半月神经节穿刺，将穿刺鞘管置入半月神经节麦克氏（Meckel`s）囊后，放入球囊，注入造影剂，将球囊调整至合适形状，压迫。释放造影剂，拔出球囊及穿刺鞘管。</t>
  </si>
  <si>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</si>
  <si>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</si>
  <si>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</si>
  <si>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</si>
  <si>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</si>
  <si>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</si>
  <si>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</si>
  <si>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</si>
  <si>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</si>
  <si>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</si>
  <si>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</si>
  <si>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</si>
  <si>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</si>
  <si>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</si>
  <si>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</si>
  <si>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</si>
  <si>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</si>
  <si>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</si>
  <si>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</si>
  <si>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</si>
  <si>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</si>
  <si>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</si>
  <si>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</si>
  <si>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</si>
  <si>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</si>
  <si>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</si>
  <si>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</si>
  <si>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</si>
  <si>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</si>
  <si>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</si>
  <si>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</si>
  <si>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</si>
  <si>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</si>
  <si>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</si>
  <si>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</si>
  <si>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</si>
  <si>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</si>
  <si>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</si>
  <si>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</si>
  <si>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</si>
  <si>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</si>
  <si>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</si>
  <si>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</si>
  <si>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</si>
  <si>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</si>
  <si>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</si>
  <si>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</si>
  <si>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</si>
  <si>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</si>
  <si>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</si>
  <si>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</si>
  <si>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</si>
  <si>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</si>
  <si>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包括印模下脓肿、椎管探查术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</si>
  <si>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</si>
  <si>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</si>
  <si>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</si>
  <si>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</si>
  <si>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</si>
  <si>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</si>
  <si>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</si>
  <si>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</si>
  <si>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</si>
  <si>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</si>
  <si>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</si>
  <si>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</si>
  <si>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</si>
  <si>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</si>
  <si>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</si>
  <si>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</si>
  <si>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</si>
  <si>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</si>
  <si>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</si>
  <si>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马尾神经吻合术</t>
  </si>
  <si>
    <t>脑脊液置换术</t>
  </si>
  <si>
    <t>欧玛亚（Omaya）管置入术</t>
  </si>
  <si>
    <t>3．内分泌系统手术</t>
  </si>
  <si>
    <t>垂体细胞移植术</t>
  </si>
  <si>
    <t>含细胞制备</t>
  </si>
  <si>
    <t>甲状旁腺腺瘤切除术</t>
  </si>
  <si>
    <t>甲状旁腺大部切除术</t>
  </si>
  <si>
    <t>包括甲状旁腺全部切除术。</t>
  </si>
  <si>
    <t>甲状旁腺移植术</t>
  </si>
  <si>
    <t>自体</t>
  </si>
  <si>
    <t>甲状旁腺细胞移植术</t>
  </si>
  <si>
    <t>甲状旁腺癌根治术</t>
  </si>
  <si>
    <t>甲状腺穿刺活检术</t>
  </si>
  <si>
    <t>包括注射、抽液；不含B超引导</t>
  </si>
  <si>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</si>
  <si>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</si>
  <si>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</si>
  <si>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</si>
  <si>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</si>
  <si>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</si>
  <si>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</si>
  <si>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</si>
  <si>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</si>
  <si>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</si>
  <si>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</si>
  <si>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</si>
  <si>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</si>
  <si>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</si>
  <si>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</si>
  <si>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</si>
  <si>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</si>
  <si>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</si>
  <si>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</si>
  <si>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</si>
  <si>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</si>
  <si>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</si>
  <si>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</si>
  <si>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</si>
  <si>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</si>
  <si>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</si>
  <si>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</si>
  <si>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</si>
  <si>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</si>
  <si>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</si>
  <si>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</si>
  <si>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</si>
  <si>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</si>
  <si>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</si>
  <si>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</si>
  <si>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</si>
  <si>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</si>
  <si>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</si>
  <si>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</si>
  <si>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</si>
  <si>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</si>
  <si>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</si>
  <si>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</si>
  <si>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</si>
  <si>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</si>
  <si>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</si>
  <si>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</si>
  <si>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</si>
  <si>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</si>
  <si>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</si>
  <si>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</si>
  <si>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包括上睑、下睑；包括额肌悬吊、提上睑肌缩短、睑板再造、异体巩膜移植或植皮、眼睑缺损整形术</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</si>
  <si>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</si>
  <si>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</si>
  <si>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</si>
  <si>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</si>
  <si>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</si>
  <si>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</si>
  <si>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</si>
  <si>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</si>
  <si>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</si>
  <si>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</si>
  <si>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</si>
  <si>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</si>
  <si>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特需服务项目。 乙类适用6周岁及以下儿童</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</si>
  <si>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</si>
  <si>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</si>
  <si>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</si>
  <si>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</si>
  <si>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</si>
  <si>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</si>
  <si>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</si>
  <si>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</si>
  <si>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</si>
  <si>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</si>
  <si>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</si>
  <si>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显微镜下眼睑痉挛肌肉切除术</t>
  </si>
  <si>
    <t>含上下睑轮匝肌部分切除、降眉肌及皱眉肌切除、眼睑皮肤切除</t>
  </si>
  <si>
    <t>显微镜下眼睑全缺损修复术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</si>
  <si>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</si>
  <si>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</si>
  <si>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</si>
  <si>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</si>
  <si>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</si>
  <si>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</si>
  <si>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</si>
  <si>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</si>
  <si>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</si>
  <si>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</si>
  <si>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</si>
  <si>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</si>
  <si>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</si>
  <si>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</si>
  <si>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</si>
  <si>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</si>
  <si>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</si>
  <si>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</si>
  <si>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</si>
  <si>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</si>
  <si>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</si>
  <si>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</si>
  <si>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</si>
  <si>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</si>
  <si>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</si>
  <si>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</si>
  <si>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</si>
  <si>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</si>
  <si>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</si>
  <si>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</si>
  <si>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</si>
  <si>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</si>
  <si>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</si>
  <si>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</si>
  <si>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</si>
  <si>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</si>
  <si>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</si>
  <si>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</si>
  <si>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</si>
  <si>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</si>
  <si>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</si>
  <si>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</si>
  <si>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</si>
  <si>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</si>
  <si>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</si>
  <si>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</si>
  <si>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</si>
  <si>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</si>
  <si>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</si>
  <si>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</si>
  <si>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</si>
  <si>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</si>
  <si>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</si>
  <si>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</si>
  <si>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</si>
  <si>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</si>
  <si>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</si>
  <si>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</si>
  <si>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</si>
  <si>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</si>
  <si>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</si>
  <si>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</si>
  <si>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</si>
  <si>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 xml:space="preserve">  </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</si>
  <si>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</si>
  <si>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</si>
  <si>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</si>
  <si>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</si>
  <si>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</si>
  <si>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</si>
  <si>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</si>
  <si>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</si>
  <si>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</si>
  <si>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</si>
  <si>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</si>
  <si>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</si>
  <si>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</si>
  <si>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</si>
  <si>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</si>
  <si>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</si>
  <si>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</si>
  <si>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包括前房结血清除，前房角粘连分离。</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</si>
  <si>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</si>
  <si>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</si>
  <si>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</si>
  <si>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</si>
  <si>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</si>
  <si>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</si>
  <si>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</si>
  <si>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</si>
  <si>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包括青光眼引流管植入术。</t>
  </si>
  <si>
    <t>硅管、青光眼阀巩膜片、粘弹剂、引流管</t>
  </si>
  <si>
    <t>青光眼滤帘修复术</t>
  </si>
  <si>
    <t>青光眼滤过泡分离术</t>
  </si>
  <si>
    <t>青光眼滤过泡修补术</t>
  </si>
  <si>
    <t>巩膜缩短术</t>
  </si>
  <si>
    <t>青光眼超声热消融术</t>
  </si>
  <si>
    <t>指使用高强度聚焦超声精确定位于眼部水房产生部位选择性消融部分靶组织</t>
  </si>
  <si>
    <t>一次性使用治疗头</t>
  </si>
  <si>
    <t>Schlem's管切开/成形术</t>
  </si>
  <si>
    <t>找到Schlem's管，穿入缝线或微导管，用粘弹剂扩张Schlem's管，或行360°小梁切开。</t>
  </si>
  <si>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</si>
  <si>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</si>
  <si>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</si>
  <si>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</si>
  <si>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</si>
  <si>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</si>
  <si>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</si>
  <si>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</si>
  <si>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</si>
  <si>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</si>
  <si>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</si>
  <si>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</si>
  <si>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</si>
  <si>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</si>
  <si>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</si>
  <si>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</si>
  <si>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</si>
  <si>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</si>
  <si>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</si>
  <si>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</si>
  <si>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</si>
  <si>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</si>
  <si>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</si>
  <si>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</si>
  <si>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</si>
  <si>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</si>
  <si>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</si>
  <si>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</si>
  <si>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</si>
  <si>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</si>
  <si>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</si>
  <si>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</si>
  <si>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</si>
  <si>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</si>
  <si>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</si>
  <si>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</si>
  <si>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</si>
  <si>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</si>
  <si>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</si>
  <si>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</si>
  <si>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</si>
  <si>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</si>
  <si>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</si>
  <si>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</si>
  <si>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</si>
  <si>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</si>
  <si>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</si>
  <si>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</si>
  <si>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</si>
  <si>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</si>
  <si>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</si>
  <si>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</si>
  <si>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</si>
  <si>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</si>
  <si>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</si>
  <si>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</si>
  <si>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</si>
  <si>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</si>
  <si>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</si>
  <si>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</si>
  <si>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</si>
  <si>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</si>
  <si>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</si>
  <si>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</si>
  <si>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</si>
  <si>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</si>
  <si>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</si>
  <si>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</si>
  <si>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</si>
  <si>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</si>
  <si>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</si>
  <si>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</si>
  <si>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</si>
  <si>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</si>
  <si>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</si>
  <si>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</si>
  <si>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</si>
  <si>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</si>
  <si>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</si>
  <si>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</si>
  <si>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</si>
  <si>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</si>
  <si>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</si>
  <si>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</si>
  <si>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</si>
  <si>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</si>
  <si>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</si>
  <si>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</si>
  <si>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</si>
  <si>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</si>
  <si>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</si>
  <si>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</si>
  <si>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</si>
  <si>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</si>
  <si>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</si>
  <si>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</si>
  <si>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</si>
  <si>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</si>
  <si>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包括前路摘除及侧劈开眶术、眶脂肪脱垂摘除术。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</si>
  <si>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</si>
  <si>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</si>
  <si>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</si>
  <si>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</si>
  <si>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</si>
  <si>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</si>
  <si>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</si>
  <si>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</si>
  <si>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</si>
  <si>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</si>
  <si>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</si>
  <si>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</si>
  <si>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</si>
  <si>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</si>
  <si>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</si>
  <si>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</si>
  <si>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</si>
  <si>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</si>
  <si>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</si>
  <si>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</si>
  <si>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</si>
  <si>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</si>
  <si>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 xml:space="preserve">包括部分缺损、全部缺损   </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</si>
  <si>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</si>
  <si>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</si>
  <si>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</si>
  <si>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</si>
  <si>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</si>
  <si>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</si>
  <si>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</si>
  <si>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</si>
  <si>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</si>
  <si>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</si>
  <si>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</si>
  <si>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</si>
  <si>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</si>
  <si>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</si>
  <si>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</si>
  <si>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</si>
  <si>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</si>
  <si>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</si>
  <si>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</si>
  <si>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</si>
  <si>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</si>
  <si>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</si>
  <si>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</si>
  <si>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</si>
  <si>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</si>
  <si>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</si>
  <si>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</si>
  <si>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</si>
  <si>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</si>
  <si>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</si>
  <si>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</si>
  <si>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</si>
  <si>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</si>
  <si>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</si>
  <si>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</si>
  <si>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</si>
  <si>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</si>
  <si>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</si>
  <si>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</si>
  <si>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</si>
  <si>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</si>
  <si>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</si>
  <si>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</si>
  <si>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</si>
  <si>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</si>
  <si>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</si>
  <si>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</si>
  <si>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</si>
  <si>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</si>
  <si>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</si>
  <si>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</si>
  <si>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</si>
  <si>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</si>
  <si>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</si>
  <si>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</si>
  <si>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</si>
  <si>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</si>
  <si>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</si>
  <si>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</si>
  <si>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</si>
  <si>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</si>
  <si>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</si>
  <si>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</si>
  <si>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</si>
  <si>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</si>
  <si>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</si>
  <si>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</si>
  <si>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</si>
  <si>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</si>
  <si>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</si>
  <si>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限重度、极重度听力减退，一个疾病过程支付不超过1次。</t>
  </si>
  <si>
    <t>乙状窦缩窄术</t>
  </si>
  <si>
    <t>适用于血管性耳鸣、乙状窦憩室。</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</si>
  <si>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</si>
  <si>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</si>
  <si>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</si>
  <si>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</si>
  <si>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</si>
  <si>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</si>
  <si>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</si>
  <si>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</si>
  <si>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</si>
  <si>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</si>
  <si>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</si>
  <si>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</si>
  <si>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</si>
  <si>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</si>
  <si>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</si>
  <si>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</si>
  <si>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</si>
  <si>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</si>
  <si>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</si>
  <si>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</si>
  <si>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</si>
  <si>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</si>
  <si>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</si>
  <si>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</si>
  <si>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</si>
  <si>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</si>
  <si>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</si>
  <si>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</si>
  <si>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</si>
  <si>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</si>
  <si>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</si>
  <si>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</si>
  <si>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</si>
  <si>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</si>
  <si>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</si>
  <si>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</si>
  <si>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</si>
  <si>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</si>
  <si>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</si>
  <si>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</si>
  <si>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</si>
  <si>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</si>
  <si>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</si>
  <si>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</si>
  <si>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</si>
  <si>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</si>
  <si>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</si>
  <si>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</si>
  <si>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</si>
  <si>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</si>
  <si>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</si>
  <si>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</si>
  <si>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</si>
  <si>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</si>
  <si>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</si>
  <si>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</si>
  <si>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</si>
  <si>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</si>
  <si>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</si>
  <si>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</si>
  <si>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</si>
  <si>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</si>
  <si>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</si>
  <si>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</si>
  <si>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</si>
  <si>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</si>
  <si>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</si>
  <si>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</si>
  <si>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</si>
  <si>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</si>
  <si>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</si>
  <si>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</si>
  <si>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</si>
  <si>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</si>
  <si>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</si>
  <si>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包括鼻下鼻道开窗术和泪前隐窝入路开放术。</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</si>
  <si>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</si>
  <si>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</si>
  <si>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</si>
  <si>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</si>
  <si>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</si>
  <si>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</si>
  <si>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</si>
  <si>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</si>
  <si>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</si>
  <si>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</si>
  <si>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</si>
  <si>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</si>
  <si>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</si>
  <si>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</si>
  <si>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</si>
  <si>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</si>
  <si>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</si>
  <si>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</si>
  <si>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</si>
  <si>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</si>
  <si>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</si>
  <si>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</si>
  <si>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</si>
  <si>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</si>
  <si>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</si>
  <si>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</si>
  <si>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</si>
  <si>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</si>
  <si>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</si>
  <si>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</si>
  <si>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</si>
  <si>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甲类适用6周岁及以下儿童</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</si>
  <si>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</si>
  <si>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</si>
  <si>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</si>
  <si>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</si>
  <si>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</si>
  <si>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</si>
  <si>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</si>
  <si>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</si>
  <si>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</si>
  <si>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</si>
  <si>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</si>
  <si>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</si>
  <si>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</si>
  <si>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</si>
  <si>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</si>
  <si>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</si>
  <si>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</si>
  <si>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</si>
  <si>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</si>
  <si>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</si>
  <si>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</si>
  <si>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</si>
  <si>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</si>
  <si>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</si>
  <si>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</si>
  <si>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</si>
  <si>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</si>
  <si>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</si>
  <si>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</si>
  <si>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</si>
  <si>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</si>
  <si>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</si>
  <si>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</si>
  <si>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</si>
  <si>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</si>
  <si>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</si>
  <si>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</si>
  <si>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</si>
  <si>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</si>
  <si>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r>
      <rPr>
        <sz val="9"/>
        <rFont val="宋体"/>
        <family val="3"/>
        <charset val="134"/>
      </rPr>
      <t>含复位、固定、调</t>
    </r>
    <r>
      <rPr>
        <sz val="9"/>
        <rFont val="方正书宋_GBK"/>
        <charset val="134"/>
      </rPr>
      <t></t>
    </r>
    <r>
      <rPr>
        <sz val="9"/>
        <rFont val="宋体"/>
        <family val="3"/>
        <charset val="134"/>
      </rPr>
      <t>；包括结扎固定或牵引复位固定</t>
    </r>
  </si>
  <si>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</si>
  <si>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</si>
  <si>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</si>
  <si>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</si>
  <si>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</si>
  <si>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</si>
  <si>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</si>
  <si>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</si>
  <si>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</si>
  <si>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</si>
  <si>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</si>
  <si>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</si>
  <si>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</si>
  <si>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</si>
  <si>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</si>
  <si>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</si>
  <si>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</si>
  <si>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</si>
  <si>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</si>
  <si>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</si>
  <si>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</si>
  <si>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</si>
  <si>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</si>
  <si>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</si>
  <si>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</si>
  <si>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</si>
  <si>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</si>
  <si>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</si>
  <si>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</si>
  <si>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</si>
  <si>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</si>
  <si>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</si>
  <si>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</si>
  <si>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</si>
  <si>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</si>
  <si>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</si>
  <si>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</si>
  <si>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</si>
  <si>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</si>
  <si>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</si>
  <si>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</si>
  <si>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</si>
  <si>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</si>
  <si>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</si>
  <si>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</si>
  <si>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</si>
  <si>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</si>
  <si>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</si>
  <si>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</si>
  <si>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</si>
  <si>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</si>
  <si>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</si>
  <si>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</si>
  <si>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</si>
  <si>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</si>
  <si>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</si>
  <si>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</si>
  <si>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</si>
  <si>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</si>
  <si>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</si>
  <si>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</si>
  <si>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</si>
  <si>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</si>
  <si>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</si>
  <si>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</si>
  <si>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</si>
  <si>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</si>
  <si>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</si>
  <si>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</si>
  <si>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</si>
  <si>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</si>
  <si>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</si>
  <si>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</si>
  <si>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</si>
  <si>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</si>
  <si>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</si>
  <si>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</si>
  <si>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</si>
  <si>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</si>
  <si>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</si>
  <si>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</si>
  <si>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</si>
  <si>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</si>
  <si>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</si>
  <si>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</si>
  <si>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</si>
  <si>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</si>
  <si>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</si>
  <si>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</si>
  <si>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</si>
  <si>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</si>
  <si>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</si>
  <si>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</si>
  <si>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</si>
  <si>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</si>
  <si>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</si>
  <si>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包括肿物切除及邻位瓣修复；不含口底部大面积缺损游离皮瓣及带蒂皮瓣修复。包括牙龈恶性肿瘤扩大切除术。</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</si>
  <si>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</si>
  <si>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</si>
  <si>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</si>
  <si>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</si>
  <si>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</si>
  <si>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</si>
  <si>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</si>
  <si>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</si>
  <si>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</si>
  <si>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</si>
  <si>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</si>
  <si>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</si>
  <si>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</si>
  <si>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</si>
  <si>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</si>
  <si>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</si>
  <si>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</si>
  <si>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</si>
  <si>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</si>
  <si>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</si>
  <si>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</si>
  <si>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</si>
  <si>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</si>
  <si>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</si>
  <si>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</si>
  <si>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</si>
  <si>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</si>
  <si>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</si>
  <si>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</si>
  <si>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</si>
  <si>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</si>
  <si>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</si>
  <si>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</si>
  <si>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</si>
  <si>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</si>
  <si>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</si>
  <si>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</si>
  <si>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</si>
  <si>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</si>
  <si>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</si>
  <si>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</si>
  <si>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</si>
  <si>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</si>
  <si>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</si>
  <si>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</si>
  <si>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</si>
  <si>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</si>
  <si>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</si>
  <si>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</si>
  <si>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</si>
  <si>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</si>
  <si>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</si>
  <si>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</si>
  <si>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</si>
  <si>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双侧加收。乙类适用6周岁及以下儿童</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</si>
  <si>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</si>
  <si>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</si>
  <si>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</si>
  <si>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</si>
  <si>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</si>
  <si>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</si>
  <si>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</si>
  <si>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</si>
  <si>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</si>
  <si>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</si>
  <si>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</si>
  <si>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</si>
  <si>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</si>
  <si>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每加一侧加收。乙类适用6周岁及以下儿童</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</si>
  <si>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</si>
  <si>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</si>
  <si>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</si>
  <si>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</si>
  <si>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</si>
  <si>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</si>
  <si>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</si>
  <si>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</si>
  <si>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</si>
  <si>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</si>
  <si>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</si>
  <si>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</si>
  <si>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</si>
  <si>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</si>
  <si>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</si>
  <si>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</si>
  <si>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</si>
  <si>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</si>
  <si>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</si>
  <si>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</si>
  <si>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</si>
  <si>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</si>
  <si>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</si>
  <si>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</si>
  <si>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</si>
  <si>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</si>
  <si>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</si>
  <si>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</si>
  <si>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</si>
  <si>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</si>
  <si>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</si>
  <si>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</si>
  <si>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</si>
  <si>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</si>
  <si>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</si>
  <si>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</si>
  <si>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</si>
  <si>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</si>
  <si>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</si>
  <si>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</si>
  <si>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</si>
  <si>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</si>
  <si>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</si>
  <si>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</si>
  <si>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</si>
  <si>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</si>
  <si>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</si>
  <si>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</si>
  <si>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</si>
  <si>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</si>
  <si>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</si>
  <si>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</si>
  <si>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</si>
  <si>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</si>
  <si>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</si>
  <si>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</si>
  <si>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</si>
  <si>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</si>
  <si>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</si>
  <si>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整形美容自费。上颌雷弗特（LeFort）分块截骨术加收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</si>
  <si>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</si>
  <si>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</si>
  <si>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</si>
  <si>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</si>
  <si>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</si>
  <si>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</si>
  <si>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</si>
  <si>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</si>
  <si>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</si>
  <si>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</si>
  <si>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</si>
  <si>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</si>
  <si>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包括下颌角修整术、下颌角区域骨病切除成形术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</si>
  <si>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</si>
  <si>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</si>
  <si>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</si>
  <si>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</si>
  <si>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</si>
  <si>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</si>
  <si>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</si>
  <si>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</si>
  <si>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</si>
  <si>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</si>
  <si>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</si>
  <si>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</si>
  <si>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骨延长器置入后的加力加收。乙类适用6周岁及以下儿童</t>
  </si>
  <si>
    <t>颧骨颧弓成型术</t>
  </si>
  <si>
    <t>包括矫正颧骨颧弓过宽或过窄畸形的截骨、骨内坚固内固定术、植骨术；不含骨切取；包括颧骨颧弓截骨修整术、颧骨颧弓区域骨病切除成形术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</si>
  <si>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</si>
  <si>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</si>
  <si>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</si>
  <si>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</si>
  <si>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</si>
  <si>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</si>
  <si>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</si>
  <si>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</si>
  <si>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</si>
  <si>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</si>
  <si>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</si>
  <si>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</si>
  <si>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</si>
  <si>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</si>
  <si>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</si>
  <si>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</si>
  <si>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</si>
  <si>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</si>
  <si>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</si>
  <si>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</si>
  <si>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</si>
  <si>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</si>
  <si>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</si>
  <si>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</si>
  <si>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</si>
  <si>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</si>
  <si>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</si>
  <si>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</si>
  <si>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</si>
  <si>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</si>
  <si>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</si>
  <si>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</si>
  <si>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</si>
  <si>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</si>
  <si>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</si>
  <si>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</si>
  <si>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</si>
  <si>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</si>
  <si>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</si>
  <si>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</si>
  <si>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</si>
  <si>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</si>
  <si>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</si>
  <si>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</si>
  <si>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</si>
  <si>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</si>
  <si>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</si>
  <si>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</si>
  <si>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</si>
  <si>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</si>
  <si>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</si>
  <si>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</si>
  <si>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</si>
  <si>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</si>
  <si>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</si>
  <si>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</si>
  <si>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</si>
  <si>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</si>
  <si>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</si>
  <si>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</si>
  <si>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</si>
  <si>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</si>
  <si>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</si>
  <si>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</si>
  <si>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</si>
  <si>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</si>
  <si>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</si>
  <si>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</si>
  <si>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</si>
  <si>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</si>
  <si>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</si>
  <si>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</si>
  <si>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</si>
  <si>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</si>
  <si>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</si>
  <si>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</si>
  <si>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</si>
  <si>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</si>
  <si>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</si>
  <si>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</si>
  <si>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</si>
  <si>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</si>
  <si>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</si>
  <si>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</si>
  <si>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</si>
  <si>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</si>
  <si>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</si>
  <si>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</si>
  <si>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</si>
  <si>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</si>
  <si>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</si>
  <si>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</si>
  <si>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</si>
  <si>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</si>
  <si>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</si>
  <si>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</si>
  <si>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</si>
  <si>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</si>
  <si>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</si>
  <si>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</si>
  <si>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</si>
  <si>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</si>
  <si>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</si>
  <si>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</si>
  <si>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</si>
  <si>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</si>
  <si>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</si>
  <si>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</si>
  <si>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</si>
  <si>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</si>
  <si>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</si>
  <si>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</si>
  <si>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</si>
  <si>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</si>
  <si>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</si>
  <si>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</si>
  <si>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</si>
  <si>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</si>
  <si>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</si>
  <si>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</si>
  <si>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</si>
  <si>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</si>
  <si>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</si>
  <si>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</si>
  <si>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</si>
  <si>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</si>
  <si>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</si>
  <si>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</si>
  <si>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</si>
  <si>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</si>
  <si>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</si>
  <si>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</si>
  <si>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</si>
  <si>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</si>
  <si>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</si>
  <si>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包括喉瘢痕切、喉镜声带肿物切除</t>
  </si>
  <si>
    <t>经颈侧杓状软骨切除声带外移术</t>
  </si>
  <si>
    <t>包括经喉杓状软骨切除声带外移术。</t>
  </si>
  <si>
    <t>喉气管裂开瘢痕切除喉模置入术</t>
  </si>
  <si>
    <t>喉气管外伤缝合成形术</t>
  </si>
  <si>
    <t>喉气管狭窄支架成形术</t>
  </si>
  <si>
    <t>不含其他部分取材</t>
  </si>
  <si>
    <t>声带内移术</t>
  </si>
  <si>
    <t>甲状软骨成形术</t>
  </si>
  <si>
    <t>甲状软骨成形术植入物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</si>
  <si>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</si>
  <si>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</si>
  <si>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</si>
  <si>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</si>
  <si>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</si>
  <si>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</si>
  <si>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</si>
  <si>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</si>
  <si>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</si>
  <si>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</si>
  <si>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</si>
  <si>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</si>
  <si>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</si>
  <si>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</si>
  <si>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</si>
  <si>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</si>
  <si>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</si>
  <si>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</si>
  <si>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</si>
  <si>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</si>
  <si>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</si>
  <si>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</si>
  <si>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</si>
  <si>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</si>
  <si>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</si>
  <si>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</si>
  <si>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</si>
  <si>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</si>
  <si>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</si>
  <si>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t>
  </si>
  <si>
    <t>定位弹簧圈</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</si>
  <si>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</si>
  <si>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</si>
  <si>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</si>
  <si>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</si>
  <si>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</si>
  <si>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</si>
  <si>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</si>
  <si>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</si>
  <si>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</si>
  <si>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</si>
  <si>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</si>
  <si>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</si>
  <si>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</si>
  <si>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</si>
  <si>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</si>
  <si>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</si>
  <si>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</si>
  <si>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</si>
  <si>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</si>
  <si>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</si>
  <si>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</si>
  <si>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</si>
  <si>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</si>
  <si>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</si>
  <si>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</si>
  <si>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</si>
  <si>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</si>
  <si>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</si>
  <si>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</si>
  <si>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</si>
  <si>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</si>
  <si>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</si>
  <si>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</si>
  <si>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</si>
  <si>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</si>
  <si>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</si>
  <si>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</si>
  <si>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</si>
  <si>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</si>
  <si>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</si>
  <si>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</si>
  <si>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</si>
  <si>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</si>
  <si>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</si>
  <si>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</si>
  <si>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</si>
  <si>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</si>
  <si>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</si>
  <si>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</si>
  <si>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</si>
  <si>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</si>
  <si>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</si>
  <si>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</si>
  <si>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330703015-a</t>
  </si>
  <si>
    <t>小儿胸壁畸形胸肋截骨内固定术</t>
  </si>
  <si>
    <t>仰卧位，胸部正中纵形切口，在胸大肌和前锯肌筋表面进行游离暴露畸形胸骨及肋软骨，切开并游离肋软骨膜，于肋软骨中断切断双侧畸形肋软骨，于3肋软骨水平V形截断胸骨，保留后骨皮质将凹凸处矫平自左向右于胸骨后水平放置2.5毫米克氏针，用7x17尼龙线固定，切除双侧畸形肋多余肋软骨7x17尼龙线8字缝合固定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</si>
  <si>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</si>
  <si>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</si>
  <si>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</si>
  <si>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</si>
  <si>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</si>
  <si>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</si>
  <si>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</si>
  <si>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</si>
  <si>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</si>
  <si>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</si>
  <si>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脓性纤维膜剥脱胸腔冲洗引流</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</si>
  <si>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</si>
  <si>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</si>
  <si>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</si>
  <si>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</si>
  <si>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</si>
  <si>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</si>
  <si>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</si>
  <si>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</si>
  <si>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</si>
  <si>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</si>
  <si>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</si>
  <si>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</si>
  <si>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</si>
  <si>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</si>
  <si>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</si>
  <si>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</si>
  <si>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</si>
  <si>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</si>
  <si>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</si>
  <si>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</si>
  <si>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</si>
  <si>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</si>
  <si>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</si>
  <si>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</si>
  <si>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</si>
  <si>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</si>
  <si>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</si>
  <si>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</si>
  <si>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</si>
  <si>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</si>
  <si>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</si>
  <si>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</si>
  <si>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</si>
  <si>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</si>
  <si>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</si>
  <si>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</si>
  <si>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隔离人工瓣膜、同种异体瓣膜、人工瓣膜、人工血管、牛心包片和各种修补材料等</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</si>
  <si>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</si>
  <si>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</si>
  <si>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</si>
  <si>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</si>
  <si>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</si>
  <si>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</si>
  <si>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</si>
  <si>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</si>
  <si>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</si>
  <si>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</si>
  <si>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</si>
  <si>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</si>
  <si>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</si>
  <si>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</si>
  <si>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</si>
  <si>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</si>
  <si>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</si>
  <si>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</si>
  <si>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</si>
  <si>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</si>
  <si>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</si>
  <si>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</si>
  <si>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</si>
  <si>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</si>
  <si>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</si>
  <si>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</si>
  <si>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</si>
  <si>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</si>
  <si>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</si>
  <si>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</si>
  <si>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</si>
  <si>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</si>
  <si>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</si>
  <si>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患者平卧于手术台，常规消毒胸部皮肤，铺巾取胸骨正中纵切口进胸，切开、悬吊心包，取心包片戊二醛固定后留用右心耳注入肝素，AO,SVC,IVC插管，建立体外循环，转流降温主动脉阻断，自主动脉根部注入心肌停搏液，切开右房，阻断上下腔静脉，冰水外敷，心脏停跳经右房切口，探查见肌部室间隔缺损，直视下将导引钢丝经肌部室间隔缺损处送到左室，检查左室壁无穿孔，将传送鞘、封堵伞沿导丝置入左室，待封堵器左室侧盘及“腰部”张开后，回撤输送器内芯，使“腰部”完全卡于缺损内，回撤鞘管使右室侧盘张开，释放封堵器，必要时缝线缝合固定封堵器右室面，防止脱落或移位，待体外循环手术结束后经超声心动图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</si>
  <si>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</si>
  <si>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</si>
  <si>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</si>
  <si>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</si>
  <si>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</si>
  <si>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</si>
  <si>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</si>
  <si>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</si>
  <si>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</si>
  <si>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</si>
  <si>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</si>
  <si>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</si>
  <si>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</si>
  <si>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</si>
  <si>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</si>
  <si>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</si>
  <si>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</si>
  <si>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</si>
  <si>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</si>
  <si>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</si>
  <si>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各种人工、同种异体血管、血管瓣膜、人工瓣膜、牛心包片和修补材料、特殊缝线等</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</si>
  <si>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</si>
  <si>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</si>
  <si>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</si>
  <si>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</si>
  <si>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</si>
  <si>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</si>
  <si>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</si>
  <si>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</si>
  <si>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</si>
  <si>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</si>
  <si>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</si>
  <si>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</si>
  <si>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</si>
  <si>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</si>
  <si>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</si>
  <si>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</si>
  <si>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</si>
  <si>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</si>
  <si>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</si>
  <si>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</si>
  <si>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</si>
  <si>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</si>
  <si>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</si>
  <si>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</si>
  <si>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</si>
  <si>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</si>
  <si>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</si>
  <si>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</si>
  <si>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</si>
  <si>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</si>
  <si>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</si>
  <si>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</si>
  <si>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</si>
  <si>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</si>
  <si>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</si>
  <si>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</si>
  <si>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</si>
  <si>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</si>
  <si>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</si>
  <si>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</si>
  <si>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</si>
  <si>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</si>
  <si>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</si>
  <si>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</si>
  <si>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</si>
  <si>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</si>
  <si>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</si>
  <si>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</si>
  <si>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</si>
  <si>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</si>
  <si>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</si>
  <si>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</si>
  <si>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</si>
  <si>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</si>
  <si>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</si>
  <si>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</si>
  <si>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</si>
  <si>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</si>
  <si>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</si>
  <si>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</si>
  <si>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</si>
  <si>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</si>
  <si>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</si>
  <si>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</si>
  <si>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</si>
  <si>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</si>
  <si>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</si>
  <si>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</si>
  <si>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</si>
  <si>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</si>
  <si>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</si>
  <si>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</si>
  <si>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</si>
  <si>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</si>
  <si>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</si>
  <si>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</si>
  <si>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</si>
  <si>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</si>
  <si>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</si>
  <si>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</si>
  <si>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</si>
  <si>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</si>
  <si>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</si>
  <si>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</si>
  <si>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</si>
  <si>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</si>
  <si>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</si>
  <si>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</si>
  <si>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</si>
  <si>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</si>
  <si>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</si>
  <si>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</si>
  <si>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</si>
  <si>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</si>
  <si>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</si>
  <si>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</si>
  <si>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</si>
  <si>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</si>
  <si>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</si>
  <si>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</si>
  <si>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</si>
  <si>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</si>
  <si>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</si>
  <si>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</si>
  <si>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</si>
  <si>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</si>
  <si>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</si>
  <si>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</si>
  <si>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</si>
  <si>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</si>
  <si>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</si>
  <si>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</si>
  <si>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</si>
  <si>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</si>
  <si>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</si>
  <si>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</si>
  <si>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</si>
  <si>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</si>
  <si>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</si>
  <si>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</si>
  <si>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</si>
  <si>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</si>
  <si>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</si>
  <si>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</si>
  <si>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</si>
  <si>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</si>
  <si>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</si>
  <si>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</si>
  <si>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</si>
  <si>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</si>
  <si>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</si>
  <si>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</si>
  <si>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</si>
  <si>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</si>
  <si>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</si>
  <si>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</si>
  <si>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</si>
  <si>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</si>
  <si>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</si>
  <si>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</si>
  <si>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</si>
  <si>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</si>
  <si>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</si>
  <si>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</si>
  <si>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</si>
  <si>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</si>
  <si>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</si>
  <si>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</si>
  <si>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经胸经皮非血管介入房间隔缺损封堵术</t>
  </si>
  <si>
    <t>包括室间隔缺损封堵术</t>
  </si>
  <si>
    <t>心耳夹闭术</t>
  </si>
  <si>
    <t>经胸打开心包，显露心耳，评估心耳形态及大小，行心耳闭合术，止血，逐层关闭切口。</t>
  </si>
  <si>
    <t>心耳夹闭系统</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</si>
  <si>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</si>
  <si>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</si>
  <si>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</si>
  <si>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</si>
  <si>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</si>
  <si>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</si>
  <si>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</si>
  <si>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</si>
  <si>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</si>
  <si>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</si>
  <si>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</si>
  <si>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</si>
  <si>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</si>
  <si>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</si>
  <si>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</si>
  <si>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</si>
  <si>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</si>
  <si>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</si>
  <si>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</si>
  <si>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</si>
  <si>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</si>
  <si>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</si>
  <si>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</si>
  <si>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</si>
  <si>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</si>
  <si>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</si>
  <si>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</si>
  <si>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</si>
  <si>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</si>
  <si>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</si>
  <si>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</si>
  <si>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</si>
  <si>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</si>
  <si>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</si>
  <si>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</si>
  <si>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</si>
  <si>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</si>
  <si>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</si>
  <si>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</si>
  <si>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</si>
  <si>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</si>
  <si>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</si>
  <si>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</si>
  <si>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</si>
  <si>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</si>
  <si>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</si>
  <si>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</si>
  <si>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</si>
  <si>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</si>
  <si>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</si>
  <si>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</si>
  <si>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</si>
  <si>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</si>
  <si>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</si>
  <si>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</si>
  <si>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</si>
  <si>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</si>
  <si>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</si>
  <si>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</si>
  <si>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</si>
  <si>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</si>
  <si>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</si>
  <si>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</si>
  <si>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</si>
  <si>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</si>
  <si>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</si>
  <si>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</si>
  <si>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</si>
  <si>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</si>
  <si>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</si>
  <si>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</si>
  <si>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</si>
  <si>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</si>
  <si>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</si>
  <si>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</si>
  <si>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</si>
  <si>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</si>
  <si>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每个切口</t>
  </si>
  <si>
    <t>肢体动静脉切开取栓术</t>
  </si>
  <si>
    <t>包括四肢各部位取栓</t>
  </si>
  <si>
    <t>330804043-a</t>
  </si>
  <si>
    <t>需双侧取栓，或多部位取栓，每增加一切口加收</t>
  </si>
  <si>
    <t>上肢血管探查术</t>
  </si>
  <si>
    <t>包括肱动脉、桡动脉、尺动脉血管探查术，包括下肢血管探查术包</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</si>
  <si>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</si>
  <si>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</si>
  <si>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</si>
  <si>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</si>
  <si>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</si>
  <si>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</si>
  <si>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</si>
  <si>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</si>
  <si>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</si>
  <si>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</si>
  <si>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</si>
  <si>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</si>
  <si>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</si>
  <si>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</si>
  <si>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</si>
  <si>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</si>
  <si>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</si>
  <si>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</si>
  <si>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</si>
  <si>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</si>
  <si>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</si>
  <si>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</si>
  <si>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</si>
  <si>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</si>
  <si>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</si>
  <si>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</si>
  <si>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</si>
  <si>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</si>
  <si>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</si>
  <si>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</si>
  <si>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</si>
  <si>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</si>
  <si>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</si>
  <si>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</si>
  <si>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</si>
  <si>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</si>
  <si>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</si>
  <si>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</si>
  <si>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</si>
  <si>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</si>
  <si>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包括指、趾动脉吻合，包括指、趾静脉吻合</t>
  </si>
  <si>
    <t>单指（趾）</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</si>
  <si>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</si>
  <si>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</si>
  <si>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</si>
  <si>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</si>
  <si>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</si>
  <si>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</si>
  <si>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</si>
  <si>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</si>
  <si>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</si>
  <si>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</si>
  <si>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</si>
  <si>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</si>
  <si>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</si>
  <si>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</si>
  <si>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</si>
  <si>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</si>
  <si>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大隐静脉硬化剂注射治疗</t>
  </si>
  <si>
    <t>不含影像引导。</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</si>
  <si>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</si>
  <si>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</si>
  <si>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</si>
  <si>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</si>
  <si>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</si>
  <si>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</si>
  <si>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</si>
  <si>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</si>
  <si>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</si>
  <si>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</si>
  <si>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</si>
  <si>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</si>
  <si>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</si>
  <si>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</si>
  <si>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</si>
  <si>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</si>
  <si>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</si>
  <si>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</si>
  <si>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</si>
  <si>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</si>
  <si>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</si>
  <si>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</si>
  <si>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</si>
  <si>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</si>
  <si>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</si>
  <si>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</si>
  <si>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</si>
  <si>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</si>
  <si>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</si>
  <si>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</si>
  <si>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</si>
  <si>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</si>
  <si>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</si>
  <si>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</si>
  <si>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</si>
  <si>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</si>
  <si>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</si>
  <si>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</si>
  <si>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</si>
  <si>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</si>
  <si>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</si>
  <si>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</si>
  <si>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</si>
  <si>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</si>
  <si>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</si>
  <si>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</si>
  <si>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</si>
  <si>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</si>
  <si>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</si>
  <si>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</si>
  <si>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</si>
  <si>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</si>
  <si>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</si>
  <si>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</si>
  <si>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</si>
  <si>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</si>
  <si>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</si>
  <si>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</si>
  <si>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</si>
  <si>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</si>
  <si>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</si>
  <si>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</si>
  <si>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</si>
  <si>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</si>
  <si>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</si>
  <si>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</si>
  <si>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</si>
  <si>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</si>
  <si>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</si>
  <si>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</si>
  <si>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</si>
  <si>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</si>
  <si>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</si>
  <si>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</si>
  <si>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</si>
  <si>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</si>
  <si>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</si>
  <si>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</si>
  <si>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</si>
  <si>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</si>
  <si>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</si>
  <si>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</si>
  <si>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</si>
  <si>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</si>
  <si>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</si>
  <si>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</si>
  <si>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</si>
  <si>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</si>
  <si>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</si>
  <si>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</si>
  <si>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</si>
  <si>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</si>
  <si>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</si>
  <si>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</si>
  <si>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</si>
  <si>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</si>
  <si>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</si>
  <si>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</si>
  <si>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</si>
  <si>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</si>
  <si>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</si>
  <si>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</si>
  <si>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</si>
  <si>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</si>
  <si>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</si>
  <si>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</si>
  <si>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</si>
  <si>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</si>
  <si>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</si>
  <si>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</si>
  <si>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</si>
  <si>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</si>
  <si>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包括内翻术。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</si>
  <si>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</si>
  <si>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</si>
  <si>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</si>
  <si>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</si>
  <si>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</si>
  <si>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</si>
  <si>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</si>
  <si>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限六周岁及以下儿童</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</si>
  <si>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</si>
  <si>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</si>
  <si>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</si>
  <si>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</si>
  <si>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</si>
  <si>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</si>
  <si>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</si>
  <si>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</si>
  <si>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</si>
  <si>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</si>
  <si>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</si>
  <si>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</si>
  <si>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</si>
  <si>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</si>
  <si>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</si>
  <si>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</si>
  <si>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331003016-a</t>
  </si>
  <si>
    <t>先天性肠腔闭锁端侧吻合造瘘术</t>
  </si>
  <si>
    <t>结肠造瘘(Colostomy)术</t>
  </si>
  <si>
    <t>含肠切除，端侧吻合</t>
  </si>
  <si>
    <t>331003016-b</t>
  </si>
  <si>
    <t>先天性小肠狭窄不全梗阻修复术</t>
  </si>
  <si>
    <t>含膜式狭窄、索带压迫，行隔膜切除肠壁侧侧吻合或切除吻合</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</si>
  <si>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</si>
  <si>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</si>
  <si>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</si>
  <si>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</si>
  <si>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</si>
  <si>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</si>
  <si>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</si>
  <si>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</si>
  <si>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</si>
  <si>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</si>
  <si>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</si>
  <si>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</si>
  <si>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</si>
  <si>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</si>
  <si>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</si>
  <si>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</si>
  <si>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包括直肠粘膜、粘膜下肿物、息肉、腺瘤切除；包括结肠良性肿物切除。</t>
  </si>
  <si>
    <t>经内镜直肠良性肿物切除术</t>
  </si>
  <si>
    <t>包括粘膜、粘膜下；包括息肉腺瘤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</si>
  <si>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</si>
  <si>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</si>
  <si>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</si>
  <si>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</si>
  <si>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</si>
  <si>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</si>
  <si>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</si>
  <si>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</si>
  <si>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</si>
  <si>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</si>
  <si>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</si>
  <si>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</si>
  <si>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</si>
  <si>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</si>
  <si>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</si>
  <si>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9"/>
        <rFont val="宋体"/>
        <family val="3"/>
        <charset val="134"/>
        <scheme val="minor"/>
      </rPr>
      <t>经括约肌间切除术（</t>
    </r>
    <r>
      <rPr>
        <sz val="9"/>
        <rFont val="Times New Roman"/>
        <family val="1"/>
      </rPr>
      <t>ISR</t>
    </r>
    <r>
      <rPr>
        <sz val="9"/>
        <rFont val="方正仿宋_GBK"/>
        <family val="4"/>
        <charset val="134"/>
      </rPr>
      <t>）</t>
    </r>
  </si>
  <si>
    <t>含保留肛门，部分/次全/完全内括约肌切除，区域淋巴结清扫。</t>
  </si>
  <si>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</si>
  <si>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</si>
  <si>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</si>
  <si>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</si>
  <si>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</si>
  <si>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</si>
  <si>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</si>
  <si>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</si>
  <si>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</si>
  <si>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</si>
  <si>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</si>
  <si>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</si>
  <si>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</si>
  <si>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</si>
  <si>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</si>
  <si>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</si>
  <si>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</si>
  <si>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</si>
  <si>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</si>
  <si>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</si>
  <si>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</si>
  <si>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</si>
  <si>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</si>
  <si>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</si>
  <si>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</si>
  <si>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</si>
  <si>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</si>
  <si>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</si>
  <si>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</si>
  <si>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</si>
  <si>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</si>
  <si>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</si>
  <si>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</si>
  <si>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</si>
  <si>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</si>
  <si>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</si>
  <si>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</si>
  <si>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</si>
  <si>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</si>
  <si>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</si>
  <si>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</si>
  <si>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</si>
  <si>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</si>
  <si>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含探头和材料，含超声多普勒使用</t>
  </si>
  <si>
    <t>肝脏手术</t>
  </si>
  <si>
    <t>肝损伤清创修补术</t>
  </si>
  <si>
    <t>不含肝部分切除术</t>
  </si>
  <si>
    <t>331005001-a</t>
  </si>
  <si>
    <t>伤及大血管、胆管和多破口的修补加收</t>
  </si>
  <si>
    <t>肝活检术</t>
  </si>
  <si>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</si>
  <si>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</si>
  <si>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</si>
  <si>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</si>
  <si>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</si>
  <si>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</si>
  <si>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</si>
  <si>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</si>
  <si>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</si>
  <si>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</si>
  <si>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</si>
  <si>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</si>
  <si>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</si>
  <si>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</si>
  <si>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</si>
  <si>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</si>
  <si>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</si>
  <si>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</si>
  <si>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</si>
  <si>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</si>
  <si>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</si>
  <si>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</si>
  <si>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</si>
  <si>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</si>
  <si>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</si>
  <si>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</si>
  <si>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</si>
  <si>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</si>
  <si>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</si>
  <si>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</si>
  <si>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</si>
  <si>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</si>
  <si>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</si>
  <si>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</si>
  <si>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</si>
  <si>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</si>
  <si>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</si>
  <si>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</si>
  <si>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</si>
  <si>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</si>
  <si>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</si>
  <si>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不可逆电穿孔肿瘤消融术</t>
  </si>
  <si>
    <t>指以非血管介入的方式，在CT或超声引导下，到达肝脏或胰腺病灶，通过消融的手段选择性消融恶性肿瘤。</t>
  </si>
  <si>
    <t>一次性电极消融针</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</si>
  <si>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</si>
  <si>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</si>
  <si>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</si>
  <si>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</si>
  <si>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</si>
  <si>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</si>
  <si>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</si>
  <si>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</si>
  <si>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</si>
  <si>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</si>
  <si>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</si>
  <si>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</si>
  <si>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</si>
  <si>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</si>
  <si>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</si>
  <si>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</si>
  <si>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</si>
  <si>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不含术中B超、术中胆道镜检查和术中胆道造影</t>
  </si>
  <si>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</si>
  <si>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</si>
  <si>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</si>
  <si>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</si>
  <si>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</si>
  <si>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</si>
  <si>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</si>
  <si>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</si>
  <si>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</si>
  <si>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</si>
  <si>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</si>
  <si>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</si>
  <si>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限六周岁及以下儿童，乙类适用6周岁及以下儿童</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</si>
  <si>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</si>
  <si>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</si>
  <si>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</si>
  <si>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</si>
  <si>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</si>
  <si>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</si>
  <si>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</si>
  <si>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</si>
  <si>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</si>
  <si>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</si>
  <si>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</si>
  <si>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</si>
  <si>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</si>
  <si>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</si>
  <si>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</si>
  <si>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</si>
  <si>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</si>
  <si>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</si>
  <si>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</si>
  <si>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</si>
  <si>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</si>
  <si>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</si>
  <si>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</si>
  <si>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</si>
  <si>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</si>
  <si>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</si>
  <si>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</si>
  <si>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</si>
  <si>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</si>
  <si>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</si>
  <si>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</si>
  <si>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</si>
  <si>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</si>
  <si>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胰腺联合移植术</t>
  </si>
  <si>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</si>
  <si>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</si>
  <si>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</si>
  <si>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</si>
  <si>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</si>
  <si>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</si>
  <si>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</si>
  <si>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海德堡三角区清扫术</t>
  </si>
  <si>
    <t>清扫海德堡三角区淋巴结以及神经结缔组织。</t>
  </si>
  <si>
    <t>用于胰腺癌患者</t>
  </si>
  <si>
    <t>联合门静脉/肠系膜上静脉（PV/SMV）切除重建术</t>
  </si>
  <si>
    <t>门静脉部分切除术</t>
  </si>
  <si>
    <t>手术过程中对肿瘤侵犯门静脉进行切除。</t>
  </si>
  <si>
    <t>其他腹部手术</t>
  </si>
  <si>
    <t>补片</t>
  </si>
  <si>
    <t>腹股沟疝修补术</t>
  </si>
  <si>
    <t>包括各种方法修补。包括疝囊高位结扎术</t>
  </si>
  <si>
    <t>嵌顿疝复位修补术</t>
  </si>
  <si>
    <t>不含肠切除吻合</t>
  </si>
  <si>
    <t>331008002-a</t>
  </si>
  <si>
    <t>嵌顿性腹股沟疝手法复位术</t>
  </si>
  <si>
    <t>充填式无张力疝修补术</t>
  </si>
  <si>
    <t>填充物</t>
  </si>
  <si>
    <t xml:space="preserve">单侧  </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</si>
  <si>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</si>
  <si>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</si>
  <si>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</si>
  <si>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</si>
  <si>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</si>
  <si>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</si>
  <si>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</si>
  <si>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</si>
  <si>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</si>
  <si>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含活检；包括腹腔引流术，包括腹腔止血术、切口裂口缝合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</si>
  <si>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</si>
  <si>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</si>
  <si>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</si>
  <si>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</si>
  <si>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</si>
  <si>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</si>
  <si>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</si>
  <si>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</si>
  <si>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</si>
  <si>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</si>
  <si>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</si>
  <si>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</si>
  <si>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</si>
  <si>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</si>
  <si>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</si>
  <si>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</si>
  <si>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</si>
  <si>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</si>
  <si>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</si>
  <si>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</si>
  <si>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</si>
  <si>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</si>
  <si>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</si>
  <si>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</si>
  <si>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</si>
  <si>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</si>
  <si>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</si>
  <si>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</si>
  <si>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</si>
  <si>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</si>
  <si>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不含膀胱修补和植皮术。包括腹壁成形术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</si>
  <si>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</si>
  <si>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</si>
  <si>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</si>
  <si>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</si>
  <si>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</si>
  <si>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</si>
  <si>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</si>
  <si>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</si>
  <si>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</si>
  <si>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</si>
  <si>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</si>
  <si>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</si>
  <si>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</si>
  <si>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</si>
  <si>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</si>
  <si>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</si>
  <si>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</si>
  <si>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</si>
  <si>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腰骶髂连接部肿瘤切除术</t>
  </si>
  <si>
    <t>骶尾部肿瘤切除术</t>
  </si>
  <si>
    <t>复发切口疝修补术</t>
  </si>
  <si>
    <t>各种原疝修补部位的瘢痕切除，原疝修补材料的拆除，腱膜部位瘢痕切除，疝环修补，以及各种方法的无张力充填或补片修补止血</t>
  </si>
  <si>
    <t>复发腹股沟疝修补术</t>
  </si>
  <si>
    <t>补片取出术</t>
  </si>
  <si>
    <t>指在腹股沟疝术后、腹壁切口疝术后补片感染情况下取出补片</t>
  </si>
  <si>
    <t>不得与复发切口疝修补术、复发腹股沟疝修补术重复收取。试用期新项目</t>
  </si>
  <si>
    <t>肠造口旁疝修补术</t>
  </si>
  <si>
    <t>各类肠造口术后造口旁疝（结肠造口术后造口旁疝，回肠代膀胱造口术后造口旁疝）</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</si>
  <si>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</si>
  <si>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</si>
  <si>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</si>
  <si>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</si>
  <si>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</si>
  <si>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</si>
  <si>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</si>
  <si>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</si>
  <si>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</si>
  <si>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</si>
  <si>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</si>
  <si>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</si>
  <si>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</si>
  <si>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</si>
  <si>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</si>
  <si>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</si>
  <si>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</si>
  <si>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</si>
  <si>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</si>
  <si>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</si>
  <si>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</si>
  <si>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</si>
  <si>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</si>
  <si>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</si>
  <si>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</si>
  <si>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</si>
  <si>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</si>
  <si>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</si>
  <si>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</si>
  <si>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</si>
  <si>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</si>
  <si>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</si>
  <si>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</si>
  <si>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</si>
  <si>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</si>
  <si>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</si>
  <si>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</si>
  <si>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</si>
  <si>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</si>
  <si>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</si>
  <si>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</si>
  <si>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</si>
  <si>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</si>
  <si>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</si>
  <si>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</si>
  <si>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</si>
  <si>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</si>
  <si>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</si>
  <si>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</si>
  <si>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</si>
  <si>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</si>
  <si>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</si>
  <si>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</si>
  <si>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</si>
  <si>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</si>
  <si>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</si>
  <si>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</si>
  <si>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</si>
  <si>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</si>
  <si>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</si>
  <si>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</si>
  <si>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</si>
  <si>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</si>
  <si>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</si>
  <si>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</si>
  <si>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</si>
  <si>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</si>
  <si>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</si>
  <si>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</si>
  <si>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</si>
  <si>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</si>
  <si>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</si>
  <si>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</si>
  <si>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</si>
  <si>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</si>
  <si>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</si>
  <si>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</si>
  <si>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</si>
  <si>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</si>
  <si>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</si>
  <si>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</si>
  <si>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</si>
  <si>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</si>
  <si>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</si>
  <si>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</si>
  <si>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</si>
  <si>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</si>
  <si>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</si>
  <si>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</si>
  <si>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</si>
  <si>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</si>
  <si>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</si>
  <si>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</si>
  <si>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</si>
  <si>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</si>
  <si>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</si>
  <si>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</si>
  <si>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</si>
  <si>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</si>
  <si>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</si>
  <si>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</si>
  <si>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</si>
  <si>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</si>
  <si>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</si>
  <si>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</si>
  <si>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</si>
  <si>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</si>
  <si>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</si>
  <si>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</si>
  <si>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</si>
  <si>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</si>
  <si>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</si>
  <si>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</si>
  <si>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</si>
  <si>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</si>
  <si>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</si>
  <si>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</si>
  <si>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</si>
  <si>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</si>
  <si>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</si>
  <si>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</si>
  <si>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</si>
  <si>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</si>
  <si>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</si>
  <si>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</si>
  <si>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</si>
  <si>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</si>
  <si>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</si>
  <si>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</si>
  <si>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</si>
  <si>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</si>
  <si>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</si>
  <si>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</si>
  <si>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</si>
  <si>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</si>
  <si>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</si>
  <si>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</si>
  <si>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</si>
  <si>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</si>
  <si>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</si>
  <si>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</si>
  <si>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</si>
  <si>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</si>
  <si>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</si>
  <si>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</si>
  <si>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</si>
  <si>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</si>
  <si>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</si>
  <si>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</si>
  <si>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</si>
  <si>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</si>
  <si>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需骨盆截骨时加收。甲类适用6周岁及以下儿童</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</si>
  <si>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</si>
  <si>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</si>
  <si>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</si>
  <si>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</si>
  <si>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</si>
  <si>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</si>
  <si>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</si>
  <si>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</si>
  <si>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</si>
  <si>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</si>
  <si>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</si>
  <si>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</si>
  <si>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</si>
  <si>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</si>
  <si>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</si>
  <si>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经尿道射精管切开术</t>
  </si>
  <si>
    <t>输精管穿刺术</t>
  </si>
  <si>
    <t>经尿道前列腺激光切(剜）除术</t>
  </si>
  <si>
    <t>包括气化切（剜）除术。</t>
  </si>
  <si>
    <t>经尿道前列腺钬激光剜除术</t>
  </si>
  <si>
    <t>经尿道解剖性剜除增生的前列腺组织，推入膀胱后用刨削系统收获组织</t>
  </si>
  <si>
    <t>经尿道前列腺热蒸汽消融术</t>
  </si>
  <si>
    <t>指使用高温蒸汽使增生的前列腺组织坏死萎缩，坏死组织被人体吸收后前列腺体积明显缩小，患者恢复正常排尿。</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</si>
  <si>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</si>
  <si>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</si>
  <si>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</si>
  <si>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</si>
  <si>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</si>
  <si>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</si>
  <si>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</si>
  <si>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</si>
  <si>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</si>
  <si>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</si>
  <si>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</si>
  <si>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</si>
  <si>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</si>
  <si>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</si>
  <si>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</si>
  <si>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</si>
  <si>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</si>
  <si>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</si>
  <si>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</si>
  <si>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</si>
  <si>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</si>
  <si>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</si>
  <si>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</si>
  <si>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</si>
  <si>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</si>
  <si>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</si>
  <si>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</si>
  <si>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</si>
  <si>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精索静脉高位结扎术</t>
  </si>
  <si>
    <t>331203006-a</t>
  </si>
  <si>
    <t>分流术加收</t>
  </si>
  <si>
    <t>输精管插管术</t>
  </si>
  <si>
    <t>输精管结扎术</t>
  </si>
  <si>
    <t>输精管粘堵术</t>
  </si>
  <si>
    <t>输精管角性结节切除术</t>
  </si>
  <si>
    <t>输精管吻合术</t>
  </si>
  <si>
    <t>输尿管间嵴切除术</t>
  </si>
  <si>
    <t>显微镜下精索静脉低位结扎术</t>
  </si>
  <si>
    <t>利用手术显微镜，在患侧阴茎根部阴囊侧开展的低位精索静脉的外科结扎手术。</t>
  </si>
  <si>
    <t>阴茎手术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</si>
  <si>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</si>
  <si>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</si>
  <si>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</si>
  <si>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</si>
  <si>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</si>
  <si>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</si>
  <si>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</si>
  <si>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</si>
  <si>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</si>
  <si>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</si>
  <si>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</si>
  <si>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</si>
  <si>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</si>
  <si>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</si>
  <si>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</si>
  <si>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</si>
  <si>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</si>
  <si>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</si>
  <si>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</si>
  <si>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</si>
  <si>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</si>
  <si>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</si>
  <si>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</si>
  <si>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</si>
  <si>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</si>
  <si>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增加会阴型尿道下裂修补时加收。乙类适用6周岁及以下儿童</t>
  </si>
  <si>
    <t>尿道阴茎海绵体分流术</t>
  </si>
  <si>
    <t>阴茎血管重建术</t>
  </si>
  <si>
    <t>阴茎海绵体分离术</t>
  </si>
  <si>
    <t>阴茎静脉结扎术</t>
  </si>
  <si>
    <t>包括海绵体静脉、背深静脉</t>
  </si>
  <si>
    <t>13．女性生殖系统手术</t>
  </si>
  <si>
    <t>卵巢手术</t>
  </si>
  <si>
    <t>经阴道卵巢囊肿穿刺术</t>
  </si>
  <si>
    <t>含活检。包括卵巢穿刺术</t>
  </si>
  <si>
    <t>附件良性肿物切除术</t>
  </si>
  <si>
    <t>包括烧灼术。包括卵巢冠囊肿剥除术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</si>
  <si>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</si>
  <si>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</si>
  <si>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</si>
  <si>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</si>
  <si>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</si>
  <si>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</si>
  <si>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</si>
  <si>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</si>
  <si>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</si>
  <si>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</si>
  <si>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</si>
  <si>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</si>
  <si>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</si>
  <si>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</si>
  <si>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根治性宫颈切除术</t>
  </si>
  <si>
    <t>输卵管手术</t>
  </si>
  <si>
    <t>输卵管结扎术</t>
  </si>
  <si>
    <t>包括传统术式、经阴道术式</t>
  </si>
  <si>
    <t>显微外科输卵管吻合术</t>
  </si>
  <si>
    <t>输卵管修复整形术</t>
  </si>
  <si>
    <t>含输卵管吻合、再通、整形</t>
  </si>
  <si>
    <t>包括宫外孕的各类手术(如输卵管开窗术)，包括输卵管系膜囊肿切除术、输卵管造口术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</si>
  <si>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</si>
  <si>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</si>
  <si>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</si>
  <si>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</si>
  <si>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</si>
  <si>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</si>
  <si>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</si>
  <si>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</si>
  <si>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</si>
  <si>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t>包括宫颈管息肉、宫颈病灶活检术、宫颈赘生物切除术</t>
  </si>
  <si>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</si>
  <si>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</si>
  <si>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</si>
  <si>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</si>
  <si>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</si>
  <si>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</si>
  <si>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</si>
  <si>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</si>
  <si>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</si>
  <si>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</si>
  <si>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</si>
  <si>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</si>
  <si>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</si>
  <si>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</si>
  <si>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</si>
  <si>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</si>
  <si>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</si>
  <si>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</si>
  <si>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</si>
  <si>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</si>
  <si>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</si>
  <si>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</si>
  <si>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</si>
  <si>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</si>
  <si>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</si>
  <si>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</si>
  <si>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</si>
  <si>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</si>
  <si>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</si>
  <si>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</si>
  <si>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</si>
  <si>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</si>
  <si>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</si>
  <si>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</si>
  <si>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</si>
  <si>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</si>
  <si>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</si>
  <si>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</si>
  <si>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</si>
  <si>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</si>
  <si>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</si>
  <si>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</si>
  <si>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</si>
  <si>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</si>
  <si>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</si>
  <si>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</si>
  <si>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</si>
  <si>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</si>
  <si>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</si>
  <si>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</si>
  <si>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含盆腔淋巴结清扫、卵巢动静脉高位结扎术</t>
  </si>
  <si>
    <t>经阴道、经腹、经腹膜外同价</t>
  </si>
  <si>
    <t>粘膜下子宫肌瘤圈套术</t>
  </si>
  <si>
    <t>盆腔异位病灶清除术</t>
  </si>
  <si>
    <t>子宫病损微波消融术</t>
  </si>
  <si>
    <t>消融针经定位后穿刺入子宫病灶，用于治疗子宫肌瘤、子宫腺肌瘤、子宫腺肌症、子宫内膜良性病灶疾病。</t>
  </si>
  <si>
    <t>一次性微波消融针</t>
  </si>
  <si>
    <t>阴道手术</t>
  </si>
  <si>
    <t>阴道异物取出术</t>
  </si>
  <si>
    <t>阴道裂伤缝合术</t>
  </si>
  <si>
    <t>阴道扩张术</t>
  </si>
  <si>
    <t>扩张用模具</t>
  </si>
  <si>
    <t>阴道疤痕切除术</t>
  </si>
  <si>
    <t>阴道横纵膈切开术</t>
  </si>
  <si>
    <t>阴道闭锁切开术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</si>
  <si>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</si>
  <si>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</si>
  <si>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</si>
  <si>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</si>
  <si>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</si>
  <si>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</si>
  <si>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</si>
  <si>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</si>
  <si>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</si>
  <si>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</si>
  <si>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</si>
  <si>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</si>
  <si>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</si>
  <si>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</si>
  <si>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</si>
  <si>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</si>
  <si>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</si>
  <si>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</si>
  <si>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</si>
  <si>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</si>
  <si>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</si>
  <si>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</si>
  <si>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</si>
  <si>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</si>
  <si>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</si>
  <si>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</si>
  <si>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</si>
  <si>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</si>
  <si>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</si>
  <si>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</si>
  <si>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</si>
  <si>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</si>
  <si>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</si>
  <si>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</si>
  <si>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</si>
  <si>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</si>
  <si>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</si>
  <si>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</si>
  <si>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</si>
  <si>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</si>
  <si>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</si>
  <si>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经腹腔镜盆腔粘连分离术</t>
  </si>
  <si>
    <t>331306002-a</t>
  </si>
  <si>
    <t>盆腔粘连分离术</t>
  </si>
  <si>
    <t>宫腔镜检查</t>
  </si>
  <si>
    <t>含活检；包括幼女阴道异物诊治；不含宫旁阻滞麻醉</t>
  </si>
  <si>
    <t>不得加收宫腔镜费用</t>
  </si>
  <si>
    <t>经宫腔镜取环术</t>
  </si>
  <si>
    <t>不含术中B超监视</t>
  </si>
  <si>
    <t>经宫腔镜输卵管插管术</t>
  </si>
  <si>
    <t>经宫腔镜宫腔粘连分离术</t>
  </si>
  <si>
    <t>经宫腔镜子宫纵隔切除术</t>
  </si>
  <si>
    <t>经宫腔镜子宫肌瘤切除术</t>
  </si>
  <si>
    <t>不含术中B超监视；包括经宫腔镜子宫内膜息肉切除术</t>
  </si>
  <si>
    <t>经宫腔镜子宫内膜剥离术</t>
  </si>
  <si>
    <t>自体骨髓干细胞宫腔移植术</t>
  </si>
  <si>
    <t>将负载骨髓干细胞的胶原支架放置入宫腔，治疗严重宫腔粘连，不含骨髓采集、骨髓干细胞制备。</t>
  </si>
  <si>
    <t>14．产科手术与操作</t>
  </si>
  <si>
    <t>载液擦拭器、特殊脐带夹</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</si>
  <si>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</si>
  <si>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</si>
  <si>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</si>
  <si>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</si>
  <si>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</si>
  <si>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</si>
  <si>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</si>
  <si>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</si>
  <si>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</si>
  <si>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</si>
  <si>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</si>
  <si>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</si>
  <si>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</si>
  <si>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</si>
  <si>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</si>
  <si>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</si>
  <si>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</si>
  <si>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</si>
  <si>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</si>
  <si>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</si>
  <si>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</si>
  <si>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</si>
  <si>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</si>
  <si>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</si>
  <si>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</si>
  <si>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</si>
  <si>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腹腔妊娠取胎术</t>
  </si>
  <si>
    <t>子宫颈裂伤修补术</t>
  </si>
  <si>
    <t>指产时宫颈裂伤</t>
  </si>
  <si>
    <t>子宫颈管环扎术          (Mc-Donald)</t>
  </si>
  <si>
    <t>指孕期手术</t>
  </si>
  <si>
    <t>331400019-a</t>
  </si>
  <si>
    <t>子宫颈管环扎线拆除术</t>
  </si>
  <si>
    <t>指孕期手术。</t>
  </si>
  <si>
    <t>气囊仿生助产术</t>
  </si>
  <si>
    <t>手柄附件</t>
  </si>
  <si>
    <t>胎儿镜激光凝固治疗术</t>
  </si>
  <si>
    <t>用于双胎输血综合征（TTTS）的胎儿镜激光凝固治疗术（FLOC）</t>
  </si>
  <si>
    <t>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</si>
  <si>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</si>
  <si>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</si>
  <si>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</si>
  <si>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</si>
  <si>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</si>
  <si>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</si>
  <si>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</si>
  <si>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</si>
  <si>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</si>
  <si>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</si>
  <si>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</si>
  <si>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</si>
  <si>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</si>
  <si>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</si>
  <si>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</si>
  <si>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</si>
  <si>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</si>
  <si>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</si>
  <si>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</si>
  <si>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</si>
  <si>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</si>
  <si>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</si>
  <si>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</si>
  <si>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</si>
  <si>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</si>
  <si>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</si>
  <si>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</si>
  <si>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</si>
  <si>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</si>
  <si>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</si>
  <si>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</si>
  <si>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</si>
  <si>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</si>
  <si>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</si>
  <si>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</si>
  <si>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</si>
  <si>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</si>
  <si>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</si>
  <si>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</si>
  <si>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</si>
  <si>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</si>
  <si>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</si>
  <si>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</si>
  <si>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</si>
  <si>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</si>
  <si>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</si>
  <si>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</si>
  <si>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</si>
  <si>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</si>
  <si>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</si>
  <si>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</si>
  <si>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</si>
  <si>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</si>
  <si>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</si>
  <si>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</si>
  <si>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</si>
  <si>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</si>
  <si>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</si>
  <si>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</si>
  <si>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</si>
  <si>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</si>
  <si>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</si>
  <si>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</si>
  <si>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</si>
  <si>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</si>
  <si>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</si>
  <si>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</si>
  <si>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</si>
  <si>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</si>
  <si>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</si>
  <si>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</si>
  <si>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</si>
  <si>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</si>
  <si>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</si>
  <si>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</si>
  <si>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</si>
  <si>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</si>
  <si>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</si>
  <si>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</si>
  <si>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</si>
  <si>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</si>
  <si>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</si>
  <si>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</si>
  <si>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t>后路腰椎间盘镜椎间盘髓核摘除术（MED）</t>
  </si>
  <si>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</si>
  <si>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</si>
  <si>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</si>
  <si>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</si>
  <si>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</si>
  <si>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</si>
  <si>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</si>
  <si>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</si>
  <si>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</si>
  <si>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</si>
  <si>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</si>
  <si>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</si>
  <si>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</si>
  <si>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</si>
  <si>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</si>
  <si>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</si>
  <si>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</si>
  <si>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</si>
  <si>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</si>
  <si>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</si>
  <si>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</si>
  <si>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</si>
  <si>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</si>
  <si>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</si>
  <si>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</si>
  <si>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</si>
  <si>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</si>
  <si>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</si>
  <si>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</si>
  <si>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</si>
  <si>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</si>
  <si>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</si>
  <si>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</si>
  <si>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</si>
  <si>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</si>
  <si>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</si>
  <si>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</si>
  <si>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</si>
  <si>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</si>
  <si>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</si>
  <si>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</si>
  <si>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</si>
  <si>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</si>
  <si>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</si>
  <si>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</si>
  <si>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包括椎间盘摘除、减压术，含弹力绷带，含DSA引导</t>
  </si>
  <si>
    <t>331501058-a</t>
  </si>
  <si>
    <t>每增加一间盘加收</t>
  </si>
  <si>
    <t>经皮椎体成形术</t>
  </si>
  <si>
    <t>包括髓核成形术</t>
  </si>
  <si>
    <t>骨黏合剂（骨水泥）</t>
  </si>
  <si>
    <t>每椎体</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</si>
  <si>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</si>
  <si>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</si>
  <si>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</si>
  <si>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</si>
  <si>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</si>
  <si>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</si>
  <si>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</si>
  <si>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</si>
  <si>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</si>
  <si>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</si>
  <si>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内镜下纤维环缝合术</t>
  </si>
  <si>
    <t>显露硬膜和神经根，暴露椎间盘纤维环裂口，缝合。</t>
  </si>
  <si>
    <t>脊柱侧弯固定矫形术</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</si>
  <si>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</si>
  <si>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</si>
  <si>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</si>
  <si>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</si>
  <si>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</si>
  <si>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</si>
  <si>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</si>
  <si>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</si>
  <si>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</si>
  <si>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</si>
  <si>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</si>
  <si>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</si>
  <si>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</si>
  <si>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</si>
  <si>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</si>
  <si>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</si>
  <si>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</si>
  <si>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</si>
  <si>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</si>
  <si>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</si>
  <si>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</si>
  <si>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</si>
  <si>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</si>
  <si>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</si>
  <si>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</si>
  <si>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</si>
  <si>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</si>
  <si>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</si>
  <si>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</si>
  <si>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</si>
  <si>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</si>
  <si>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</si>
  <si>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</si>
  <si>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</si>
  <si>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</si>
  <si>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</si>
  <si>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</si>
  <si>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</si>
  <si>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</si>
  <si>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</si>
  <si>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</si>
  <si>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</si>
  <si>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</si>
  <si>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</si>
  <si>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</si>
  <si>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</si>
  <si>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</si>
  <si>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</si>
  <si>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</si>
  <si>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</si>
  <si>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</si>
  <si>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</si>
  <si>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</si>
  <si>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</si>
  <si>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</si>
  <si>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</si>
  <si>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</si>
  <si>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</si>
  <si>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</si>
  <si>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</si>
  <si>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</si>
  <si>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</si>
  <si>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</si>
  <si>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</si>
  <si>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</si>
  <si>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</si>
  <si>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</si>
  <si>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</si>
  <si>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</si>
  <si>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</si>
  <si>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</si>
  <si>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</si>
  <si>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</si>
  <si>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</si>
  <si>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</si>
  <si>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</si>
  <si>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</si>
  <si>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</si>
  <si>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</si>
  <si>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</si>
  <si>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</si>
  <si>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</si>
  <si>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</si>
  <si>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</si>
  <si>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</si>
  <si>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</si>
  <si>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</si>
  <si>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</si>
  <si>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</si>
  <si>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</si>
  <si>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</si>
  <si>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</si>
  <si>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</si>
  <si>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</si>
  <si>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</si>
  <si>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</si>
  <si>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</si>
  <si>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</si>
  <si>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</si>
  <si>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</si>
  <si>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</si>
  <si>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</si>
  <si>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</si>
  <si>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</si>
  <si>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</si>
  <si>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</si>
  <si>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</si>
  <si>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</si>
  <si>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</si>
  <si>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</si>
  <si>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</si>
  <si>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</si>
  <si>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</si>
  <si>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</si>
  <si>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</si>
  <si>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</si>
  <si>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</si>
  <si>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</si>
  <si>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</si>
  <si>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</si>
  <si>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</si>
  <si>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</si>
  <si>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</si>
  <si>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</si>
  <si>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</si>
  <si>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</si>
  <si>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</si>
  <si>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</si>
  <si>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</si>
  <si>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</si>
  <si>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</si>
  <si>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</si>
  <si>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</si>
  <si>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</si>
  <si>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</si>
  <si>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</si>
  <si>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</si>
  <si>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</si>
  <si>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</si>
  <si>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</si>
  <si>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</si>
  <si>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</si>
  <si>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</si>
  <si>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</si>
  <si>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</si>
  <si>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</si>
  <si>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</si>
  <si>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</si>
  <si>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</si>
  <si>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</si>
  <si>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</si>
  <si>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</si>
  <si>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</si>
  <si>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</si>
  <si>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</si>
  <si>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</si>
  <si>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</si>
  <si>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</si>
  <si>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</si>
  <si>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</si>
  <si>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</si>
  <si>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</si>
  <si>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</si>
  <si>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</si>
  <si>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</si>
  <si>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</si>
  <si>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</si>
  <si>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</si>
  <si>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</si>
  <si>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</si>
  <si>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</si>
  <si>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</si>
  <si>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</si>
  <si>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</si>
  <si>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</si>
  <si>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</si>
  <si>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</si>
  <si>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</si>
  <si>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</si>
  <si>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</si>
  <si>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</si>
  <si>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</si>
  <si>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</si>
  <si>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</si>
  <si>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</si>
  <si>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</si>
  <si>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</si>
  <si>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</si>
  <si>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</si>
  <si>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</si>
  <si>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</si>
  <si>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</si>
  <si>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</si>
  <si>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</si>
  <si>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</si>
  <si>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</si>
  <si>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</si>
  <si>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</si>
  <si>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</si>
  <si>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</si>
  <si>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</si>
  <si>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</si>
  <si>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</si>
  <si>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</si>
  <si>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</si>
  <si>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</si>
  <si>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</si>
  <si>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</si>
  <si>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</si>
  <si>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</si>
  <si>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</si>
  <si>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</si>
  <si>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</si>
  <si>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</si>
  <si>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</si>
  <si>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</si>
  <si>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人工跖趾关节置换术</t>
  </si>
  <si>
    <t>包括人工趾间关节置换术</t>
  </si>
  <si>
    <t>人工关节翻修术</t>
  </si>
  <si>
    <t>骨骺固定手术</t>
  </si>
  <si>
    <t>骨骺肌及软组织肿瘤切除术</t>
  </si>
  <si>
    <t>骨骺早闭骨桥切除脂肪移植术</t>
  </si>
  <si>
    <t>骨骺固定术</t>
  </si>
  <si>
    <t>股骨头骨骺滑脱牵引复位内固定术</t>
  </si>
  <si>
    <t>带血管蒂肌蒂骨骺移植术</t>
  </si>
  <si>
    <t>骨阻滞术</t>
  </si>
  <si>
    <t>包括胫骨、股骨阻滞术。指在手术室中进行胫骨阻滞和股骨阻滞，行临时骨骺阻滞和永久骨骺阻滞。</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</si>
  <si>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</si>
  <si>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</si>
  <si>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</si>
  <si>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</si>
  <si>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</si>
  <si>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</si>
  <si>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</si>
  <si>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</si>
  <si>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</si>
  <si>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</si>
  <si>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</si>
  <si>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</si>
  <si>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</si>
  <si>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</si>
  <si>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</si>
  <si>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</si>
  <si>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</si>
  <si>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</si>
  <si>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</si>
  <si>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</si>
  <si>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</si>
  <si>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</si>
  <si>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</si>
  <si>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</si>
  <si>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</si>
  <si>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跟骨截骨术</t>
  </si>
  <si>
    <t>成骨不全多段截骨术</t>
  </si>
  <si>
    <t>髋关节三联截骨术</t>
  </si>
  <si>
    <t>含髋关节Ganz截骨术；不含X线引导</t>
  </si>
  <si>
    <t>尺骨截骨矫形术</t>
  </si>
  <si>
    <t>应用于陈旧性孟氏骨折，前臂尺桡骨畸形等患者的手术治疗。</t>
  </si>
  <si>
    <t>骨搬移术</t>
  </si>
  <si>
    <t>骨移植术</t>
  </si>
  <si>
    <t>通过胫骨近端经皮微创截骨，装载专用外固定架，进行胫骨近端横向骨搬运，治疗糖尿病足下肢溃疡创面修复，促进肢体末梢血液供应。</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</si>
  <si>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</si>
  <si>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</si>
  <si>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</si>
  <si>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</si>
  <si>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</si>
  <si>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</si>
  <si>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</si>
  <si>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</si>
  <si>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</si>
  <si>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</si>
  <si>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</si>
  <si>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</si>
  <si>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</si>
  <si>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</si>
  <si>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</si>
  <si>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</si>
  <si>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</si>
  <si>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</si>
  <si>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</si>
  <si>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</si>
  <si>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</si>
  <si>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</si>
  <si>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</si>
  <si>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</si>
  <si>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</si>
  <si>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</si>
  <si>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</si>
  <si>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</si>
  <si>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</si>
  <si>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</si>
  <si>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</si>
  <si>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先天性马蹄内翻足石膏固定矫形术</t>
  </si>
  <si>
    <t>不含皮下切腱术</t>
  </si>
  <si>
    <t>踇外翻矫形术</t>
  </si>
  <si>
    <t>331512015-a</t>
  </si>
  <si>
    <t>截骨或有肌腱移位加收</t>
  </si>
  <si>
    <t>截骨或有肌腱移位加收。乙类适用6周岁及以下儿童</t>
  </si>
  <si>
    <t>第二跖骨头修整成形术</t>
  </si>
  <si>
    <t>包括自体、异体软骨移植术。不含自体骨切取</t>
  </si>
  <si>
    <t>异体骨、煅烧骨、人造骨</t>
  </si>
  <si>
    <t>胫骨延长术</t>
  </si>
  <si>
    <t xml:space="preserve">次  </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</si>
  <si>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</si>
  <si>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</si>
  <si>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</si>
  <si>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</si>
  <si>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</si>
  <si>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</si>
  <si>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</si>
  <si>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</si>
  <si>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</si>
  <si>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</si>
  <si>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</si>
  <si>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</si>
  <si>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</si>
  <si>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</si>
  <si>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</si>
  <si>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</si>
  <si>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</si>
  <si>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</si>
  <si>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</si>
  <si>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</si>
  <si>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</si>
  <si>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</si>
  <si>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</si>
  <si>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</si>
  <si>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</si>
  <si>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</si>
  <si>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</si>
  <si>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</si>
  <si>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</si>
  <si>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</si>
  <si>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</si>
  <si>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</si>
  <si>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</si>
  <si>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</si>
  <si>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</si>
  <si>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</si>
  <si>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</si>
  <si>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</si>
  <si>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</si>
  <si>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</si>
  <si>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</si>
  <si>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</si>
  <si>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</si>
  <si>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</si>
  <si>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</si>
  <si>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</si>
  <si>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</si>
  <si>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</si>
  <si>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</si>
  <si>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</si>
  <si>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</si>
  <si>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</si>
  <si>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</si>
  <si>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</si>
  <si>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</si>
  <si>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</si>
  <si>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</si>
  <si>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</si>
  <si>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</si>
  <si>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</si>
  <si>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</si>
  <si>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</si>
  <si>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</si>
  <si>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</si>
  <si>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</si>
  <si>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</si>
  <si>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</si>
  <si>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</si>
  <si>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</si>
  <si>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</si>
  <si>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</si>
  <si>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</si>
  <si>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</si>
  <si>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</si>
  <si>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</si>
  <si>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</si>
  <si>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</si>
  <si>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</si>
  <si>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</si>
  <si>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</si>
  <si>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</si>
  <si>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</si>
  <si>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</si>
  <si>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</si>
  <si>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</si>
  <si>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</si>
  <si>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</si>
  <si>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</si>
  <si>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</si>
  <si>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</si>
  <si>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</si>
  <si>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</si>
  <si>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</si>
  <si>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</si>
  <si>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</si>
  <si>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</si>
  <si>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</si>
  <si>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</si>
  <si>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</si>
  <si>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</si>
  <si>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</si>
  <si>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</si>
  <si>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</si>
  <si>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</si>
  <si>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t>每个手指</t>
  </si>
  <si>
    <t>331520003-b</t>
  </si>
  <si>
    <t>手掌背、前臂者加收</t>
  </si>
  <si>
    <t>手外伤局部转移皮瓣术</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</si>
  <si>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</si>
  <si>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</si>
  <si>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</si>
  <si>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</si>
  <si>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</si>
  <si>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</si>
  <si>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</si>
  <si>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</si>
  <si>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</si>
  <si>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</si>
  <si>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</si>
  <si>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</si>
  <si>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</si>
  <si>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</si>
  <si>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</si>
  <si>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</si>
  <si>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</si>
  <si>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</si>
  <si>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</si>
  <si>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</si>
  <si>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</si>
  <si>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</si>
  <si>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</si>
  <si>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</si>
  <si>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</si>
  <si>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</si>
  <si>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</si>
  <si>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</si>
  <si>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</si>
  <si>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</si>
  <si>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</si>
  <si>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</si>
  <si>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</si>
  <si>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</si>
  <si>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</si>
  <si>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</si>
  <si>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</si>
  <si>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</si>
  <si>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</si>
  <si>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</si>
  <si>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</si>
  <si>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</si>
  <si>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</si>
  <si>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</si>
  <si>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</si>
  <si>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</si>
  <si>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</si>
  <si>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</si>
  <si>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</si>
  <si>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</si>
  <si>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</si>
  <si>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</si>
  <si>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</si>
  <si>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</si>
  <si>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</si>
  <si>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</si>
  <si>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</si>
  <si>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</si>
  <si>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</si>
  <si>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</si>
  <si>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</si>
  <si>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</si>
  <si>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</si>
  <si>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</si>
  <si>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</si>
  <si>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</si>
  <si>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</si>
  <si>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</si>
  <si>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</si>
  <si>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</si>
  <si>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</si>
  <si>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</si>
  <si>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</si>
  <si>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</si>
  <si>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</si>
  <si>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</si>
  <si>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</si>
  <si>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</si>
  <si>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</si>
  <si>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</si>
  <si>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</si>
  <si>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</si>
  <si>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</si>
  <si>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</si>
  <si>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</si>
  <si>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</si>
  <si>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</si>
  <si>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</si>
  <si>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</si>
  <si>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t>膝关节交叉韧带翻修术</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</si>
  <si>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</si>
  <si>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</si>
  <si>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对马蹄内翻足，陈旧性踝关节骨折，创伤性踝关节炎，踝关节畸形，陈旧足部损伤，平足症，陈旧性跟腱损伤患者的手术治疗。</t>
  </si>
  <si>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</si>
  <si>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</si>
  <si>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</si>
  <si>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</si>
  <si>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</si>
  <si>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</si>
  <si>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</si>
  <si>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</si>
  <si>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</si>
  <si>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</si>
  <si>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</si>
  <si>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</si>
  <si>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</si>
  <si>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</si>
  <si>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</si>
  <si>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</si>
  <si>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</si>
  <si>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</si>
  <si>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</si>
  <si>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</si>
  <si>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</si>
  <si>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</si>
  <si>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</si>
  <si>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</si>
  <si>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</si>
  <si>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</si>
  <si>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</si>
  <si>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</si>
  <si>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</si>
  <si>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</si>
  <si>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</si>
  <si>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</si>
  <si>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</si>
  <si>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</si>
  <si>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</si>
  <si>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</si>
  <si>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</si>
  <si>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</si>
  <si>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</si>
  <si>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</si>
  <si>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</si>
  <si>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</si>
  <si>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</si>
  <si>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</si>
  <si>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</si>
  <si>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</si>
  <si>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</si>
  <si>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</si>
  <si>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</si>
  <si>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</si>
  <si>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</si>
  <si>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</si>
  <si>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</si>
  <si>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</si>
  <si>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</si>
  <si>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</si>
  <si>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</si>
  <si>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</si>
  <si>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</si>
  <si>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</si>
  <si>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</si>
  <si>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</si>
  <si>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</si>
  <si>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</si>
  <si>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</si>
  <si>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</si>
  <si>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</si>
  <si>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</si>
  <si>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</si>
  <si>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</si>
  <si>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</si>
  <si>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</si>
  <si>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</si>
  <si>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</si>
  <si>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</si>
  <si>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</si>
  <si>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</si>
  <si>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</si>
  <si>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</si>
  <si>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</si>
  <si>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</si>
  <si>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</si>
  <si>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</si>
  <si>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</si>
  <si>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</si>
  <si>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</si>
  <si>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</si>
  <si>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</si>
  <si>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</si>
  <si>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</si>
  <si>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</si>
  <si>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</si>
  <si>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</si>
  <si>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</si>
  <si>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</si>
  <si>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</si>
  <si>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</si>
  <si>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</si>
  <si>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</si>
  <si>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</si>
  <si>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</si>
  <si>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</si>
  <si>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</si>
  <si>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</si>
  <si>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</si>
  <si>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</si>
  <si>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</si>
  <si>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</si>
  <si>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</si>
  <si>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</si>
  <si>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</si>
  <si>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</si>
  <si>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</si>
  <si>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</si>
  <si>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</si>
  <si>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</si>
  <si>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</si>
  <si>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</si>
  <si>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</si>
  <si>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植入式给药装置（输液港）</t>
  </si>
  <si>
    <t>苏医保函（2024）197号</t>
  </si>
  <si>
    <t>江苏省医疗服务价格项目目录（2022版）、苏医保函（2024）197号</t>
  </si>
  <si>
    <t>331602016-a</t>
  </si>
  <si>
    <t>静脉植入式给药装置取出术</t>
  </si>
  <si>
    <t>新增</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</si>
  <si>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</si>
  <si>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</si>
  <si>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</si>
  <si>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</si>
  <si>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</si>
  <si>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</si>
  <si>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</si>
  <si>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</si>
  <si>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</si>
  <si>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</si>
  <si>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</si>
  <si>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</si>
  <si>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</si>
  <si>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</si>
  <si>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</si>
  <si>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</si>
  <si>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</si>
  <si>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</si>
  <si>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</si>
  <si>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</si>
  <si>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</si>
  <si>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</si>
  <si>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</si>
  <si>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</si>
  <si>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</si>
  <si>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</si>
  <si>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</si>
  <si>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</si>
  <si>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</si>
  <si>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</si>
  <si>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</si>
  <si>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</si>
  <si>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</si>
  <si>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</si>
  <si>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</si>
  <si>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</si>
  <si>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</si>
  <si>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</si>
  <si>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</si>
  <si>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</si>
  <si>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</si>
  <si>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</si>
  <si>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</si>
  <si>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</si>
  <si>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</si>
  <si>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</si>
  <si>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</si>
  <si>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</si>
  <si>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</si>
  <si>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</si>
  <si>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</si>
  <si>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</si>
  <si>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</si>
  <si>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</si>
  <si>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</si>
  <si>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</si>
  <si>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</si>
  <si>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</si>
  <si>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</si>
  <si>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</si>
  <si>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</si>
  <si>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</si>
  <si>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</si>
  <si>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</si>
  <si>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</si>
  <si>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</si>
  <si>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</si>
  <si>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</si>
  <si>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</si>
  <si>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</si>
  <si>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</si>
  <si>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包括扩张器及其他支撑物 ；包括取出术</t>
  </si>
  <si>
    <t>扩张器取出皮瓣移植术</t>
  </si>
  <si>
    <t>烧伤瘢痕切除缝合术</t>
  </si>
  <si>
    <t>烧伤瘢痕切除松解植皮术</t>
  </si>
  <si>
    <t>皮肤和皮下组织修补与重建</t>
  </si>
  <si>
    <t>瘢痕畸形矫正术</t>
  </si>
  <si>
    <t>不含面部</t>
  </si>
  <si>
    <r>
      <rPr>
        <sz val="9"/>
        <rFont val="宋体"/>
        <family val="3"/>
        <charset val="134"/>
        <scheme val="minor"/>
      </rPr>
      <t>100cm</t>
    </r>
    <r>
      <rPr>
        <vertAlign val="superscript"/>
        <sz val="9"/>
        <rFont val="宋体"/>
        <family val="3"/>
        <charset val="134"/>
        <scheme val="minor"/>
      </rPr>
      <t>2</t>
    </r>
  </si>
  <si>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</si>
  <si>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</si>
  <si>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</si>
  <si>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</si>
  <si>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</si>
  <si>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</si>
  <si>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</si>
  <si>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</si>
  <si>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</si>
  <si>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</si>
  <si>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</si>
  <si>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</si>
  <si>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</si>
  <si>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</si>
  <si>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</si>
  <si>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</si>
  <si>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</si>
  <si>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</si>
  <si>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</si>
  <si>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</si>
  <si>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</si>
  <si>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</si>
  <si>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</si>
  <si>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</si>
  <si>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</si>
  <si>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</si>
  <si>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</si>
  <si>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r>
      <rPr>
        <sz val="9"/>
        <rFont val="宋体"/>
        <family val="3"/>
        <charset val="134"/>
        <scheme val="minor"/>
      </rPr>
      <t>2cm</t>
    </r>
    <r>
      <rPr>
        <vertAlign val="superscript"/>
        <sz val="9"/>
        <rFont val="宋体"/>
        <family val="3"/>
        <charset val="134"/>
        <scheme val="minor"/>
      </rPr>
      <t>2</t>
    </r>
  </si>
  <si>
    <t>331604015-a</t>
  </si>
  <si>
    <t>每增加1cm2 加收</t>
  </si>
  <si>
    <r>
      <rPr>
        <sz val="9"/>
        <rFont val="宋体"/>
        <family val="3"/>
        <charset val="134"/>
        <scheme val="minor"/>
      </rPr>
      <t>1cm</t>
    </r>
    <r>
      <rPr>
        <vertAlign val="superscript"/>
        <sz val="9"/>
        <rFont val="宋体"/>
        <family val="3"/>
        <charset val="134"/>
        <scheme val="minor"/>
      </rPr>
      <t>2</t>
    </r>
  </si>
  <si>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</si>
  <si>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</si>
  <si>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</si>
  <si>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</si>
  <si>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</si>
  <si>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</si>
  <si>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</si>
  <si>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</si>
  <si>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</si>
  <si>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</si>
  <si>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</si>
  <si>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r>
      <rPr>
        <sz val="9"/>
        <rFont val="宋体"/>
        <family val="3"/>
        <charset val="134"/>
        <scheme val="minor"/>
      </rPr>
      <t>50cm</t>
    </r>
    <r>
      <rPr>
        <vertAlign val="superscript"/>
        <sz val="9"/>
        <rFont val="宋体"/>
        <family val="3"/>
        <charset val="134"/>
        <scheme val="minor"/>
      </rPr>
      <t>2</t>
    </r>
  </si>
  <si>
    <r>
      <rPr>
        <sz val="9"/>
        <rFont val="宋体"/>
        <family val="3"/>
        <charset val="134"/>
        <scheme val="minor"/>
      </rPr>
      <t>不足50cm</t>
    </r>
    <r>
      <rPr>
        <vertAlign val="superscript"/>
        <sz val="9"/>
        <rFont val="宋体"/>
        <family val="3"/>
        <charset val="134"/>
        <scheme val="minor"/>
      </rPr>
      <t>2</t>
    </r>
    <r>
      <rPr>
        <sz val="9"/>
        <rFont val="宋体"/>
        <family val="3"/>
        <charset val="134"/>
        <scheme val="minor"/>
      </rPr>
      <t>按50cm</t>
    </r>
    <r>
      <rPr>
        <vertAlign val="superscript"/>
        <sz val="9"/>
        <rFont val="宋体"/>
        <family val="3"/>
        <charset val="134"/>
        <scheme val="minor"/>
      </rPr>
      <t>2</t>
    </r>
    <r>
      <rPr>
        <sz val="9"/>
        <rFont val="宋体"/>
        <family val="3"/>
        <charset val="134"/>
        <scheme val="minor"/>
      </rPr>
      <t>计价</t>
    </r>
  </si>
  <si>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</si>
  <si>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</si>
  <si>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</si>
  <si>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</si>
  <si>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</si>
  <si>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</si>
  <si>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</si>
  <si>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</si>
  <si>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</si>
  <si>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</si>
  <si>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</si>
  <si>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</si>
  <si>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</si>
  <si>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</si>
  <si>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</si>
  <si>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</si>
  <si>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</si>
  <si>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</si>
  <si>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</si>
  <si>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</si>
  <si>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</si>
  <si>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</si>
  <si>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</si>
  <si>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</si>
  <si>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</si>
  <si>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</si>
  <si>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</si>
  <si>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</si>
  <si>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</si>
  <si>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</si>
  <si>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</si>
  <si>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含拨管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</si>
  <si>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</si>
  <si>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</si>
  <si>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</si>
  <si>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</si>
  <si>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</si>
  <si>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</si>
  <si>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</si>
  <si>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</si>
  <si>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</si>
  <si>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</si>
  <si>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</si>
  <si>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</si>
  <si>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</si>
  <si>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</si>
  <si>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本类包括物理治疗和康复检查、治疗两部分。</t>
  </si>
  <si>
    <t>1．物理治疗</t>
  </si>
  <si>
    <t>红外线治疗</t>
  </si>
  <si>
    <t>包括远、近红外线：TDP、近红外线气功治疗、红外线真空拔罐治疗红外线光浴治疗、远红外医疗舱治疗、远红外电热理疗</t>
  </si>
  <si>
    <t>远红外电热理疗仪</t>
  </si>
  <si>
    <t>每个照射区</t>
  </si>
  <si>
    <t>每区照射不少于20分钟</t>
  </si>
  <si>
    <t>340100001-a</t>
  </si>
  <si>
    <t>高光功率光子治疗</t>
  </si>
  <si>
    <t>单光源/5分钟</t>
  </si>
  <si>
    <t>可见光治疗</t>
  </si>
  <si>
    <t>包括红光照射、蓝光照射、蓝紫光照射、太阳灯照射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</si>
  <si>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</si>
  <si>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</si>
  <si>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</si>
  <si>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</si>
  <si>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</si>
  <si>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</si>
  <si>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</si>
  <si>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</si>
  <si>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</si>
  <si>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</si>
  <si>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</si>
  <si>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</si>
  <si>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</si>
  <si>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</si>
  <si>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</si>
  <si>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</si>
  <si>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</si>
  <si>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</si>
  <si>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</si>
  <si>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</si>
  <si>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</si>
  <si>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</si>
  <si>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</si>
  <si>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</si>
  <si>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</si>
  <si>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</si>
  <si>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</si>
  <si>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</si>
  <si>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</si>
  <si>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</si>
  <si>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</si>
  <si>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</si>
  <si>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340100017-a</t>
  </si>
  <si>
    <t>联合治疗加收</t>
  </si>
  <si>
    <t>电子生物反馈疗法</t>
  </si>
  <si>
    <t>包括肌电、皮温、皮电、脑电、心率各种生物反馈</t>
  </si>
  <si>
    <t>包括脉冲式、交变等不同机型又分低频磁、高频磁及热点磁、强磁场刺激、热磁振</t>
  </si>
  <si>
    <t>每20分钟</t>
  </si>
  <si>
    <t>水疗</t>
  </si>
  <si>
    <t>包括药物浸浴、气泡浴、哈伯特槽浴（8字槽）旋涡浴（分上肢、下肢）</t>
  </si>
  <si>
    <t>340100020-a</t>
  </si>
  <si>
    <t>臭氧局部水疗</t>
  </si>
  <si>
    <t>局部清洁，适当浓度的臭氧水，对靶部位淋洗、浸泡、湿敷治疗</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</si>
  <si>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</si>
  <si>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</si>
  <si>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</si>
  <si>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</si>
  <si>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</si>
  <si>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</si>
  <si>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</si>
  <si>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</si>
  <si>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</si>
  <si>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</si>
  <si>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</si>
  <si>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</si>
  <si>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</si>
  <si>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</si>
  <si>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</si>
  <si>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</si>
  <si>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</si>
  <si>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医用冷敷袋</t>
  </si>
  <si>
    <t>医用冷敷袋限口腔门诊使用</t>
  </si>
  <si>
    <t>电按摩</t>
  </si>
  <si>
    <t>包括电动按摩、电热按摩、局部电按摩、</t>
  </si>
  <si>
    <t>场效应治疗</t>
  </si>
  <si>
    <t>多频振动治疗</t>
  </si>
  <si>
    <t>阴部/盆底肌磁刺激治疗</t>
  </si>
  <si>
    <t>含电极棒</t>
  </si>
  <si>
    <t>2．康复</t>
  </si>
  <si>
    <t>矫形器 、小腿假肢、大腿假肢、儿童助听器、眼镜式助视器</t>
  </si>
  <si>
    <t>3402-a</t>
  </si>
  <si>
    <t>听力言语康复</t>
  </si>
  <si>
    <t>言语训练</t>
  </si>
  <si>
    <t>限符合苏人社发[2010]479号条件的城镇医保、新农合结算和个人费用结算。限0-14岁听力残疾儿童，康复年限不超过4年，每年支付不超过6个月。</t>
  </si>
  <si>
    <t>3402-b</t>
  </si>
  <si>
    <t>智力康复</t>
  </si>
  <si>
    <t>限符合苏人社发[2010]479号条件的城镇医保、新农合结算和个人费用结算</t>
  </si>
  <si>
    <t>3402-c</t>
  </si>
  <si>
    <t>孤独症康复</t>
  </si>
  <si>
    <t>3402-d</t>
  </si>
  <si>
    <t>肢体康复</t>
  </si>
  <si>
    <t>运动疗法</t>
  </si>
  <si>
    <t>包括脑瘫康复</t>
  </si>
  <si>
    <t>徒手平衡功能检查</t>
  </si>
  <si>
    <t>限符合苏人社发【2010】479号规定的适用对象结算。限器质性病变，一个疾病过程支付不超过3次。</t>
  </si>
  <si>
    <t>仪器平衡功能评定</t>
  </si>
  <si>
    <t>日常生活能力评定</t>
  </si>
  <si>
    <t>限符合苏人社发【2010】479号规定的适用对象结算，在文中所列十八个康复项目具体实施中涉及的日常生活能力评定。一个疾病过程支付不超过4次。</t>
  </si>
  <si>
    <t>等速肌力测定</t>
  </si>
  <si>
    <t>每关节</t>
  </si>
  <si>
    <t>手功能评定</t>
  </si>
  <si>
    <t>包括徒手和仪器</t>
  </si>
  <si>
    <t>限定支付范围：明确手功能障碍患者，总时间不超过90天，评定时间间隔不短于14天。</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</si>
  <si>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</si>
  <si>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</si>
  <si>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</si>
  <si>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</si>
  <si>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</si>
  <si>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</si>
  <si>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</si>
  <si>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</si>
  <si>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</si>
  <si>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</si>
  <si>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</si>
  <si>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</si>
  <si>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</si>
  <si>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</si>
  <si>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</si>
  <si>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</si>
  <si>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</si>
  <si>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</si>
  <si>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</si>
  <si>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</si>
  <si>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</si>
  <si>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</si>
  <si>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</si>
  <si>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</si>
  <si>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</si>
  <si>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</si>
  <si>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包括全身肌力训练、各关节活动度训练、徒手体操、器械训练、步态平衡功能训练</t>
  </si>
  <si>
    <t>45分钟/次</t>
  </si>
  <si>
    <t>限符合苏人社发【2010】479号规定的适用对象结算。限器质性病变导致的肌力、关节活动度和平衡功能障碍的患者，一个疾病过程支付不超过3个月；每日支付不超过2次（包括合并项目计算）。与偏瘫、脑瘫或截瘫肢体综合训练同时使用时只支付其中一项。</t>
  </si>
  <si>
    <t>减重支持系统训练</t>
  </si>
  <si>
    <t>40分钟/次</t>
  </si>
  <si>
    <t>限定支付范围：由神经、肌肉、骨骼疾患导致的独立行走障碍者，支付不超过30天。</t>
  </si>
  <si>
    <t>苏医保发【2019】80号、江苏省医疗服务价格项目目录（2022版）</t>
  </si>
  <si>
    <t>轮椅功能训练</t>
  </si>
  <si>
    <t>限定支付范围：需要长期适用轮椅且能够自行操作的患者，支付不超过30天。</t>
  </si>
  <si>
    <t>苏医保发【2019】109号、江苏省医疗服务价格项目目录（2022版）</t>
  </si>
  <si>
    <t>电动起立床训练</t>
  </si>
  <si>
    <t>限定支付范围：住院期间，以减少卧床并发症为治疗目的或者以直立行走为康复目标，支付不超过30天。</t>
  </si>
  <si>
    <t>平衡功能训练</t>
  </si>
  <si>
    <t>限定支付范围：有明确的平衡功能障碍，一个疾病过程支付不超过90天。</t>
  </si>
  <si>
    <t>手功能训练</t>
  </si>
  <si>
    <t>支具</t>
  </si>
  <si>
    <t>限定支付范围：有明确的手功能障碍，一个疾病过程支付不超过90天。</t>
  </si>
  <si>
    <t>关节松动训练</t>
  </si>
  <si>
    <t>包括小关节（指关节）、大关节</t>
  </si>
  <si>
    <t>限定支付范围：有明确的关节活动障碍，一个疾病过程支付不超过90天。</t>
  </si>
  <si>
    <t>有氧训练</t>
  </si>
  <si>
    <t>文体训练</t>
  </si>
  <si>
    <t>等速肌力训练</t>
  </si>
  <si>
    <t>作业疗法</t>
  </si>
  <si>
    <t>含日常生活动作训练</t>
  </si>
  <si>
    <t>自助具</t>
  </si>
  <si>
    <t>限符合苏人社发【2010】479号规定的适用对象结算。限器质性病变导致的生活、工作能力障碍。一个疾病过程支付不超过3个月；每日支付不超过1次。</t>
  </si>
  <si>
    <t>职业功能训练</t>
  </si>
  <si>
    <t>限定支付范围：法定就业年龄段且有就业意愿，经过PARQ医学筛查适合进行职业功能训练的患者，支付不超过90天。</t>
  </si>
  <si>
    <t>口吃训练</t>
  </si>
  <si>
    <t>30分钟/次</t>
  </si>
  <si>
    <t>限符合苏人社发【2010】479号规定的适用对象结算限器质性病变导致的中、重度语言障碍。一个疾病过程支付不超过3个月；每日支付不超过1次。</t>
  </si>
  <si>
    <t>儿童听力障碍语言训练</t>
  </si>
  <si>
    <t>限定支付范围：6岁以下听力障碍儿童，由取得听觉口语师资格的人员开展，以个别化训练为主要方式，每周最多支付一次，支付不超过一年。</t>
  </si>
  <si>
    <t>构音障碍训练</t>
  </si>
  <si>
    <t>吞咽功能障碍训练</t>
  </si>
  <si>
    <t>限符合苏人社发【2010】479号规定的适用对象结算。限中、重度功能障碍；限三级医院康复科或康复专科医院使用。一个疾病过程支付不超过3个月。</t>
  </si>
  <si>
    <t>限符合苏人社发【2010】479号规定的适用对象结算。限器质性病变导致的认知知觉功能障碍。一个疾病过程支付不超过3个月。</t>
  </si>
  <si>
    <t>340200038-a</t>
  </si>
  <si>
    <t>针对有孤独症等心里发育障碍的儿童进行的治疗、训练，每次不少于30分钟。</t>
  </si>
  <si>
    <t>社区康复测查</t>
  </si>
  <si>
    <t>含咨询</t>
  </si>
  <si>
    <t>限符合苏人社发【2010】479号规定的适用对象结算。社区康复患者接受综合检查和指导，每月不超过2次。</t>
  </si>
  <si>
    <t>偏瘫肢体综合训练</t>
  </si>
  <si>
    <t>限符合苏人社发【2010】479号规定的适用对象结算。一个疾病过程支付不超过3个月。与运动疗法同时使用时只支付其中一项。</t>
  </si>
  <si>
    <t>脑瘫肢体综合训练</t>
  </si>
  <si>
    <t>限符合苏人社发【2010】479号规定的适用对象结算。限儿童。3岁以前，每年支付不超过6个月；3岁以后，每年支付不超过3个月。支付总年限不超过5年。与运动疗法同时使用时只支付其中一项。</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</si>
  <si>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</si>
  <si>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</si>
  <si>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</si>
  <si>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</si>
  <si>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</si>
  <si>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</si>
  <si>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</si>
  <si>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</si>
  <si>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</si>
  <si>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</si>
  <si>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</si>
  <si>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</si>
  <si>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</si>
  <si>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</si>
  <si>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</si>
  <si>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</si>
  <si>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</si>
  <si>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</si>
  <si>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</si>
  <si>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</si>
  <si>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</si>
  <si>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</si>
  <si>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</si>
  <si>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</si>
  <si>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</si>
  <si>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</si>
  <si>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t>下肢肌肉力均衡性检测</t>
  </si>
  <si>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</si>
  <si>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</si>
  <si>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</si>
  <si>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</si>
  <si>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</si>
  <si>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</si>
  <si>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 xml:space="preserve">次 </t>
  </si>
  <si>
    <t>虚拟情景康复训练</t>
  </si>
  <si>
    <t>动态平衡运动控制评定及训练</t>
  </si>
  <si>
    <t>足底受力反馈系统检查</t>
  </si>
  <si>
    <t>肢体运动功能评估与训练反馈控制系统</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</si>
  <si>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</si>
  <si>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</si>
  <si>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</si>
  <si>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</si>
  <si>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</si>
  <si>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吞咽障碍仪器治疗</t>
  </si>
  <si>
    <t>吞咽肌点刺激，对吞咽肌及构音肌进行点刺激和强化治疗，改善吞咽功能。含诊断，治疗，进食训练，发音训练</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</si>
  <si>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</si>
  <si>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</si>
  <si>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</si>
  <si>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</si>
  <si>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</si>
  <si>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</si>
  <si>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</si>
  <si>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</si>
  <si>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</si>
  <si>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</si>
  <si>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</si>
  <si>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</si>
  <si>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t>限神经系统、骨关节系统损伤及疾病。试用期新项目</t>
  </si>
  <si>
    <t>主被动仪器训练</t>
  </si>
  <si>
    <t>包括上肢主被动仪器训练，下肢主被动仪器训练</t>
  </si>
  <si>
    <t>呼吸训练</t>
  </si>
  <si>
    <t>包括呼吸控制训练、咳嗽与排痰训练、呼吸肌训练</t>
  </si>
  <si>
    <t>膀胱容量压力测定</t>
  </si>
  <si>
    <t>采取无菌导尿方法插入三腔导尿管后放净尿液，连接测压管（水柱法或仪器），匀速向膀胱内注入生理盐水，记录注入盐水量作为膀胱容量、压力，排净膀胱，拔出尿管，观察患者有无不适。</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</si>
  <si>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</si>
  <si>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</si>
  <si>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</si>
  <si>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</si>
  <si>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</si>
  <si>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</si>
  <si>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</si>
  <si>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</si>
  <si>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</si>
  <si>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</si>
  <si>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</si>
  <si>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</si>
  <si>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</si>
  <si>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</si>
  <si>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</si>
  <si>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</si>
  <si>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</si>
  <si>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</si>
  <si>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</si>
  <si>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三叉神经，舌咽神经，副神经，面神经、脊神经等神经（节）射频治疗用于治疗神经痛和肌痉挛</t>
  </si>
  <si>
    <t>经皮脊髓背角化学毁损术</t>
  </si>
  <si>
    <t>含穿刺针</t>
  </si>
  <si>
    <t>用于晚期癌痛，需要在影像定位下操作。</t>
  </si>
  <si>
    <t>经皮脊髓背脚和传导束射频毁损术</t>
  </si>
  <si>
    <t>含射频机器使用</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</si>
  <si>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</si>
  <si>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</si>
  <si>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</si>
  <si>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</si>
  <si>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</si>
  <si>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</si>
  <si>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</si>
  <si>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</si>
  <si>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</si>
  <si>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</si>
  <si>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</si>
  <si>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</si>
  <si>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</si>
  <si>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</si>
  <si>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</si>
  <si>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</si>
  <si>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</si>
  <si>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</si>
  <si>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</si>
  <si>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</si>
  <si>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</si>
  <si>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</si>
  <si>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</si>
  <si>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</si>
  <si>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</si>
  <si>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</si>
  <si>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</si>
  <si>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</si>
  <si>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</si>
  <si>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</si>
  <si>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</si>
  <si>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</si>
  <si>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</si>
  <si>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</si>
  <si>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</si>
  <si>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</si>
  <si>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</si>
  <si>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</si>
  <si>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</si>
  <si>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</si>
  <si>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</si>
  <si>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</si>
  <si>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</si>
  <si>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</si>
  <si>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</si>
  <si>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</si>
  <si>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</si>
  <si>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</si>
  <si>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</si>
  <si>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</si>
  <si>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</si>
  <si>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</si>
  <si>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</si>
  <si>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</si>
  <si>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</si>
  <si>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</si>
  <si>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</si>
  <si>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</si>
  <si>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</si>
  <si>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</si>
  <si>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</si>
  <si>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</si>
  <si>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</si>
  <si>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</si>
  <si>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</si>
  <si>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</si>
  <si>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</si>
  <si>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</si>
  <si>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</si>
  <si>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</si>
  <si>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</si>
  <si>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</si>
  <si>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</si>
  <si>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</si>
  <si>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</si>
  <si>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</si>
  <si>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</si>
  <si>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</si>
  <si>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</si>
  <si>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</si>
  <si>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</si>
  <si>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</si>
  <si>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</si>
  <si>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</si>
  <si>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</si>
  <si>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</si>
  <si>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</si>
  <si>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疼痛综合评定</t>
  </si>
  <si>
    <t>进行麦吉尔疼痛问卷评定、视觉模拟评分法测定、慢性疼痛状况分级等，对患者疼痛的部位、性质、频率和对日常生活的影响等进行综合评定。含人工报告。</t>
  </si>
  <si>
    <t>冲击波疼痛治疗</t>
  </si>
  <si>
    <t>四、中医及民族医诊疗类</t>
  </si>
  <si>
    <t>1.本类包括中医外治、中医骨伤、针刺、灸法、推拿疗法、中医肛肠、中医特殊疗法、中医综合类8个二级分类。2.与西医相同的诊疗项目，需在相应的西医系统诊疗项目中查找，不在此重复列项。</t>
  </si>
  <si>
    <t>(一)中医外治</t>
  </si>
  <si>
    <t>(二)中医骨伤</t>
  </si>
  <si>
    <t>不含X光透视、麻醉。部分项目参见肌肉骨骼系统手术</t>
  </si>
  <si>
    <t>骨折手法整复术</t>
  </si>
  <si>
    <t>420000001-a</t>
  </si>
  <si>
    <t>掌(跖)、指(趾)骨折按脱位</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</si>
  <si>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</si>
  <si>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</si>
  <si>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</si>
  <si>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</si>
  <si>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</si>
  <si>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</si>
  <si>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</si>
  <si>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</si>
  <si>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</si>
  <si>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</si>
  <si>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</si>
  <si>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</si>
  <si>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</si>
  <si>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</si>
  <si>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</si>
  <si>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</si>
  <si>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</si>
  <si>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</si>
  <si>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</si>
  <si>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</si>
  <si>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</si>
  <si>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</si>
  <si>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</si>
  <si>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</si>
  <si>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</si>
  <si>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</si>
  <si>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</si>
  <si>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</si>
  <si>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</si>
  <si>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</si>
  <si>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</si>
  <si>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</si>
  <si>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</si>
  <si>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</si>
  <si>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t>一次性针灸针</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</si>
  <si>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</si>
  <si>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</si>
  <si>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</si>
  <si>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</si>
  <si>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</si>
  <si>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</si>
  <si>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</si>
  <si>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</si>
  <si>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</si>
  <si>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</si>
  <si>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</si>
  <si>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</si>
  <si>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</si>
  <si>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</si>
  <si>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</si>
  <si>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</si>
  <si>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</si>
  <si>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</si>
  <si>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</si>
  <si>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</si>
  <si>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不得与其它项目相加收取</t>
  </si>
  <si>
    <t>针刺麻醉</t>
  </si>
  <si>
    <t>电针</t>
  </si>
  <si>
    <t>包括普通电针、电热针灸、电冷针灸</t>
  </si>
  <si>
    <t>浮针</t>
  </si>
  <si>
    <t>一次性使用浮针</t>
  </si>
  <si>
    <t>一个穴位</t>
  </si>
  <si>
    <t>微波针</t>
  </si>
  <si>
    <t>激光针</t>
  </si>
  <si>
    <t>磁热疗法</t>
  </si>
  <si>
    <t>穴位注射</t>
  </si>
  <si>
    <t>包括穴位封闭、自血疗法</t>
  </si>
  <si>
    <t>二个穴位</t>
  </si>
  <si>
    <t>子午流注开穴法</t>
  </si>
  <si>
    <t>包括灵龟八法</t>
  </si>
  <si>
    <t>经络穴位测评疗法</t>
  </si>
  <si>
    <t>包括体穴、耳穴、经络测评、经络导评</t>
  </si>
  <si>
    <t>通脑活络针刺疗法</t>
  </si>
  <si>
    <t>重用头针、形成立体网络，头、体并用，针刺手法量化。</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</si>
  <si>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</si>
  <si>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</si>
  <si>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</si>
  <si>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</si>
  <si>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</si>
  <si>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</si>
  <si>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</si>
  <si>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用于治疗面瘫。试用期新项目</t>
  </si>
  <si>
    <t>拨针治疗</t>
  </si>
  <si>
    <t>小针刀治疗</t>
  </si>
  <si>
    <t>指拨松针，运用中医针灸特殊针具进行松解。</t>
  </si>
  <si>
    <t>治疗慢性顽固性肌肉软组织疼痛、脊柱骨关节疾病</t>
  </si>
  <si>
    <t>蝶腭穴特殊针法</t>
  </si>
  <si>
    <t>指针刺单侧或双侧蝶腭神经节，治疗变应性、慢性鼻炎。</t>
  </si>
  <si>
    <t>(四)灸法</t>
  </si>
  <si>
    <t>(五)推拿疗法</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</si>
  <si>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</si>
  <si>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</si>
  <si>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</si>
  <si>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</si>
  <si>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</si>
  <si>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</si>
  <si>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</si>
  <si>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</si>
  <si>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</si>
  <si>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</si>
  <si>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</si>
  <si>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</si>
  <si>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</si>
  <si>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</si>
  <si>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</si>
  <si>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</si>
  <si>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</si>
  <si>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</si>
  <si>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</si>
  <si>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</si>
  <si>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</si>
  <si>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</si>
  <si>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</si>
  <si>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</si>
  <si>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</si>
  <si>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</si>
  <si>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</si>
  <si>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</si>
  <si>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</si>
  <si>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</si>
  <si>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</si>
  <si>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</si>
  <si>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</si>
  <si>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</si>
  <si>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</si>
  <si>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</si>
  <si>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</si>
  <si>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</si>
  <si>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</si>
  <si>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</si>
  <si>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</si>
  <si>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</si>
  <si>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</si>
  <si>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</si>
  <si>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</si>
  <si>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</si>
  <si>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</si>
  <si>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</si>
  <si>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</si>
  <si>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红皮病清消术</t>
  </si>
  <si>
    <t>含药物调配</t>
  </si>
  <si>
    <t>扁桃体烙法治疗</t>
  </si>
  <si>
    <t>医疗气功治疗</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</si>
  <si>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</si>
  <si>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</si>
  <si>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</si>
  <si>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</si>
  <si>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</si>
  <si>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</si>
  <si>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</si>
  <si>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</si>
  <si>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</si>
  <si>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</si>
  <si>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</si>
  <si>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</si>
  <si>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</si>
  <si>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</si>
  <si>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</si>
  <si>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</si>
  <si>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</si>
  <si>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</si>
  <si>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</si>
  <si>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</si>
  <si>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</si>
  <si>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</si>
  <si>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</si>
  <si>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</si>
  <si>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</si>
  <si>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</si>
  <si>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</si>
  <si>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</si>
  <si>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</si>
  <si>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</si>
  <si>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</si>
  <si>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</si>
  <si>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注释：
1.医疗机构执行加收政策计算价格的尾数均按四舍五入处理，10元以下的保留到角，10元及以上的保留到元。
2.涉及儿童加收政策的项目，统一在说明中标注“6周岁及以下儿童加收30%”，不再单列儿童执行项目价格。其中，“小儿鸡胸矫正术（编码330703015）、小儿原发性肠套叠手术复位（编码331003005）、先天性肠腔闭锁成形术（331003016）、先天性巨结肠切除术（编码331003019）、先天胆道闭锁肝空肠Roux-y成形术（编码331006018）”等单独制定六周岁及以下儿童项目价格。
3.在宁省（部）属公立医疗机构开展市定价项目执行南京市制定的价格。</t>
  </si>
  <si>
    <t>血液及血液成分</t>
  </si>
  <si>
    <t>收费项目等级</t>
  </si>
  <si>
    <t>计价单位</t>
  </si>
  <si>
    <t>供应价格（元）</t>
  </si>
  <si>
    <t>1204-6</t>
  </si>
  <si>
    <t>1204-6-1</t>
  </si>
  <si>
    <t>全血</t>
  </si>
  <si>
    <t>005101020010000</t>
  </si>
  <si>
    <t>滤白全血</t>
  </si>
  <si>
    <t>单位</t>
  </si>
  <si>
    <t>1204-6-1-1</t>
  </si>
  <si>
    <t>10ml</t>
  </si>
  <si>
    <t>1204-6-2</t>
  </si>
  <si>
    <t>洗涤红细胞</t>
  </si>
  <si>
    <t>005101010040000</t>
  </si>
  <si>
    <t>0.5单位按50％收取</t>
  </si>
  <si>
    <t>1204-6-3</t>
  </si>
  <si>
    <t>去白细胞红细胞</t>
  </si>
  <si>
    <t>005101010020000</t>
  </si>
  <si>
    <t>滤白红细胞</t>
  </si>
  <si>
    <t>1204-6-4</t>
  </si>
  <si>
    <t>悬浮红细胞</t>
  </si>
  <si>
    <t>003108000060200</t>
  </si>
  <si>
    <t>白细胞除滤（悬浮红细胞）</t>
  </si>
  <si>
    <t>1204-6-5</t>
  </si>
  <si>
    <t>浓缩红细胞</t>
  </si>
  <si>
    <t>005101010010000</t>
  </si>
  <si>
    <t>1204-6-6</t>
  </si>
  <si>
    <t>血小板、白细胞</t>
  </si>
  <si>
    <t>005101030040000</t>
  </si>
  <si>
    <t>冷冻机采血小板</t>
  </si>
  <si>
    <t>1204-6-7</t>
  </si>
  <si>
    <t>冷沉淀凝血因子</t>
  </si>
  <si>
    <t>1204-6-8</t>
  </si>
  <si>
    <t>新鲜冰冻血浆</t>
  </si>
  <si>
    <t>005101040020000</t>
  </si>
  <si>
    <t>包括普通冰冻血浆</t>
  </si>
  <si>
    <t>1204-6-9</t>
  </si>
  <si>
    <t>单采血小板</t>
  </si>
  <si>
    <t>005101030020000</t>
  </si>
  <si>
    <t>机采血小板</t>
  </si>
  <si>
    <t>治疗量</t>
  </si>
  <si>
    <r>
      <rPr>
        <sz val="9"/>
        <rFont val="宋体"/>
        <family val="3"/>
        <charset val="134"/>
      </rPr>
      <t>包括冰冻血小板\每治疗量指≥2.5*10</t>
    </r>
    <r>
      <rPr>
        <vertAlign val="superscript"/>
        <sz val="9"/>
        <rFont val="宋体"/>
        <family val="3"/>
        <charset val="134"/>
      </rPr>
      <t>11</t>
    </r>
    <r>
      <rPr>
        <sz val="9"/>
        <rFont val="宋体"/>
        <family val="3"/>
        <charset val="134"/>
      </rPr>
      <t>个血小板</t>
    </r>
  </si>
  <si>
    <t>1204-6-10</t>
  </si>
  <si>
    <t>冰冻红细胞（异体血）</t>
  </si>
  <si>
    <t>005101010050000</t>
  </si>
  <si>
    <t>冰冻红细胞</t>
  </si>
  <si>
    <t>1204-6-11</t>
  </si>
  <si>
    <t>冰冻红细胞（自体血）</t>
  </si>
  <si>
    <t>1204-6-12</t>
  </si>
  <si>
    <t>悬浮少白细胞的红细胞</t>
  </si>
  <si>
    <t>005101010030000</t>
  </si>
  <si>
    <t>红细胞悬液</t>
  </si>
  <si>
    <t>1204-6-13</t>
  </si>
  <si>
    <t>浓缩少白细胞的红细胞</t>
  </si>
  <si>
    <t>1204-6-14</t>
  </si>
  <si>
    <t>单采少白细胞的血小板</t>
  </si>
  <si>
    <t>005101030010000</t>
  </si>
  <si>
    <t>手工分离浓缩血小板</t>
  </si>
  <si>
    <r>
      <rPr>
        <sz val="9"/>
        <rFont val="宋体"/>
        <family val="3"/>
        <charset val="134"/>
      </rPr>
      <t>（每治疗量指≥2.5*10</t>
    </r>
    <r>
      <rPr>
        <vertAlign val="superscript"/>
        <sz val="9"/>
        <rFont val="宋体"/>
        <family val="3"/>
        <charset val="134"/>
      </rPr>
      <t>11</t>
    </r>
    <r>
      <rPr>
        <sz val="9"/>
        <rFont val="宋体"/>
        <family val="3"/>
        <charset val="134"/>
      </rPr>
      <t>个血小板）</t>
    </r>
  </si>
  <si>
    <t>1204-6-15</t>
  </si>
  <si>
    <t>洗涤单采血小板</t>
  </si>
  <si>
    <t>1204-6-16</t>
  </si>
  <si>
    <t>单采粒细胞</t>
  </si>
  <si>
    <t>005101040010000</t>
  </si>
  <si>
    <t>新鲜液体血浆</t>
  </si>
  <si>
    <r>
      <rPr>
        <sz val="9"/>
        <rFont val="宋体"/>
        <family val="3"/>
        <charset val="134"/>
      </rPr>
      <t>（每治疗量指≥2.5*10</t>
    </r>
    <r>
      <rPr>
        <vertAlign val="superscript"/>
        <sz val="9"/>
        <rFont val="宋体"/>
        <family val="3"/>
        <charset val="134"/>
      </rPr>
      <t>10</t>
    </r>
    <r>
      <rPr>
        <sz val="9"/>
        <rFont val="宋体"/>
        <family val="3"/>
        <charset val="134"/>
      </rPr>
      <t>个中性粒细胞）</t>
    </r>
  </si>
  <si>
    <t>1204-6-17</t>
  </si>
  <si>
    <t>RH阴性全血</t>
  </si>
  <si>
    <t>005101020030000</t>
  </si>
  <si>
    <t>Rh阴性全血</t>
  </si>
  <si>
    <t>1204-6-17-1</t>
  </si>
  <si>
    <t>1204-6-18</t>
  </si>
  <si>
    <t>RH阴性悬浮红细胞</t>
  </si>
  <si>
    <t>005101010070000</t>
  </si>
  <si>
    <t>0.5单位按50％收取。</t>
  </si>
  <si>
    <t>1204-6-19</t>
  </si>
  <si>
    <t>RH阴性浓缩红细胞</t>
  </si>
  <si>
    <t>1204-6-20</t>
  </si>
  <si>
    <t>RH阴性冰冻血浆</t>
  </si>
  <si>
    <t>005101040030000</t>
  </si>
  <si>
    <t>普通冰冻血浆</t>
  </si>
  <si>
    <t>1204-6-21</t>
  </si>
  <si>
    <t>病毒灭活血浆</t>
  </si>
  <si>
    <t>100ml</t>
  </si>
  <si>
    <t>含滤材。</t>
  </si>
  <si>
    <t>1204-6-21-1</t>
  </si>
  <si>
    <t>005101040040000</t>
  </si>
  <si>
    <t>滤白病毒灭活冰冻血浆</t>
  </si>
  <si>
    <t>苏价费【2005】213号</t>
  </si>
  <si>
    <t>1204-6-22</t>
  </si>
  <si>
    <t>机采去淋巴细胞</t>
  </si>
  <si>
    <t>人*次</t>
  </si>
  <si>
    <t>含滤材</t>
  </si>
  <si>
    <t>1204-6-23</t>
  </si>
  <si>
    <t>造血干细胞冷冻保存</t>
  </si>
  <si>
    <t>每天加收20元,超过30天减半收取</t>
  </si>
  <si>
    <t>1204-6-24</t>
  </si>
  <si>
    <t>外周血干细胞采集</t>
  </si>
  <si>
    <t>001204000060100</t>
  </si>
  <si>
    <t>静脉输液(输血)</t>
  </si>
  <si>
    <t>1204-6-25</t>
  </si>
  <si>
    <r>
      <rPr>
        <sz val="9"/>
        <rFont val="宋体"/>
        <family val="3"/>
        <charset val="134"/>
      </rPr>
      <t>自体血采集及4</t>
    </r>
    <r>
      <rPr>
        <vertAlign val="superscript"/>
        <sz val="9"/>
        <rFont val="宋体"/>
        <family val="3"/>
        <charset val="134"/>
      </rPr>
      <t>。</t>
    </r>
    <r>
      <rPr>
        <sz val="9"/>
        <rFont val="宋体"/>
        <family val="3"/>
        <charset val="134"/>
      </rPr>
      <t>C保存</t>
    </r>
  </si>
  <si>
    <t>1204-6-26</t>
  </si>
  <si>
    <t>去病毒冷沉淀凝血因子</t>
  </si>
  <si>
    <t>1204-6-27</t>
  </si>
  <si>
    <t>RH阴性洗涤红细胞</t>
  </si>
  <si>
    <t>0.5单位按50%收取</t>
  </si>
  <si>
    <t>【2012】367号</t>
  </si>
  <si>
    <t>1204-6-28</t>
  </si>
  <si>
    <t>RH阴性悬浮少白细胞红细胞</t>
  </si>
  <si>
    <t>1204-6-29</t>
  </si>
  <si>
    <t>RH阴性冰冻、解冻去甘油红细胞</t>
  </si>
  <si>
    <t>005101010060000</t>
  </si>
  <si>
    <t>冰冻解冻去甘油红细胞</t>
  </si>
  <si>
    <t>单位/袋</t>
  </si>
  <si>
    <t>1204-6-30</t>
  </si>
  <si>
    <t>血液分袋</t>
  </si>
  <si>
    <t>袋</t>
  </si>
  <si>
    <t>用于婴幼儿临床治疗性输血收取</t>
  </si>
  <si>
    <t>说明：
1. 本价格项目表按照口腔种植类医疗服务主要环节的服务产出设立价格项目。
2. 本价格项目表所指植入体为种植体、基台等植入牙床、包裹在牙龈内的医用耗材，置入体是指种植牙冠、义齿等安置在口腔内、暴露在牙龈之外，不与人体组织直接结合的医用耗材。
3. 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 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 医疗机构应对本院施治的口腔内牙齿缺失植入体、置入体进行保质保修，保修范围内出现损坏，医疗机构应免费进行修理、再制作，不得向患者收取费用。
6. 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</si>
  <si>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编码</t>
  </si>
  <si>
    <t>项目名称</t>
  </si>
  <si>
    <t>服务产出</t>
  </si>
  <si>
    <t>价格构成</t>
  </si>
  <si>
    <t>价格
（元）</t>
  </si>
  <si>
    <t>计价说明</t>
  </si>
  <si>
    <t>013306090010000</t>
  </si>
  <si>
    <t>种植体植入费（单颗）</t>
  </si>
  <si>
    <t>实现口腔单颗种植体植入。</t>
  </si>
  <si>
    <t>涵盖方案设计、术前准备，备洞，种植体植入，二期手术，术后处理，手术复查等步骤人力资源和基本物资消耗。</t>
  </si>
  <si>
    <t>牙位</t>
  </si>
  <si>
    <r>
      <rPr>
        <sz val="11"/>
        <color theme="1"/>
        <rFont val="宋体"/>
        <family val="3"/>
        <charset val="134"/>
        <scheme val="minor"/>
      </rPr>
      <t>苏医保发【2</t>
    </r>
    <r>
      <rPr>
        <sz val="11"/>
        <color theme="1"/>
        <rFont val="宋体"/>
        <family val="3"/>
        <charset val="134"/>
        <scheme val="minor"/>
      </rPr>
      <t>023】15号</t>
    </r>
  </si>
  <si>
    <t>013306090010001</t>
  </si>
  <si>
    <t>种植体植入费（单颗）-种植体即刻种植（加收）</t>
  </si>
  <si>
    <t>指拔牙或牙齿缺失当日完成种植体植入。</t>
  </si>
  <si>
    <t>按主项的30%加收</t>
  </si>
  <si>
    <t>3</t>
  </si>
  <si>
    <t>013306090010002</t>
  </si>
  <si>
    <t>种植体植入费（单颗）-颅颌面种植体植入（加收）</t>
  </si>
  <si>
    <t>按主项的40%加收</t>
  </si>
  <si>
    <t>4</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</si>
  <si>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</si>
  <si>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</si>
  <si>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</si>
  <si>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</si>
  <si>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</si>
  <si>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</si>
  <si>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</si>
  <si>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</si>
  <si>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7</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</si>
  <si>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</si>
  <si>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</si>
  <si>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</si>
  <si>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</si>
  <si>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</si>
  <si>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</si>
  <si>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9</t>
  </si>
  <si>
    <t>013105170010001</t>
  </si>
  <si>
    <t>种植牙冠修复置入费（单颗）-即刻修复置入（加收）</t>
  </si>
  <si>
    <t>指种植体植入后1周以内完成牙冠置入。</t>
  </si>
  <si>
    <t>013105170010002</t>
  </si>
  <si>
    <t>种植牙冠修复置入费（单颗）-临时冠修复置入（减收）</t>
  </si>
  <si>
    <t>按主项的30%减收</t>
  </si>
  <si>
    <t>11</t>
  </si>
  <si>
    <t>013105170020000</t>
  </si>
  <si>
    <t>种植牙冠修复置入费（连续冠桥修复）</t>
  </si>
  <si>
    <t>实现种植体上部不超过一个象限的连续固定义齿的修复置入。</t>
  </si>
  <si>
    <t>013105170020001</t>
  </si>
  <si>
    <t>种植牙冠修复置入费（连续冠桥修复）-即刻修复置入（加收）</t>
  </si>
  <si>
    <t>13</t>
  </si>
  <si>
    <t>013105170020002</t>
  </si>
  <si>
    <t>种植牙冠修复置入费（连续冠桥修复）-临时冠修复置入（减收）</t>
  </si>
  <si>
    <t>14</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</si>
  <si>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</si>
  <si>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</si>
  <si>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</si>
  <si>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</si>
  <si>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</si>
  <si>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</si>
  <si>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16</t>
  </si>
  <si>
    <t>013105230010000</t>
  </si>
  <si>
    <t>种植可摘修复置入费</t>
  </si>
  <si>
    <t>实现种植体上部可摘修复体的置入。</t>
  </si>
  <si>
    <t>涵盖方案设计、印模制取、颌位确定、位置转移、试排牙、模型制作、戴入、调改、宣教等人力资源和基本物资消耗。</t>
  </si>
  <si>
    <t>17</t>
  </si>
  <si>
    <t>013105230010001</t>
  </si>
  <si>
    <t>种植可摘修复置入费-即刻修复置入（加收）</t>
  </si>
  <si>
    <t>18</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</si>
  <si>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</si>
  <si>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</si>
  <si>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</si>
  <si>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</si>
  <si>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19</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</si>
  <si>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</si>
  <si>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</si>
  <si>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</si>
  <si>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</si>
  <si>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</si>
  <si>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</si>
  <si>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</si>
  <si>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</si>
  <si>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21</t>
  </si>
  <si>
    <t>013306090050001</t>
  </si>
  <si>
    <t>口腔内植骨费（复杂）-上颌窦囊肿摘除（加收）</t>
  </si>
  <si>
    <t>22</t>
  </si>
  <si>
    <t>013306090050002</t>
  </si>
  <si>
    <t>口腔内植骨费（复杂）-口腔以外其他部位取骨（加收）</t>
  </si>
  <si>
    <t>23</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</si>
  <si>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</si>
  <si>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</si>
  <si>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</si>
  <si>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</si>
  <si>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24</t>
  </si>
  <si>
    <t>013306090070000</t>
  </si>
  <si>
    <t>种植体取出费</t>
  </si>
  <si>
    <t>拆除患者口腔内已植入且无法继续使用的种植体。</t>
  </si>
  <si>
    <t>涵盖种植体拆除操作步骤的人力资源和基本物资消耗。</t>
  </si>
  <si>
    <t>25</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</si>
  <si>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</si>
  <si>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</si>
  <si>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</si>
  <si>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</si>
  <si>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26</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</si>
  <si>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</si>
  <si>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</si>
  <si>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</si>
  <si>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</si>
  <si>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27</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</si>
  <si>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</si>
  <si>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</si>
  <si>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</si>
  <si>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</si>
  <si>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单颗常规种植确需应用时，按7%收取。</t>
  </si>
  <si>
    <t>28</t>
  </si>
  <si>
    <t>013105230030000</t>
  </si>
  <si>
    <t>医学3D导板打印（口腔）</t>
  </si>
  <si>
    <t>将虚拟3D模型打印或切削制作成用于治疗部位、确保植（置）入物精准到达和处理预定位置的实物模板或手术操作对治疗部位进行精确处理。</t>
  </si>
  <si>
    <t xml:space="preserve">说明：
1. 本价格项目表所列“外治”、“灸法”、“拔罐”、“推拿”项目，指中医行业主管部门允许开展，以治疗患者相应症状为目的的中医临床治疗服务。
2. 本价格项目表所称“价格构成”，指项目价格应涵盖的各类资源消耗，用于确定计价单元的边界，不应作为临床技术标准理解，不是实际操作方式、路径、步骤、程序的强制性要求，所列“设备投入”包括但不限于操作设备、器具及固定资产投入。
3. 本价格项目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针（刀）器具、刮匙、垃圾处理用品、冲洗液、润滑剂、灌洗液、棉球、棉签、纱布（垫）、治疗巾（单）、标签、操作器具、罐具、包裹单（袋）、药线、药捻、腕带、护垫、衬垫、手术巾（单）、治疗护理盘（包）、注射器、压舌板、防渗漏垫、冲洗工具、备皮工具等。基本物耗成本计入项目价格，不另行收费。除基本物耗以外的其他耗材，按实际采购价格零差率收费销售。
4. 本价格项目表所称的“深层”，指达皮下脂肪组织。
5. 本价格项目表所称的“穴位”，指中医行业主管部门相关技术规范确定的人体点区部位。
6. 本价格项目表所列“推拿”项目，指以治疗各部位疾病为目的的情况。如医务人员在对头部疾病实施推拿治疗时，涉及对人体肩、颈、足等多个部位推拿，仅可按一次计费。
7. 本价格项目表“隔物灸”所称的“间隔物”包括但不限于新鲜老姜、大蒜、附子饼、盐、其他中药等，同一次治疗用几种间隔物不叠加收费。
8. 本价格项目表“施灸制品”包括但不限于艾条、艾炷、艾箱、艾绒、热敏灸条、雷火针灸条、太乙神针灸条、药灸条等。
</t>
  </si>
  <si>
    <t>（一）中医外治</t>
  </si>
  <si>
    <t>6周岁及以下儿童加收</t>
  </si>
  <si>
    <t>苏医保发〔2024〕30号、苏医保发〔2024〕20号</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</si>
  <si>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</si>
  <si>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</si>
  <si>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</si>
  <si>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</si>
  <si>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</si>
  <si>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</si>
  <si>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</si>
  <si>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</si>
  <si>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</si>
  <si>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</si>
  <si>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</si>
  <si>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</si>
  <si>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</si>
  <si>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</si>
  <si>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</si>
  <si>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</si>
  <si>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</si>
  <si>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</si>
  <si>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</si>
  <si>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</si>
  <si>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</si>
  <si>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</si>
  <si>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</si>
  <si>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</si>
  <si>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</si>
  <si>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</si>
  <si>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</si>
  <si>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</si>
  <si>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</si>
  <si>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</si>
  <si>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</si>
  <si>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</si>
  <si>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</si>
  <si>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</si>
  <si>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</si>
  <si>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</si>
  <si>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</si>
  <si>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</si>
  <si>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</si>
  <si>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</si>
  <si>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</si>
  <si>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</si>
  <si>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</si>
  <si>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</si>
  <si>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</si>
  <si>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</si>
  <si>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</si>
  <si>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</si>
  <si>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</si>
  <si>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</si>
  <si>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</si>
  <si>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</si>
  <si>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</si>
  <si>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</si>
  <si>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</si>
  <si>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</si>
  <si>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</si>
  <si>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</si>
  <si>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</si>
  <si>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</si>
  <si>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</si>
  <si>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</si>
  <si>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</si>
  <si>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</si>
  <si>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</si>
  <si>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</si>
  <si>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</si>
  <si>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</si>
  <si>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</si>
  <si>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</si>
  <si>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</si>
  <si>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</si>
  <si>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</si>
  <si>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</si>
  <si>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</si>
  <si>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</si>
  <si>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</si>
  <si>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</si>
  <si>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</si>
  <si>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</si>
  <si>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</si>
  <si>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</si>
  <si>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</si>
  <si>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</si>
  <si>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</si>
  <si>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</si>
  <si>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</si>
  <si>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</si>
  <si>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</si>
  <si>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</si>
  <si>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</si>
  <si>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</si>
  <si>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</si>
  <si>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</si>
  <si>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</si>
  <si>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</si>
  <si>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</si>
  <si>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</si>
  <si>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</si>
  <si>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</si>
  <si>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</si>
  <si>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</si>
  <si>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</si>
  <si>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</si>
  <si>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</si>
  <si>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</si>
  <si>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</si>
  <si>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</si>
  <si>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（四）灸法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</si>
  <si>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</si>
  <si>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</si>
  <si>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</si>
  <si>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</si>
  <si>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</si>
  <si>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</si>
  <si>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</si>
  <si>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</si>
  <si>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</si>
  <si>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</si>
  <si>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</si>
  <si>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</si>
  <si>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</si>
  <si>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</si>
  <si>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</si>
  <si>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</si>
  <si>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</si>
  <si>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</si>
  <si>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</si>
  <si>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</si>
  <si>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</si>
  <si>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</si>
  <si>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</si>
  <si>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</si>
  <si>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</si>
  <si>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</si>
  <si>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</si>
  <si>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</si>
  <si>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</si>
  <si>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</si>
  <si>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</si>
  <si>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</si>
  <si>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</si>
  <si>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</si>
  <si>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</si>
  <si>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</si>
  <si>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</si>
  <si>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</si>
  <si>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（五）推拿疗法</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</si>
  <si>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</si>
  <si>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</si>
  <si>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</si>
  <si>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</si>
  <si>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</si>
  <si>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</si>
  <si>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</si>
  <si>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</si>
  <si>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</si>
  <si>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</si>
  <si>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</si>
  <si>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</si>
  <si>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</si>
  <si>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</si>
  <si>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</si>
  <si>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</si>
  <si>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</si>
  <si>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</si>
  <si>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</si>
  <si>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</si>
  <si>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</si>
  <si>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</si>
  <si>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</si>
  <si>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</si>
  <si>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</si>
  <si>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</si>
  <si>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</si>
  <si>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</si>
  <si>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</si>
  <si>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</si>
  <si>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</si>
  <si>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</si>
  <si>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</si>
  <si>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</si>
  <si>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</si>
  <si>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</si>
  <si>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</si>
  <si>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说明：
1.本价格项目表以辅助生殖为重点、按照主要环节的服务产出设立价格项目，所列项目仅限卫生健康部门批准的开展人类辅助生殖技术的医疗机构执行。
2.本价格项目表所指组织/体液/细胞，主要指卵母细胞（极体）、胚胎、囊胚、精液、精子等与辅助生殖相关。
3.本价格项目表所称“价格构成”，指项目价格应涵盖的各类资源消耗，用于确定计价单元的边界，不应作为临床技术标准理解，不是手术实际操作方式、路径、步骤、程序的强制性要求。
4.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5.本价格项目表所列“穿刺”为主项操作涉及的必要穿刺技术。</t>
  </si>
  <si>
    <t>限定支付</t>
  </si>
  <si>
    <t>先行自付</t>
  </si>
  <si>
    <t>价格（元）</t>
  </si>
  <si>
    <t>三类医院</t>
  </si>
  <si>
    <t>二类医院</t>
  </si>
  <si>
    <t>一类医院</t>
  </si>
  <si>
    <t>辅助生殖</t>
  </si>
  <si>
    <t>013112010010000</t>
  </si>
  <si>
    <t>取卵术</t>
  </si>
  <si>
    <t>通过临床技术操作获得卵母细胞。</t>
  </si>
  <si>
    <t>所定价格涵盖穿刺、取卵、卵泡冲洗、计数、评估过程中的人力资源和基本物质消耗。含取卵针。不含超声引导。</t>
  </si>
  <si>
    <t>≤3次</t>
  </si>
  <si>
    <t>苏医保发〔2024〕25号、苏医保发〔2024〕34号</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</si>
  <si>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</si>
  <si>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</si>
  <si>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</si>
  <si>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r>
      <rPr>
        <sz val="11"/>
        <rFont val="方正仿宋_GBK"/>
        <family val="4"/>
        <charset val="134"/>
      </rPr>
      <t>按主项的</t>
    </r>
    <r>
      <rPr>
        <sz val="11"/>
        <rFont val="Times New Roman"/>
        <family val="1"/>
      </rPr>
      <t>30%</t>
    </r>
    <r>
      <rPr>
        <sz val="11"/>
        <rFont val="方正仿宋_GBK"/>
        <family val="4"/>
        <charset val="134"/>
      </rPr>
      <t>加收</t>
    </r>
  </si>
  <si>
    <t>苏医保发〔2024〕25号</t>
  </si>
  <si>
    <t>013112010020000</t>
  </si>
  <si>
    <t>胚胎培养</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</si>
  <si>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</si>
  <si>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</si>
  <si>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</si>
  <si>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</si>
  <si>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</si>
  <si>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</si>
  <si>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</si>
  <si>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</si>
  <si>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</si>
  <si>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r>
      <rPr>
        <sz val="11"/>
        <rFont val="Times New Roman"/>
        <family val="1"/>
      </rPr>
      <t>“</t>
    </r>
    <r>
      <rPr>
        <sz val="11"/>
        <rFont val="方正仿宋_GBK"/>
        <family val="4"/>
        <charset val="134"/>
      </rPr>
      <t>组织</t>
    </r>
    <r>
      <rPr>
        <sz val="11"/>
        <rFont val="Times New Roman"/>
        <family val="1"/>
      </rPr>
      <t>/</t>
    </r>
    <r>
      <rPr>
        <sz val="11"/>
        <rFont val="方正仿宋_GBK"/>
        <family val="4"/>
        <charset val="134"/>
      </rPr>
      <t>体液</t>
    </r>
    <r>
      <rPr>
        <sz val="11"/>
        <rFont val="Times New Roman"/>
        <family val="1"/>
      </rPr>
      <t>/</t>
    </r>
    <r>
      <rPr>
        <sz val="11"/>
        <rFont val="方正仿宋_GBK"/>
        <family val="4"/>
        <charset val="134"/>
      </rPr>
      <t>细胞冷冻（辅助生殖）</t>
    </r>
    <r>
      <rPr>
        <sz val="11"/>
        <rFont val="Times New Roman"/>
        <family val="1"/>
      </rPr>
      <t>”</t>
    </r>
    <r>
      <rPr>
        <sz val="11"/>
        <rFont val="方正仿宋_GBK"/>
        <family val="4"/>
        <charset val="134"/>
      </rPr>
      <t>每管每次（管</t>
    </r>
    <r>
      <rPr>
        <sz val="11"/>
        <rFont val="Times New Roman"/>
        <family val="1"/>
      </rPr>
      <t>·</t>
    </r>
    <r>
      <rPr>
        <sz val="11"/>
        <rFont val="方正仿宋_GBK"/>
        <family val="4"/>
        <charset val="134"/>
      </rPr>
      <t>次）价格含冷冻当天起保存</t>
    </r>
    <r>
      <rPr>
        <sz val="11"/>
        <rFont val="Times New Roman"/>
        <family val="1"/>
      </rPr>
      <t>2</t>
    </r>
    <r>
      <rPr>
        <sz val="11"/>
        <rFont val="方正仿宋_GBK"/>
        <family val="4"/>
        <charset val="134"/>
      </rPr>
      <t>个月的费用，不足</t>
    </r>
    <r>
      <rPr>
        <sz val="11"/>
        <rFont val="Times New Roman"/>
        <family val="1"/>
      </rPr>
      <t>2</t>
    </r>
    <r>
      <rPr>
        <sz val="11"/>
        <rFont val="方正仿宋_GBK"/>
        <family val="4"/>
        <charset val="134"/>
      </rPr>
      <t>月按</t>
    </r>
    <r>
      <rPr>
        <sz val="11"/>
        <rFont val="Times New Roman"/>
        <family val="1"/>
      </rPr>
      <t>2</t>
    </r>
    <r>
      <rPr>
        <sz val="11"/>
        <rFont val="方正仿宋_GBK"/>
        <family val="4"/>
        <charset val="134"/>
      </rPr>
      <t>月计费。冻存结束前只收取一次。</t>
    </r>
    <r>
      <rPr>
        <sz val="11"/>
        <rFont val="Times New Roman"/>
        <family val="1"/>
      </rPr>
      <t>“</t>
    </r>
    <r>
      <rPr>
        <sz val="11"/>
        <rFont val="方正仿宋_GBK"/>
        <family val="4"/>
        <charset val="134"/>
      </rPr>
      <t>管</t>
    </r>
    <r>
      <rPr>
        <sz val="11"/>
        <rFont val="Times New Roman"/>
        <family val="1"/>
      </rPr>
      <t>”</t>
    </r>
    <r>
      <rPr>
        <sz val="11"/>
        <rFont val="方正仿宋_GBK"/>
        <family val="4"/>
        <charset val="134"/>
      </rPr>
      <t>指包括但不限于用于装载辅助生殖组织、体液或细胞所需的试管、载杆等载体。</t>
    </r>
  </si>
  <si>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</si>
  <si>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</si>
  <si>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</si>
  <si>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</si>
  <si>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</si>
  <si>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r>
      <rPr>
        <sz val="11"/>
        <rFont val="方正仿宋_GBK"/>
        <family val="4"/>
        <charset val="134"/>
      </rPr>
      <t>辅助生殖相关组织、体液、细胞冷冻后保存超过</t>
    </r>
    <r>
      <rPr>
        <sz val="11"/>
        <rFont val="Times New Roman"/>
        <family val="1"/>
      </rPr>
      <t>2</t>
    </r>
    <r>
      <rPr>
        <sz val="11"/>
        <rFont val="方正仿宋_GBK"/>
        <family val="4"/>
        <charset val="134"/>
      </rPr>
      <t>月的，按每管每月（管·月）收取续存费用，不足1月按1月计费；不得重复收取“组织/体液/细胞冷冻（辅助生殖）”费用。“管”指包括但不限于用于装载辅助生殖组织、体液或细胞所需的试管、载杆等载体。</t>
    </r>
  </si>
  <si>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</si>
  <si>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</si>
  <si>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</si>
  <si>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</si>
  <si>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</si>
  <si>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</si>
  <si>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</si>
  <si>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</si>
  <si>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未成熟卵体外成熟培养</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</si>
  <si>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</si>
  <si>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</si>
  <si>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</si>
  <si>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</si>
  <si>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</si>
  <si>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</si>
  <si>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</si>
  <si>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</si>
  <si>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</si>
  <si>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</si>
  <si>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注解：组织、细胞活检（辅助生殖）限制：1. 夫妻一方为单基因疾病患者或双方是同一单基因病的携带者，曾孕育或具有生育致畸、致残、致死的单基因病患儿高风险的夫妻；2. 夫妻一方或双方携带染色体结构异常，包括相互易位、罗氏易位、倒位、复杂易位、致病性微缺失或致病性微重复等；3. ≤3次。</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</si>
  <si>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</si>
  <si>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</si>
  <si>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</si>
  <si>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</si>
  <si>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</si>
  <si>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</si>
  <si>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</si>
  <si>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</si>
  <si>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</si>
  <si>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</si>
  <si>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</si>
  <si>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</si>
  <si>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</si>
  <si>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</si>
  <si>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</si>
  <si>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</si>
  <si>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</si>
  <si>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</si>
  <si>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</si>
  <si>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</si>
  <si>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</si>
  <si>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</si>
  <si>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</si>
  <si>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r>
      <rPr>
        <sz val="11"/>
        <rFont val="方正仿宋_GBK"/>
        <family val="4"/>
        <charset val="134"/>
      </rPr>
      <t>从第</t>
    </r>
    <r>
      <rPr>
        <sz val="11"/>
        <rFont val="Times New Roman"/>
        <family val="1"/>
      </rPr>
      <t>2</t>
    </r>
    <r>
      <rPr>
        <sz val="11"/>
        <rFont val="方正仿宋_GBK"/>
        <family val="4"/>
        <charset val="134"/>
      </rPr>
      <t>卵开始，每卵按</t>
    </r>
    <r>
      <rPr>
        <sz val="11"/>
        <rFont val="Times New Roman"/>
        <family val="1"/>
      </rPr>
      <t>10%</t>
    </r>
    <r>
      <rPr>
        <sz val="11"/>
        <rFont val="方正仿宋_GBK"/>
        <family val="4"/>
        <charset val="134"/>
      </rPr>
      <t>收取，总价最多不超过</t>
    </r>
    <r>
      <rPr>
        <sz val="11"/>
        <rFont val="Times New Roman"/>
        <family val="1"/>
      </rPr>
      <t>6720</t>
    </r>
    <r>
      <rPr>
        <sz val="11"/>
        <rFont val="方正仿宋_GBK"/>
        <family val="4"/>
        <charset val="134"/>
      </rPr>
      <t>元。</t>
    </r>
  </si>
  <si>
    <t>013112010100001</t>
  </si>
  <si>
    <t>单精子注射-卵子激活(加收)</t>
  </si>
  <si>
    <t>医院价格（元）</t>
    <phoneticPr fontId="10" type="noConversion"/>
  </si>
  <si>
    <t>苏医保发（2024）55号</t>
    <phoneticPr fontId="10" type="noConversion"/>
  </si>
  <si>
    <t>苏医保发（2024）59号</t>
    <phoneticPr fontId="10" type="noConversion"/>
  </si>
  <si>
    <t>苏医保函（2024）197号</t>
    <phoneticPr fontId="10" type="noConversion"/>
  </si>
  <si>
    <t>无创产前基因检测 服务（含采样耗材、 检测试剂、质控品、 标准品等耗材和税  费等费用）</t>
    <phoneticPr fontId="10" type="noConversion"/>
  </si>
  <si>
    <t>无创产前基因检测 服务</t>
  </si>
  <si>
    <t>CJ30303033340301303001</t>
  </si>
  <si>
    <t>乙</t>
    <phoneticPr fontId="10" type="noConversion"/>
  </si>
  <si>
    <t>次</t>
    <phoneticPr fontId="10" type="noConversion"/>
  </si>
  <si>
    <t>新增</t>
    <phoneticPr fontId="10" type="noConversion"/>
  </si>
  <si>
    <t>项目名称、项目内涵、除外内容、支付类别、价格、说明</t>
    <phoneticPr fontId="10" type="noConversion"/>
  </si>
  <si>
    <t>江苏省医疗服务价格项目目录（2022版）、苏医保发（2024）59号</t>
    <phoneticPr fontId="10" type="noConversion"/>
  </si>
</sst>
</file>

<file path=xl/styles.xml><?xml version="1.0" encoding="utf-8"?>
<styleSheet xmlns="http://schemas.openxmlformats.org/spreadsheetml/2006/main">
  <numFmts count="4">
    <numFmt numFmtId="176" formatCode="0.00_);[Red]\(0.00\)"/>
    <numFmt numFmtId="177" formatCode="0_);[Red]\(0\)"/>
    <numFmt numFmtId="178" formatCode="0.0_ "/>
    <numFmt numFmtId="179" formatCode="0_ "/>
  </numFmts>
  <fonts count="47">
    <font>
      <sz val="11"/>
      <color theme="1"/>
      <name val="宋体"/>
      <charset val="134"/>
      <scheme val="minor"/>
    </font>
    <font>
      <sz val="11"/>
      <name val="宋体"/>
      <charset val="134"/>
      <scheme val="minor"/>
    </font>
    <font>
      <sz val="11"/>
      <name val="宋体"/>
      <charset val="134"/>
    </font>
    <font>
      <sz val="10"/>
      <name val="方正黑体_GBK"/>
      <family val="4"/>
      <charset val="134"/>
    </font>
    <font>
      <sz val="11"/>
      <name val="方正黑体_GBK"/>
      <family val="4"/>
      <charset val="134"/>
    </font>
    <font>
      <sz val="11"/>
      <name val="方正仿宋_GBK"/>
      <charset val="134"/>
    </font>
    <font>
      <sz val="11"/>
      <name val="方正黑体_GBK"/>
      <charset val="134"/>
    </font>
    <font>
      <sz val="11"/>
      <name val="Times New Roman"/>
      <family val="1"/>
    </font>
    <font>
      <sz val="11"/>
      <name val="方正书宋_GBK"/>
      <charset val="134"/>
    </font>
    <font>
      <sz val="11"/>
      <name val="黑体"/>
      <family val="3"/>
      <charset val="134"/>
    </font>
    <font>
      <sz val="9"/>
      <name val="宋体"/>
      <family val="3"/>
      <charset val="134"/>
      <scheme val="minor"/>
    </font>
    <font>
      <sz val="12"/>
      <name val="宋体"/>
      <family val="3"/>
      <charset val="134"/>
    </font>
    <font>
      <sz val="10"/>
      <name val="方正仿宋_GBK"/>
      <family val="4"/>
      <charset val="134"/>
    </font>
    <font>
      <sz val="11"/>
      <color rgb="FF000000"/>
      <name val="方正黑体_GBK"/>
      <family val="4"/>
      <charset val="134"/>
    </font>
    <font>
      <sz val="11"/>
      <color rgb="FF000000"/>
      <name val="Times New Roman"/>
      <family val="1"/>
    </font>
    <font>
      <sz val="10"/>
      <color rgb="FF000000"/>
      <name val="Times New Roman"/>
      <family val="1"/>
    </font>
    <font>
      <sz val="10"/>
      <color rgb="FF000000"/>
      <name val="方正仿宋_GBK"/>
      <family val="4"/>
      <charset val="134"/>
    </font>
    <font>
      <sz val="10"/>
      <color rgb="FF000000"/>
      <name val="Times New Roman"/>
      <family val="1"/>
    </font>
    <font>
      <sz val="11"/>
      <color indexed="8"/>
      <name val="方正仿宋_GBK"/>
      <family val="4"/>
      <charset val="134"/>
    </font>
    <font>
      <sz val="10"/>
      <name val="宋体"/>
      <family val="3"/>
      <charset val="134"/>
    </font>
    <font>
      <sz val="11"/>
      <color theme="1"/>
      <name val="黑体"/>
      <family val="3"/>
      <charset val="134"/>
    </font>
    <font>
      <sz val="11"/>
      <color rgb="FF000000"/>
      <name val="宋体"/>
      <family val="3"/>
      <charset val="134"/>
      <scheme val="minor"/>
    </font>
    <font>
      <sz val="12"/>
      <color theme="1"/>
      <name val="宋体"/>
      <family val="3"/>
      <charset val="134"/>
    </font>
    <font>
      <sz val="9"/>
      <name val="宋体"/>
      <family val="3"/>
      <charset val="134"/>
    </font>
    <font>
      <sz val="9"/>
      <color theme="1"/>
      <name val="宋体"/>
      <family val="3"/>
      <charset val="134"/>
    </font>
    <font>
      <b/>
      <sz val="10"/>
      <color theme="1"/>
      <name val="宋体"/>
      <family val="3"/>
      <charset val="134"/>
    </font>
    <font>
      <b/>
      <sz val="9"/>
      <name val="宋体"/>
      <family val="3"/>
      <charset val="134"/>
    </font>
    <font>
      <sz val="8"/>
      <name val="宋体"/>
      <family val="3"/>
      <charset val="134"/>
    </font>
    <font>
      <b/>
      <sz val="16"/>
      <color theme="1"/>
      <name val="宋体"/>
      <family val="3"/>
      <charset val="134"/>
    </font>
    <font>
      <sz val="18"/>
      <name val="宋体"/>
      <family val="3"/>
      <charset val="134"/>
      <scheme val="minor"/>
    </font>
    <font>
      <sz val="9"/>
      <name val="`宋体`"/>
      <charset val="134"/>
    </font>
    <font>
      <strike/>
      <sz val="9"/>
      <name val="宋体"/>
      <family val="3"/>
      <charset val="134"/>
      <scheme val="minor"/>
    </font>
    <font>
      <sz val="10"/>
      <name val="宋体"/>
      <family val="3"/>
      <charset val="134"/>
      <scheme val="minor"/>
    </font>
    <font>
      <i/>
      <sz val="9"/>
      <name val="宋体"/>
      <family val="3"/>
      <charset val="134"/>
    </font>
    <font>
      <b/>
      <sz val="10"/>
      <name val="宋体"/>
      <family val="3"/>
      <charset val="134"/>
    </font>
    <font>
      <sz val="9"/>
      <name val="方正书宋_GBK"/>
      <charset val="134"/>
    </font>
    <font>
      <strike/>
      <sz val="9"/>
      <name val="宋体"/>
      <family val="3"/>
      <charset val="134"/>
    </font>
    <font>
      <sz val="11"/>
      <color theme="1"/>
      <name val="宋体"/>
      <family val="3"/>
      <charset val="134"/>
      <scheme val="minor"/>
    </font>
    <font>
      <sz val="11"/>
      <color indexed="8"/>
      <name val="宋体"/>
      <family val="3"/>
      <charset val="134"/>
    </font>
    <font>
      <vertAlign val="superscript"/>
      <sz val="9"/>
      <name val="宋体"/>
      <family val="3"/>
      <charset val="134"/>
    </font>
    <font>
      <sz val="10"/>
      <name val="方正书宋_GBK"/>
      <charset val="134"/>
    </font>
    <font>
      <sz val="9"/>
      <name val="Times New Roman"/>
      <family val="1"/>
    </font>
    <font>
      <vertAlign val="superscript"/>
      <sz val="9"/>
      <name val="宋体"/>
      <family val="3"/>
      <charset val="134"/>
      <scheme val="minor"/>
    </font>
    <font>
      <sz val="9"/>
      <name val="方正仿宋_GBK"/>
      <family val="4"/>
      <charset val="134"/>
    </font>
    <font>
      <sz val="11"/>
      <color theme="1"/>
      <name val="宋体"/>
      <family val="3"/>
      <charset val="134"/>
      <scheme val="minor"/>
    </font>
    <font>
      <sz val="11"/>
      <name val="宋体"/>
      <family val="3"/>
      <charset val="134"/>
      <scheme val="minor"/>
    </font>
    <font>
      <sz val="11"/>
      <name val="方正仿宋_GBK"/>
      <family val="4"/>
      <charset val="13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rgb="FF92D050"/>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rgb="FF000000"/>
      </top>
      <bottom style="thin">
        <color rgb="FF000000"/>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s>
  <cellStyleXfs count="62">
    <xf numFmtId="0" fontId="0" fillId="0" borderId="0">
      <alignment vertical="center"/>
    </xf>
    <xf numFmtId="0" fontId="11" fillId="0" borderId="0"/>
    <xf numFmtId="0" fontId="23" fillId="0" borderId="0">
      <alignment vertical="center"/>
    </xf>
    <xf numFmtId="0" fontId="23" fillId="0" borderId="0">
      <alignment vertical="center"/>
    </xf>
    <xf numFmtId="0" fontId="11" fillId="0" borderId="0">
      <alignment vertical="center"/>
    </xf>
    <xf numFmtId="0" fontId="23" fillId="0" borderId="0">
      <alignment vertical="center"/>
    </xf>
    <xf numFmtId="0" fontId="23" fillId="0" borderId="0">
      <alignment vertical="center"/>
    </xf>
    <xf numFmtId="0" fontId="11" fillId="0" borderId="0"/>
    <xf numFmtId="0" fontId="11" fillId="0" borderId="0"/>
    <xf numFmtId="0" fontId="38" fillId="0" borderId="0"/>
    <xf numFmtId="0" fontId="23" fillId="0" borderId="0">
      <alignment vertical="center"/>
    </xf>
    <xf numFmtId="0" fontId="23" fillId="0" borderId="0">
      <alignment vertical="center"/>
    </xf>
    <xf numFmtId="9" fontId="38" fillId="0" borderId="0"/>
    <xf numFmtId="0" fontId="11" fillId="0" borderId="0"/>
    <xf numFmtId="0" fontId="11"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23" fillId="0" borderId="0">
      <alignment vertical="center"/>
    </xf>
    <xf numFmtId="0" fontId="11" fillId="0" borderId="0">
      <alignment vertical="center"/>
    </xf>
    <xf numFmtId="0" fontId="23" fillId="0" borderId="0">
      <alignment vertical="center"/>
    </xf>
    <xf numFmtId="0" fontId="11" fillId="0" borderId="0"/>
    <xf numFmtId="0" fontId="23" fillId="0" borderId="0">
      <alignment vertical="center"/>
    </xf>
    <xf numFmtId="0" fontId="38" fillId="0" borderId="0"/>
    <xf numFmtId="0" fontId="23" fillId="0" borderId="0">
      <alignment vertical="center"/>
    </xf>
    <xf numFmtId="0" fontId="11" fillId="0" borderId="0">
      <alignment vertical="center"/>
    </xf>
    <xf numFmtId="0" fontId="11" fillId="0" borderId="0"/>
    <xf numFmtId="0" fontId="11" fillId="0" borderId="0">
      <alignment vertical="center"/>
    </xf>
    <xf numFmtId="0" fontId="23" fillId="0" borderId="0">
      <alignment vertical="center"/>
    </xf>
    <xf numFmtId="0" fontId="11" fillId="0" borderId="0"/>
    <xf numFmtId="0" fontId="19" fillId="0" borderId="0">
      <alignment vertical="top" wrapText="1"/>
    </xf>
    <xf numFmtId="0" fontId="38" fillId="0" borderId="0"/>
    <xf numFmtId="0" fontId="11" fillId="0" borderId="0">
      <alignment vertical="center"/>
    </xf>
    <xf numFmtId="0" fontId="23" fillId="0" borderId="0">
      <alignment vertical="center"/>
    </xf>
    <xf numFmtId="0" fontId="38" fillId="0" borderId="0"/>
    <xf numFmtId="0" fontId="23" fillId="0" borderId="0">
      <alignment vertical="center"/>
    </xf>
    <xf numFmtId="0" fontId="38"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9" fillId="0" borderId="0">
      <alignment vertical="top" wrapText="1"/>
    </xf>
    <xf numFmtId="0" fontId="23" fillId="0" borderId="0">
      <alignment vertical="center"/>
    </xf>
    <xf numFmtId="0" fontId="11" fillId="0" borderId="0">
      <alignment vertical="center"/>
    </xf>
    <xf numFmtId="0" fontId="11" fillId="0" borderId="0">
      <alignment vertical="center"/>
    </xf>
    <xf numFmtId="0" fontId="19" fillId="0" borderId="0">
      <alignment vertical="top" wrapText="1"/>
    </xf>
    <xf numFmtId="0" fontId="11" fillId="0" borderId="0">
      <alignment vertical="center"/>
    </xf>
    <xf numFmtId="0" fontId="11" fillId="0" borderId="0">
      <alignment vertical="center"/>
    </xf>
    <xf numFmtId="0" fontId="23" fillId="0" borderId="0">
      <alignment vertical="center"/>
    </xf>
    <xf numFmtId="0" fontId="38" fillId="0" borderId="0">
      <alignment vertical="center"/>
    </xf>
    <xf numFmtId="0" fontId="19" fillId="0" borderId="0">
      <alignment vertical="top" wrapText="1"/>
    </xf>
    <xf numFmtId="0" fontId="11" fillId="0" borderId="0"/>
    <xf numFmtId="0" fontId="11" fillId="0" borderId="0">
      <alignment vertical="center"/>
    </xf>
    <xf numFmtId="0" fontId="11" fillId="0" borderId="0">
      <alignment vertical="center"/>
    </xf>
    <xf numFmtId="0" fontId="11" fillId="0" borderId="0"/>
    <xf numFmtId="0" fontId="44" fillId="0" borderId="0">
      <alignment vertical="center"/>
    </xf>
  </cellStyleXfs>
  <cellXfs count="418">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3" fillId="2"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0" fontId="1" fillId="0" borderId="1" xfId="0" applyFont="1" applyFill="1" applyBorder="1" applyAlignment="1">
      <alignment vertical="center"/>
    </xf>
    <xf numFmtId="0" fontId="5" fillId="0" borderId="1" xfId="0" applyFont="1" applyFill="1" applyBorder="1" applyAlignment="1">
      <alignment vertical="center" wrapText="1"/>
    </xf>
    <xf numFmtId="0" fontId="5" fillId="0" borderId="1" xfId="0" applyFont="1" applyFill="1" applyBorder="1" applyAlignment="1">
      <alignment vertical="center"/>
    </xf>
    <xf numFmtId="0" fontId="1" fillId="0" borderId="1" xfId="0" applyFont="1" applyBorder="1" applyAlignment="1">
      <alignment horizontal="center" vertical="center"/>
    </xf>
    <xf numFmtId="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1" fillId="0" borderId="1" xfId="0" applyFont="1" applyBorder="1">
      <alignment vertical="center"/>
    </xf>
    <xf numFmtId="0" fontId="5" fillId="0" borderId="1" xfId="0" applyFont="1" applyFill="1" applyBorder="1" applyAlignment="1">
      <alignment horizontal="left" vertical="center"/>
    </xf>
    <xf numFmtId="0" fontId="10" fillId="0" borderId="1" xfId="0" applyFont="1" applyBorder="1" applyAlignment="1">
      <alignment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center"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0" applyFont="1" applyFill="1" applyBorder="1" applyAlignment="1">
      <alignment horizontal="justify" vertical="center" wrapText="1"/>
    </xf>
    <xf numFmtId="0" fontId="17" fillId="0" borderId="1" xfId="0" applyFont="1" applyFill="1" applyBorder="1" applyAlignment="1">
      <alignment horizontal="justify" vertical="center" wrapText="1"/>
    </xf>
    <xf numFmtId="0" fontId="18" fillId="0" borderId="1" xfId="0" applyFont="1" applyFill="1" applyBorder="1" applyAlignment="1">
      <alignment vertical="center"/>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9" fillId="0" borderId="7" xfId="0" applyFont="1" applyFill="1" applyBorder="1" applyAlignment="1">
      <alignment horizontal="center" vertical="center"/>
    </xf>
    <xf numFmtId="0" fontId="16" fillId="0" borderId="1" xfId="0" applyFont="1" applyFill="1" applyBorder="1" applyAlignment="1">
      <alignment horizontal="left" vertical="center" wrapText="1"/>
    </xf>
    <xf numFmtId="0" fontId="19" fillId="0" borderId="1" xfId="0" applyFont="1" applyFill="1" applyBorder="1" applyAlignment="1">
      <alignment vertical="center"/>
    </xf>
    <xf numFmtId="0" fontId="19"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0" fillId="0" borderId="0" xfId="0" applyFill="1" applyAlignment="1"/>
    <xf numFmtId="0" fontId="20" fillId="2"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left" vertical="center" wrapText="1"/>
    </xf>
    <xf numFmtId="0" fontId="0" fillId="0" borderId="1" xfId="0" applyFill="1" applyBorder="1" applyAlignment="1">
      <alignment horizontal="left" vertical="center" wrapText="1"/>
    </xf>
    <xf numFmtId="49" fontId="21" fillId="0" borderId="1" xfId="0" applyNumberFormat="1" applyFont="1" applyFill="1" applyBorder="1" applyAlignment="1">
      <alignment horizontal="center" vertical="center"/>
    </xf>
    <xf numFmtId="49" fontId="21" fillId="0" borderId="1" xfId="0" applyNumberFormat="1" applyFont="1" applyFill="1" applyBorder="1" applyAlignment="1">
      <alignment horizontal="left" vertical="center"/>
    </xf>
    <xf numFmtId="0" fontId="21"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21" fillId="0" borderId="1" xfId="0" applyFont="1" applyFill="1" applyBorder="1" applyAlignment="1">
      <alignment horizontal="justify" vertical="center" wrapText="1"/>
    </xf>
    <xf numFmtId="0" fontId="0" fillId="0" borderId="1" xfId="0" applyFill="1" applyBorder="1" applyAlignment="1">
      <alignment horizontal="justify" vertical="center" wrapText="1"/>
    </xf>
    <xf numFmtId="0" fontId="0" fillId="0" borderId="1" xfId="0"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NumberFormat="1" applyFont="1" applyFill="1" applyBorder="1" applyAlignment="1">
      <alignment horizontal="justify" vertical="center" wrapText="1"/>
    </xf>
    <xf numFmtId="0" fontId="0" fillId="0" borderId="1" xfId="0" applyNumberFormat="1" applyFill="1" applyBorder="1" applyAlignment="1">
      <alignment horizontal="justify" vertical="center" wrapText="1"/>
    </xf>
    <xf numFmtId="0" fontId="0" fillId="0" borderId="1" xfId="0" applyFill="1" applyBorder="1" applyAlignment="1">
      <alignment horizontal="center" vertical="center"/>
    </xf>
    <xf numFmtId="0" fontId="0" fillId="0" borderId="1" xfId="0" applyFont="1" applyFill="1" applyBorder="1" applyAlignment="1">
      <alignment horizontal="center" vertical="center"/>
    </xf>
    <xf numFmtId="0" fontId="22" fillId="0" borderId="0" xfId="0" applyFont="1" applyFill="1" applyBorder="1" applyAlignment="1">
      <alignment vertical="center"/>
    </xf>
    <xf numFmtId="0" fontId="23"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24" fillId="0" borderId="0" xfId="0" applyFont="1" applyFill="1" applyBorder="1" applyAlignment="1">
      <alignment horizontal="center" vertical="center"/>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26" fillId="0" borderId="1" xfId="0" applyFont="1" applyFill="1" applyBorder="1" applyAlignment="1">
      <alignment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left" vertical="center" wrapText="1"/>
    </xf>
    <xf numFmtId="49" fontId="23" fillId="0" borderId="1" xfId="61" applyNumberFormat="1" applyFont="1" applyFill="1" applyBorder="1" applyAlignment="1">
      <alignment vertical="center" wrapText="1"/>
    </xf>
    <xf numFmtId="49" fontId="23" fillId="0" borderId="1" xfId="0" applyNumberFormat="1" applyFont="1" applyFill="1" applyBorder="1" applyAlignment="1"/>
    <xf numFmtId="0" fontId="24" fillId="0" borderId="1" xfId="0" applyFont="1" applyFill="1" applyBorder="1" applyAlignment="1">
      <alignment horizontal="center" vertical="center"/>
    </xf>
    <xf numFmtId="0" fontId="24" fillId="0" borderId="1" xfId="0" applyFont="1" applyFill="1" applyBorder="1" applyAlignment="1">
      <alignment horizontal="left" vertical="center" wrapText="1"/>
    </xf>
    <xf numFmtId="0" fontId="24" fillId="0" borderId="1" xfId="0" applyFont="1" applyFill="1" applyBorder="1" applyAlignment="1">
      <alignment vertical="center" wrapText="1"/>
    </xf>
    <xf numFmtId="49" fontId="24" fillId="0" borderId="1" xfId="61" applyNumberFormat="1" applyFont="1" applyFill="1" applyBorder="1" applyAlignment="1">
      <alignment vertical="center" wrapText="1"/>
    </xf>
    <xf numFmtId="49" fontId="23" fillId="0" borderId="1" xfId="0" applyNumberFormat="1" applyFont="1" applyFill="1" applyBorder="1" applyAlignment="1">
      <alignment vertical="center" wrapText="1"/>
    </xf>
    <xf numFmtId="0" fontId="23" fillId="0" borderId="1" xfId="61" applyFont="1" applyFill="1" applyBorder="1" applyAlignment="1">
      <alignment vertical="center" wrapText="1"/>
    </xf>
    <xf numFmtId="0" fontId="24" fillId="0" borderId="1" xfId="61" applyFont="1" applyFill="1" applyBorder="1" applyAlignment="1">
      <alignment vertical="center" wrapText="1"/>
    </xf>
    <xf numFmtId="0" fontId="24" fillId="0" borderId="1" xfId="0" applyFont="1" applyFill="1" applyBorder="1" applyAlignment="1">
      <alignment horizontal="center" vertical="center" wrapText="1"/>
    </xf>
    <xf numFmtId="0" fontId="27" fillId="0" borderId="1" xfId="0" applyFont="1" applyFill="1" applyBorder="1" applyAlignment="1">
      <alignment vertical="center"/>
    </xf>
    <xf numFmtId="0" fontId="11" fillId="0" borderId="1" xfId="0" applyFont="1" applyFill="1" applyBorder="1" applyAlignment="1">
      <alignment vertical="center"/>
    </xf>
    <xf numFmtId="0" fontId="10" fillId="0" borderId="1" xfId="8" applyNumberFormat="1" applyFont="1" applyFill="1" applyBorder="1" applyAlignment="1" applyProtection="1">
      <alignment horizontal="center" vertical="center" wrapText="1"/>
    </xf>
    <xf numFmtId="0" fontId="22" fillId="0" borderId="1" xfId="0" applyFont="1" applyFill="1" applyBorder="1" applyAlignment="1">
      <alignment vertical="center"/>
    </xf>
    <xf numFmtId="0" fontId="23" fillId="0" borderId="1" xfId="0" applyFont="1" applyFill="1" applyBorder="1" applyAlignment="1">
      <alignment vertical="center"/>
    </xf>
    <xf numFmtId="177" fontId="28" fillId="0" borderId="0" xfId="0" applyNumberFormat="1" applyFont="1" applyFill="1" applyBorder="1" applyAlignment="1"/>
    <xf numFmtId="0" fontId="10" fillId="0" borderId="0" xfId="0" applyFont="1" applyFill="1" applyAlignment="1" applyProtection="1">
      <alignment vertical="center"/>
    </xf>
    <xf numFmtId="0" fontId="23" fillId="0" borderId="0" xfId="0" applyFont="1" applyFill="1" applyAlignment="1" applyProtection="1">
      <alignment horizontal="center"/>
    </xf>
    <xf numFmtId="0" fontId="1" fillId="0" borderId="0" xfId="0" applyFont="1" applyFill="1" applyAlignment="1" applyProtection="1"/>
    <xf numFmtId="0" fontId="1" fillId="0" borderId="0" xfId="0" applyFont="1" applyFill="1" applyAlignment="1"/>
    <xf numFmtId="0" fontId="10" fillId="0" borderId="0" xfId="0" applyFont="1" applyFill="1" applyAlignment="1"/>
    <xf numFmtId="49" fontId="10" fillId="0" borderId="0" xfId="0" applyNumberFormat="1" applyFont="1" applyFill="1" applyAlignment="1"/>
    <xf numFmtId="0" fontId="10" fillId="3" borderId="0" xfId="0" applyFont="1" applyFill="1" applyAlignment="1"/>
    <xf numFmtId="0" fontId="10" fillId="4" borderId="0" xfId="0" applyFont="1" applyFill="1" applyAlignment="1"/>
    <xf numFmtId="0" fontId="10" fillId="5" borderId="0" xfId="0" applyFont="1" applyFill="1" applyAlignment="1"/>
    <xf numFmtId="0" fontId="10" fillId="6" borderId="0" xfId="0" applyFont="1" applyFill="1" applyAlignment="1"/>
    <xf numFmtId="0" fontId="10" fillId="0" borderId="0" xfId="0" applyFont="1" applyFill="1" applyAlignment="1">
      <alignment horizontal="left"/>
    </xf>
    <xf numFmtId="0" fontId="10" fillId="0" borderId="0" xfId="0" applyFont="1" applyFill="1" applyAlignment="1">
      <alignment horizontal="center" vertical="center"/>
    </xf>
    <xf numFmtId="0" fontId="10" fillId="0" borderId="0" xfId="0" applyFont="1" applyFill="1" applyAlignment="1">
      <alignment horizontal="center"/>
    </xf>
    <xf numFmtId="178" fontId="10" fillId="0" borderId="0" xfId="0" applyNumberFormat="1" applyFont="1" applyFill="1" applyAlignment="1">
      <alignment horizontal="center"/>
    </xf>
    <xf numFmtId="0" fontId="10" fillId="0" borderId="0" xfId="0" applyFont="1" applyFill="1" applyAlignment="1">
      <alignment horizontal="left" vertical="center" wrapText="1"/>
    </xf>
    <xf numFmtId="0" fontId="10" fillId="0" borderId="0" xfId="0" applyFont="1" applyFill="1" applyAlignment="1" applyProtection="1">
      <alignment horizontal="left" vertical="center"/>
    </xf>
    <xf numFmtId="0" fontId="29" fillId="0" borderId="0" xfId="0" applyFont="1" applyFill="1" applyAlignment="1" applyProtection="1">
      <alignment horizontal="left" vertical="center"/>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left" vertical="center" wrapText="1"/>
    </xf>
    <xf numFmtId="0" fontId="10" fillId="0" borderId="1" xfId="0" applyFont="1" applyFill="1" applyBorder="1" applyAlignment="1">
      <alignment horizontal="left" vertical="center" wrapText="1"/>
    </xf>
    <xf numFmtId="1" fontId="10" fillId="0" borderId="1" xfId="0" applyNumberFormat="1" applyFont="1" applyFill="1" applyBorder="1" applyAlignment="1">
      <alignment horizontal="left" vertical="center" wrapText="1"/>
    </xf>
    <xf numFmtId="0" fontId="10" fillId="0" borderId="2" xfId="0" applyFont="1" applyFill="1" applyBorder="1" applyAlignment="1">
      <alignment horizontal="left" vertical="center" wrapText="1"/>
    </xf>
    <xf numFmtId="1" fontId="10" fillId="0" borderId="2"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9" fillId="0" borderId="1" xfId="13" applyNumberFormat="1" applyFont="1" applyFill="1" applyBorder="1" applyAlignment="1">
      <alignment horizontal="left" vertical="center"/>
    </xf>
    <xf numFmtId="49" fontId="19" fillId="0" borderId="1" xfId="13" applyNumberFormat="1" applyFont="1" applyFill="1" applyBorder="1" applyAlignment="1">
      <alignment horizontal="left" vertical="center" wrapText="1"/>
    </xf>
    <xf numFmtId="0" fontId="30" fillId="0" borderId="1" xfId="52" applyFont="1" applyFill="1" applyBorder="1" applyAlignment="1">
      <alignment horizontal="left" vertical="center" wrapText="1"/>
    </xf>
    <xf numFmtId="0" fontId="10" fillId="0" borderId="1" xfId="0" applyFont="1" applyFill="1" applyBorder="1" applyAlignment="1">
      <alignment horizontal="left" vertical="center"/>
    </xf>
    <xf numFmtId="0" fontId="30" fillId="0" borderId="1" xfId="32" applyFont="1" applyFill="1" applyBorder="1" applyAlignment="1">
      <alignment horizontal="left" vertical="center" wrapText="1"/>
    </xf>
    <xf numFmtId="0" fontId="10" fillId="0" borderId="0" xfId="0" applyFont="1" applyFill="1" applyAlignment="1" applyProtection="1">
      <alignment horizontal="center" vertical="center"/>
    </xf>
    <xf numFmtId="0" fontId="10" fillId="0" borderId="1" xfId="0" applyFont="1" applyFill="1" applyBorder="1" applyAlignment="1">
      <alignment horizontal="center" vertical="center" wrapText="1"/>
    </xf>
    <xf numFmtId="0" fontId="23" fillId="0" borderId="1" xfId="13" applyFont="1" applyFill="1" applyBorder="1" applyAlignment="1">
      <alignment horizontal="left" vertical="center" wrapText="1"/>
    </xf>
    <xf numFmtId="0" fontId="10" fillId="0" borderId="2"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78" fontId="10" fillId="0" borderId="0" xfId="0" applyNumberFormat="1" applyFont="1" applyFill="1" applyAlignment="1" applyProtection="1">
      <alignment horizontal="centerContinuous" vertical="center"/>
    </xf>
    <xf numFmtId="0" fontId="10" fillId="0" borderId="0" xfId="0" applyFont="1" applyFill="1" applyAlignment="1" applyProtection="1">
      <alignment horizontal="centerContinuous" vertical="center"/>
    </xf>
    <xf numFmtId="0" fontId="10" fillId="0" borderId="6" xfId="0" applyNumberFormat="1" applyFont="1" applyFill="1" applyBorder="1" applyAlignment="1" applyProtection="1">
      <alignment horizontal="center" vertical="center" wrapText="1"/>
    </xf>
    <xf numFmtId="0" fontId="10" fillId="0" borderId="6" xfId="0" applyNumberFormat="1" applyFont="1" applyFill="1" applyBorder="1" applyAlignment="1">
      <alignment horizontal="center" vertical="center" wrapText="1"/>
    </xf>
    <xf numFmtId="0" fontId="19" fillId="0" borderId="1" xfId="13" applyFont="1" applyFill="1" applyBorder="1" applyAlignment="1">
      <alignment horizontal="left" vertical="center" wrapText="1"/>
    </xf>
    <xf numFmtId="0" fontId="19" fillId="0" borderId="1" xfId="48" applyFont="1" applyFill="1" applyBorder="1" applyAlignment="1" applyProtection="1">
      <alignment horizontal="left" vertical="center" wrapText="1"/>
    </xf>
    <xf numFmtId="176" fontId="19" fillId="0" borderId="1" xfId="13" applyNumberFormat="1" applyFont="1" applyFill="1" applyBorder="1" applyAlignment="1">
      <alignment horizontal="left" vertical="center" wrapText="1"/>
    </xf>
    <xf numFmtId="0" fontId="10" fillId="0" borderId="1" xfId="0" applyFont="1" applyFill="1" applyBorder="1" applyAlignment="1">
      <alignment vertical="center" wrapText="1"/>
    </xf>
    <xf numFmtId="0" fontId="10" fillId="0" borderId="2" xfId="0" applyFont="1" applyFill="1" applyBorder="1" applyAlignment="1">
      <alignment vertical="center" wrapText="1"/>
    </xf>
    <xf numFmtId="0" fontId="30" fillId="0" borderId="1" xfId="59" applyFont="1" applyFill="1" applyBorder="1" applyAlignment="1">
      <alignment horizontal="left" vertical="center" wrapText="1"/>
    </xf>
    <xf numFmtId="0" fontId="23" fillId="0" borderId="1" xfId="33" applyFont="1" applyFill="1" applyBorder="1" applyAlignment="1" applyProtection="1">
      <alignment horizontal="left" vertical="center" wrapText="1"/>
    </xf>
    <xf numFmtId="0" fontId="10" fillId="0" borderId="0" xfId="0" applyFont="1" applyFill="1" applyAlignment="1" applyProtection="1">
      <alignment horizontal="centerContinuous" vertical="center" wrapText="1"/>
    </xf>
    <xf numFmtId="0" fontId="10" fillId="0" borderId="0" xfId="0" applyFont="1" applyFill="1" applyAlignment="1" applyProtection="1"/>
    <xf numFmtId="0" fontId="10" fillId="0" borderId="0" xfId="0" applyFont="1" applyFill="1" applyAlignment="1" applyProtection="1">
      <alignment horizontal="center"/>
    </xf>
    <xf numFmtId="0" fontId="10" fillId="0" borderId="1" xfId="0" applyNumberFormat="1" applyFont="1" applyFill="1" applyBorder="1" applyAlignment="1" applyProtection="1">
      <alignment horizontal="left" vertical="center"/>
    </xf>
    <xf numFmtId="0" fontId="10" fillId="0" borderId="4" xfId="8" applyNumberFormat="1" applyFont="1" applyFill="1" applyBorder="1" applyAlignment="1" applyProtection="1">
      <alignment horizontal="left" vertical="center" wrapText="1"/>
    </xf>
    <xf numFmtId="0" fontId="10" fillId="0" borderId="4" xfId="0" applyNumberFormat="1" applyFont="1" applyFill="1" applyBorder="1" applyAlignment="1" applyProtection="1">
      <alignment horizontal="left" vertical="center" wrapText="1"/>
    </xf>
    <xf numFmtId="0" fontId="23" fillId="0" borderId="1" xfId="50" applyFont="1" applyFill="1" applyBorder="1" applyAlignment="1">
      <alignment horizontal="left" vertical="center" wrapText="1"/>
    </xf>
    <xf numFmtId="0" fontId="23" fillId="0" borderId="1" xfId="58" applyFont="1" applyFill="1" applyBorder="1" applyAlignment="1">
      <alignment horizontal="left" vertical="center" wrapText="1"/>
    </xf>
    <xf numFmtId="0" fontId="23" fillId="0" borderId="1" xfId="32" applyFont="1" applyFill="1" applyBorder="1" applyAlignment="1">
      <alignment horizontal="left" vertical="center" wrapText="1"/>
    </xf>
    <xf numFmtId="0" fontId="23" fillId="0" borderId="1" xfId="8" applyNumberFormat="1" applyFont="1" applyFill="1" applyBorder="1" applyAlignment="1" applyProtection="1">
      <alignment horizontal="left" vertical="center" wrapText="1"/>
    </xf>
    <xf numFmtId="0" fontId="10" fillId="0" borderId="6" xfId="0" applyNumberFormat="1" applyFont="1" applyFill="1" applyBorder="1" applyAlignment="1" applyProtection="1">
      <alignment horizontal="left" vertical="center" wrapText="1"/>
    </xf>
    <xf numFmtId="0" fontId="23" fillId="0" borderId="1" xfId="25" applyFont="1" applyFill="1" applyBorder="1" applyAlignment="1" applyProtection="1">
      <alignment horizontal="left" vertical="center" wrapText="1"/>
    </xf>
    <xf numFmtId="0" fontId="23" fillId="0" borderId="1" xfId="54" applyFont="1" applyFill="1" applyBorder="1" applyAlignment="1" applyProtection="1">
      <alignment horizontal="left" vertical="center" wrapText="1"/>
    </xf>
    <xf numFmtId="177" fontId="10" fillId="0" borderId="1" xfId="35" applyNumberFormat="1" applyFont="1" applyFill="1" applyBorder="1" applyAlignment="1" applyProtection="1">
      <alignment horizontal="left" vertical="center" wrapText="1"/>
    </xf>
    <xf numFmtId="0" fontId="23" fillId="0" borderId="1" xfId="0" applyNumberFormat="1" applyFont="1" applyFill="1" applyBorder="1" applyAlignment="1" applyProtection="1">
      <alignment horizontal="left" vertical="center" wrapText="1"/>
    </xf>
    <xf numFmtId="0" fontId="10" fillId="0" borderId="6" xfId="8" applyNumberFormat="1" applyFont="1" applyFill="1" applyBorder="1" applyAlignment="1" applyProtection="1">
      <alignment horizontal="left" vertical="center" wrapText="1"/>
    </xf>
    <xf numFmtId="0" fontId="10" fillId="0" borderId="2"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0" fontId="23" fillId="0" borderId="1" xfId="8" applyNumberFormat="1" applyFont="1" applyFill="1" applyBorder="1" applyAlignment="1" applyProtection="1">
      <alignment horizontal="center" vertical="center" wrapText="1"/>
    </xf>
    <xf numFmtId="0" fontId="10" fillId="0" borderId="1" xfId="0" applyFont="1" applyFill="1" applyBorder="1" applyAlignment="1"/>
    <xf numFmtId="0" fontId="10" fillId="0" borderId="1" xfId="0" applyNumberFormat="1" applyFont="1" applyFill="1" applyBorder="1" applyAlignment="1" applyProtection="1">
      <alignment horizontal="left" vertical="center" wrapText="1"/>
    </xf>
    <xf numFmtId="49" fontId="10" fillId="0" borderId="1" xfId="0" applyNumberFormat="1" applyFont="1" applyFill="1" applyBorder="1" applyAlignment="1" applyProtection="1">
      <alignment horizontal="left" vertical="center" wrapText="1"/>
    </xf>
    <xf numFmtId="0" fontId="10" fillId="0" borderId="1" xfId="8" applyNumberFormat="1" applyFont="1" applyFill="1" applyBorder="1" applyAlignment="1" applyProtection="1">
      <alignment horizontal="left" vertical="center" wrapText="1"/>
    </xf>
    <xf numFmtId="1" fontId="5" fillId="0" borderId="11" xfId="0" applyNumberFormat="1" applyFont="1" applyFill="1" applyBorder="1" applyAlignment="1">
      <alignment horizontal="justify" vertical="center" wrapText="1"/>
    </xf>
    <xf numFmtId="0" fontId="10" fillId="0" borderId="1" xfId="0" applyNumberFormat="1" applyFont="1" applyFill="1" applyBorder="1" applyAlignment="1">
      <alignment horizontal="left" vertical="center" wrapText="1"/>
    </xf>
    <xf numFmtId="0" fontId="5" fillId="0" borderId="11" xfId="0" applyNumberFormat="1" applyFont="1" applyFill="1" applyBorder="1" applyAlignment="1">
      <alignment horizontal="justify" vertical="center" wrapText="1"/>
    </xf>
    <xf numFmtId="0" fontId="5" fillId="0" borderId="12" xfId="0" applyNumberFormat="1" applyFont="1" applyFill="1" applyBorder="1" applyAlignment="1">
      <alignment horizontal="center" vertical="center" wrapText="1"/>
    </xf>
    <xf numFmtId="49" fontId="19" fillId="0" borderId="1" xfId="13"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wrapText="1"/>
    </xf>
    <xf numFmtId="176" fontId="23" fillId="0" borderId="1" xfId="13"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0" fontId="32" fillId="0" borderId="1" xfId="0" applyFont="1" applyFill="1" applyBorder="1" applyAlignment="1">
      <alignment horizontal="left" vertical="center" wrapText="1"/>
    </xf>
    <xf numFmtId="0" fontId="19" fillId="0" borderId="1" xfId="26" applyFont="1" applyFill="1" applyBorder="1" applyAlignment="1">
      <alignment horizontal="left" vertical="center" wrapText="1"/>
    </xf>
    <xf numFmtId="0" fontId="19" fillId="0" borderId="1" xfId="6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31" applyFont="1" applyFill="1" applyBorder="1" applyAlignment="1">
      <alignment horizontal="left" vertical="center" wrapText="1"/>
    </xf>
    <xf numFmtId="0" fontId="23" fillId="0" borderId="1" xfId="21" applyFont="1" applyFill="1" applyBorder="1" applyAlignment="1">
      <alignment horizontal="left" vertical="center" wrapText="1"/>
    </xf>
    <xf numFmtId="0" fontId="23" fillId="0" borderId="1" xfId="34" applyFont="1" applyFill="1" applyBorder="1" applyAlignment="1">
      <alignment horizontal="left" vertical="center" wrapText="1"/>
    </xf>
    <xf numFmtId="0" fontId="23" fillId="0" borderId="1" xfId="57" applyFont="1" applyFill="1" applyBorder="1" applyAlignment="1">
      <alignment horizontal="left" vertical="center" wrapText="1"/>
    </xf>
    <xf numFmtId="0" fontId="23" fillId="0" borderId="1" xfId="14" applyFont="1" applyFill="1" applyBorder="1" applyAlignment="1">
      <alignment horizontal="left" vertical="center" wrapText="1"/>
    </xf>
    <xf numFmtId="1" fontId="19" fillId="0" borderId="1" xfId="13" applyNumberFormat="1" applyFont="1" applyFill="1" applyBorder="1" applyAlignment="1">
      <alignment horizontal="left" vertical="center" wrapText="1"/>
    </xf>
    <xf numFmtId="0" fontId="10" fillId="0" borderId="1" xfId="16" applyFont="1" applyFill="1" applyBorder="1" applyAlignment="1" applyProtection="1">
      <alignment horizontal="left" vertical="center" wrapText="1"/>
    </xf>
    <xf numFmtId="0" fontId="23" fillId="0" borderId="1" xfId="16" applyFont="1" applyFill="1" applyBorder="1" applyAlignment="1" applyProtection="1">
      <alignment horizontal="left" vertical="center" wrapText="1"/>
    </xf>
    <xf numFmtId="0" fontId="10" fillId="0" borderId="1" xfId="33" applyFont="1" applyFill="1" applyBorder="1" applyAlignment="1" applyProtection="1">
      <alignment horizontal="left" vertical="center" wrapText="1"/>
    </xf>
    <xf numFmtId="0" fontId="10" fillId="0" borderId="1" xfId="13" applyFont="1" applyFill="1" applyBorder="1" applyAlignment="1">
      <alignment horizontal="center" vertical="center"/>
    </xf>
    <xf numFmtId="0" fontId="10" fillId="0" borderId="1" xfId="33" applyFont="1" applyFill="1" applyBorder="1" applyAlignment="1" applyProtection="1">
      <alignment horizontal="center" vertical="center" wrapText="1"/>
    </xf>
    <xf numFmtId="0" fontId="19" fillId="0" borderId="1" xfId="33" applyFont="1" applyFill="1" applyBorder="1" applyAlignment="1" applyProtection="1">
      <alignment horizontal="left" vertical="center" wrapText="1"/>
    </xf>
    <xf numFmtId="0" fontId="10" fillId="0" borderId="1" xfId="13" applyFont="1" applyFill="1" applyBorder="1" applyAlignment="1">
      <alignment horizontal="left"/>
    </xf>
    <xf numFmtId="0" fontId="10" fillId="0" borderId="1" xfId="13" applyFont="1" applyFill="1" applyBorder="1" applyAlignment="1">
      <alignment horizontal="center"/>
    </xf>
    <xf numFmtId="0" fontId="10" fillId="0" borderId="1" xfId="13" applyFont="1" applyFill="1" applyBorder="1" applyAlignment="1"/>
    <xf numFmtId="49" fontId="23" fillId="0" borderId="1" xfId="0" applyNumberFormat="1" applyFont="1" applyFill="1" applyBorder="1" applyAlignment="1" applyProtection="1">
      <alignment horizontal="left" vertical="center" wrapText="1"/>
      <protection locked="0"/>
    </xf>
    <xf numFmtId="49" fontId="19" fillId="0" borderId="1" xfId="0" applyNumberFormat="1" applyFont="1" applyFill="1" applyBorder="1" applyAlignment="1" applyProtection="1">
      <alignment horizontal="left" vertical="center" wrapText="1"/>
      <protection locked="0"/>
    </xf>
    <xf numFmtId="49" fontId="23" fillId="0" borderId="1" xfId="47" applyNumberFormat="1" applyFont="1" applyFill="1" applyBorder="1" applyAlignment="1">
      <alignment horizontal="left" vertical="center" wrapText="1"/>
    </xf>
    <xf numFmtId="0" fontId="23" fillId="0" borderId="1" xfId="17" applyFont="1" applyFill="1" applyBorder="1" applyAlignment="1" applyProtection="1">
      <alignment horizontal="left" vertical="center" wrapText="1"/>
    </xf>
    <xf numFmtId="0" fontId="19" fillId="0" borderId="1" xfId="17" applyFont="1" applyFill="1" applyBorder="1" applyAlignment="1" applyProtection="1">
      <alignment horizontal="left" vertical="center" wrapText="1"/>
    </xf>
    <xf numFmtId="0" fontId="1" fillId="0" borderId="1" xfId="0" applyFont="1" applyFill="1" applyBorder="1" applyAlignment="1"/>
    <xf numFmtId="49" fontId="23" fillId="0" borderId="1" xfId="0" applyNumberFormat="1" applyFont="1" applyFill="1" applyBorder="1" applyAlignment="1">
      <alignment horizontal="left" vertical="center" wrapText="1"/>
    </xf>
    <xf numFmtId="0" fontId="23" fillId="0" borderId="1" xfId="0" applyNumberFormat="1" applyFont="1" applyFill="1" applyBorder="1" applyAlignment="1" applyProtection="1">
      <alignment horizontal="left" vertical="center" wrapText="1"/>
      <protection locked="0"/>
    </xf>
    <xf numFmtId="0" fontId="10"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left" vertical="center" wrapText="1"/>
    </xf>
    <xf numFmtId="0" fontId="23" fillId="0" borderId="1" xfId="45" applyFont="1" applyFill="1" applyBorder="1" applyAlignment="1">
      <alignment horizontal="left" vertical="center" wrapText="1"/>
    </xf>
    <xf numFmtId="49" fontId="23" fillId="0" borderId="1" xfId="51" applyNumberFormat="1" applyFont="1" applyFill="1" applyBorder="1" applyAlignment="1">
      <alignment horizontal="left" vertical="center" wrapText="1"/>
    </xf>
    <xf numFmtId="0" fontId="23" fillId="0" borderId="1" xfId="51" applyNumberFormat="1" applyFont="1" applyFill="1" applyBorder="1" applyAlignment="1">
      <alignment horizontal="left" vertical="center" wrapText="1"/>
    </xf>
    <xf numFmtId="0" fontId="23" fillId="0" borderId="1" xfId="11" applyFont="1" applyFill="1" applyBorder="1" applyAlignment="1" applyProtection="1">
      <alignment horizontal="left" vertical="center" wrapText="1"/>
    </xf>
    <xf numFmtId="0" fontId="10" fillId="0" borderId="14" xfId="0" applyFont="1" applyFill="1" applyBorder="1" applyAlignment="1">
      <alignment horizontal="left" vertical="center" wrapText="1"/>
    </xf>
    <xf numFmtId="1" fontId="5" fillId="0" borderId="14" xfId="0" applyNumberFormat="1" applyFont="1" applyFill="1" applyBorder="1" applyAlignment="1">
      <alignment horizontal="justify" vertical="center" wrapText="1"/>
    </xf>
    <xf numFmtId="0" fontId="23" fillId="0" borderId="1" xfId="0" applyFont="1" applyFill="1" applyBorder="1" applyAlignment="1" applyProtection="1">
      <alignment horizontal="left" vertical="center" wrapText="1"/>
      <protection locked="0"/>
    </xf>
    <xf numFmtId="0" fontId="23" fillId="0" borderId="1" xfId="30" applyNumberFormat="1" applyFont="1" applyFill="1" applyBorder="1" applyAlignment="1">
      <alignment horizontal="left" vertical="center" wrapText="1"/>
    </xf>
    <xf numFmtId="0" fontId="23" fillId="0" borderId="1" xfId="30" applyFont="1" applyFill="1" applyBorder="1" applyAlignment="1">
      <alignment horizontal="left" vertical="center" wrapText="1"/>
    </xf>
    <xf numFmtId="0" fontId="5" fillId="0" borderId="14" xfId="0" applyNumberFormat="1" applyFont="1" applyFill="1" applyBorder="1" applyAlignment="1">
      <alignment horizontal="justify" vertical="center" wrapText="1"/>
    </xf>
    <xf numFmtId="0" fontId="10" fillId="0" borderId="0" xfId="0" applyNumberFormat="1" applyFont="1" applyFill="1" applyAlignment="1"/>
    <xf numFmtId="49" fontId="33" fillId="0" borderId="1" xfId="0" applyNumberFormat="1" applyFont="1" applyFill="1" applyBorder="1" applyAlignment="1" applyProtection="1">
      <alignment horizontal="left" vertical="center" wrapText="1"/>
      <protection locked="0"/>
    </xf>
    <xf numFmtId="0" fontId="5" fillId="0" borderId="15" xfId="0" applyNumberFormat="1" applyFont="1" applyFill="1" applyBorder="1" applyAlignment="1">
      <alignment horizontal="center" vertical="center" wrapText="1"/>
    </xf>
    <xf numFmtId="0" fontId="23" fillId="0" borderId="1" xfId="6" applyFont="1" applyFill="1" applyBorder="1" applyAlignment="1" applyProtection="1">
      <alignment horizontal="left" vertical="center" wrapText="1"/>
    </xf>
    <xf numFmtId="0" fontId="10" fillId="0" borderId="6" xfId="0" applyNumberFormat="1" applyFont="1" applyFill="1" applyBorder="1" applyAlignment="1" applyProtection="1">
      <alignment horizontal="left" vertical="center"/>
    </xf>
    <xf numFmtId="0" fontId="10" fillId="0" borderId="1" xfId="0" applyFont="1" applyFill="1" applyBorder="1" applyAlignment="1">
      <alignment horizontal="left"/>
    </xf>
    <xf numFmtId="0" fontId="19" fillId="0" borderId="1" xfId="10" applyFont="1" applyFill="1" applyBorder="1" applyAlignment="1" applyProtection="1">
      <alignment horizontal="left" vertical="center" wrapText="1"/>
    </xf>
    <xf numFmtId="0" fontId="19" fillId="0" borderId="1" xfId="0" applyNumberFormat="1" applyFont="1" applyFill="1" applyBorder="1" applyAlignment="1" applyProtection="1">
      <alignment horizontal="left" vertical="center" wrapText="1"/>
    </xf>
    <xf numFmtId="0" fontId="23" fillId="0" borderId="1" xfId="35" applyFont="1" applyFill="1" applyBorder="1" applyAlignment="1">
      <alignment horizontal="left" vertical="center" wrapText="1"/>
    </xf>
    <xf numFmtId="0" fontId="23" fillId="0" borderId="1" xfId="22" applyNumberFormat="1" applyFont="1" applyFill="1" applyBorder="1" applyAlignment="1">
      <alignment horizontal="left" vertical="center" wrapText="1"/>
    </xf>
    <xf numFmtId="0" fontId="23" fillId="0" borderId="1" xfId="49" applyFont="1" applyFill="1" applyBorder="1" applyAlignment="1">
      <alignment horizontal="left" vertical="center" wrapText="1"/>
    </xf>
    <xf numFmtId="0" fontId="10" fillId="0" borderId="4" xfId="0" applyFont="1" applyFill="1" applyBorder="1" applyAlignment="1">
      <alignment horizontal="left" vertical="center" wrapText="1"/>
    </xf>
    <xf numFmtId="0" fontId="31" fillId="0" borderId="1" xfId="8" applyNumberFormat="1" applyFont="1" applyFill="1" applyBorder="1" applyAlignment="1" applyProtection="1">
      <alignment horizontal="left" vertical="center" wrapText="1"/>
    </xf>
    <xf numFmtId="0" fontId="7" fillId="0" borderId="16" xfId="0" applyNumberFormat="1" applyFont="1" applyFill="1" applyBorder="1" applyAlignment="1">
      <alignment horizontal="center" vertical="center" wrapText="1"/>
    </xf>
    <xf numFmtId="0" fontId="19" fillId="0" borderId="1" xfId="7" applyFont="1" applyFill="1" applyBorder="1" applyAlignment="1">
      <alignment horizontal="left" vertical="center" wrapText="1"/>
    </xf>
    <xf numFmtId="0" fontId="23" fillId="0" borderId="1" xfId="7" applyFont="1" applyFill="1" applyBorder="1" applyAlignment="1">
      <alignment horizontal="left" vertical="center" wrapText="1"/>
    </xf>
    <xf numFmtId="1" fontId="23" fillId="0" borderId="1" xfId="0" applyNumberFormat="1" applyFont="1" applyFill="1" applyBorder="1" applyAlignment="1">
      <alignment horizontal="left" vertical="center" wrapText="1"/>
    </xf>
    <xf numFmtId="1" fontId="32" fillId="0" borderId="1" xfId="0" applyNumberFormat="1" applyFont="1" applyFill="1" applyBorder="1" applyAlignment="1">
      <alignment horizontal="left" vertical="center" wrapText="1"/>
    </xf>
    <xf numFmtId="49" fontId="10" fillId="0" borderId="4" xfId="12" applyNumberFormat="1" applyFont="1" applyFill="1" applyBorder="1" applyAlignment="1" applyProtection="1">
      <alignment horizontal="left" vertical="center" wrapText="1"/>
    </xf>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0" fillId="0" borderId="0" xfId="0" applyFont="1" applyFill="1" applyAlignment="1">
      <alignment vertical="center"/>
    </xf>
    <xf numFmtId="0" fontId="23" fillId="0" borderId="1" xfId="5" applyFont="1" applyFill="1" applyBorder="1" applyAlignment="1" applyProtection="1">
      <alignment horizontal="left" vertical="center" wrapText="1"/>
    </xf>
    <xf numFmtId="0" fontId="19" fillId="0" borderId="1" xfId="0" applyNumberFormat="1" applyFont="1" applyFill="1" applyBorder="1" applyAlignment="1">
      <alignment horizontal="left" vertical="center" wrapText="1"/>
    </xf>
    <xf numFmtId="0" fontId="19" fillId="0" borderId="1" xfId="8" applyNumberFormat="1" applyFont="1" applyFill="1" applyBorder="1" applyAlignment="1" applyProtection="1">
      <alignment horizontal="left" vertical="center" wrapText="1"/>
    </xf>
    <xf numFmtId="0" fontId="10" fillId="0" borderId="3" xfId="0" applyFont="1" applyFill="1" applyBorder="1" applyAlignment="1">
      <alignment horizontal="left" vertical="center" wrapText="1"/>
    </xf>
    <xf numFmtId="1" fontId="10" fillId="0" borderId="3" xfId="0" applyNumberFormat="1" applyFont="1" applyFill="1" applyBorder="1" applyAlignment="1">
      <alignment horizontal="left" vertical="center" wrapText="1"/>
    </xf>
    <xf numFmtId="49" fontId="34" fillId="0" borderId="1" xfId="0" applyNumberFormat="1" applyFont="1" applyFill="1" applyBorder="1" applyAlignment="1" applyProtection="1">
      <alignment horizontal="left" vertical="center"/>
      <protection locked="0"/>
    </xf>
    <xf numFmtId="0" fontId="10" fillId="0" borderId="3" xfId="0" applyNumberFormat="1"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10" fillId="4" borderId="1" xfId="0" applyFont="1" applyFill="1" applyBorder="1" applyAlignment="1">
      <alignment horizontal="left" vertical="center" wrapText="1"/>
    </xf>
    <xf numFmtId="0" fontId="10" fillId="4" borderId="1" xfId="0" applyFont="1" applyFill="1" applyBorder="1" applyAlignment="1">
      <alignment horizontal="center" vertical="center" wrapText="1"/>
    </xf>
    <xf numFmtId="0" fontId="19" fillId="0" borderId="1" xfId="20" applyFont="1" applyFill="1" applyBorder="1" applyAlignment="1">
      <alignment horizontal="center" vertical="center"/>
    </xf>
    <xf numFmtId="0" fontId="10" fillId="0" borderId="4" xfId="0" applyNumberFormat="1" applyFont="1" applyFill="1" applyBorder="1" applyAlignment="1" applyProtection="1">
      <alignment horizontal="left" vertical="center"/>
    </xf>
    <xf numFmtId="0" fontId="10" fillId="0" borderId="1" xfId="0" applyNumberFormat="1" applyFont="1" applyFill="1" applyBorder="1" applyAlignment="1">
      <alignment horizontal="left"/>
    </xf>
    <xf numFmtId="0" fontId="10" fillId="5" borderId="1"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19" fillId="0" borderId="1" xfId="27" applyFont="1" applyFill="1" applyBorder="1" applyAlignment="1" applyProtection="1">
      <alignment horizontal="left" vertical="center" wrapText="1"/>
    </xf>
    <xf numFmtId="0" fontId="19" fillId="0" borderId="1" xfId="35" applyFont="1" applyFill="1" applyBorder="1" applyAlignment="1">
      <alignment horizontal="left" vertical="center" wrapText="1"/>
    </xf>
    <xf numFmtId="0" fontId="10" fillId="0" borderId="2" xfId="0" applyNumberFormat="1" applyFont="1" applyFill="1" applyBorder="1" applyAlignment="1">
      <alignment horizontal="center" vertical="center" wrapText="1"/>
    </xf>
    <xf numFmtId="49" fontId="19" fillId="0" borderId="1"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0" fontId="19" fillId="0" borderId="1" xfId="45" applyFont="1" applyFill="1" applyBorder="1" applyAlignment="1">
      <alignment horizontal="left" vertical="center" wrapText="1"/>
    </xf>
    <xf numFmtId="0" fontId="19" fillId="0" borderId="1" xfId="56" applyFont="1" applyFill="1" applyBorder="1" applyAlignment="1">
      <alignment horizontal="left" vertical="center" wrapText="1"/>
    </xf>
    <xf numFmtId="0" fontId="23" fillId="0" borderId="1" xfId="56" applyFont="1" applyFill="1" applyBorder="1" applyAlignment="1">
      <alignment horizontal="left" vertical="center" wrapText="1"/>
    </xf>
    <xf numFmtId="1" fontId="10" fillId="0" borderId="1" xfId="8" applyNumberFormat="1" applyFont="1" applyFill="1" applyBorder="1" applyAlignment="1" applyProtection="1">
      <alignment horizontal="left" vertical="center" wrapText="1"/>
    </xf>
    <xf numFmtId="0" fontId="10" fillId="0" borderId="1" xfId="0" applyNumberFormat="1" applyFont="1" applyFill="1" applyBorder="1" applyAlignment="1" applyProtection="1">
      <alignment horizontal="center" vertical="center"/>
    </xf>
    <xf numFmtId="49" fontId="23" fillId="0" borderId="1" xfId="56" applyNumberFormat="1" applyFont="1" applyFill="1" applyBorder="1" applyAlignment="1">
      <alignment horizontal="left" vertical="center" wrapText="1"/>
    </xf>
    <xf numFmtId="0" fontId="36" fillId="0" borderId="1" xfId="35" applyFont="1" applyFill="1" applyBorder="1" applyAlignment="1">
      <alignment horizontal="left" vertical="center" wrapText="1"/>
    </xf>
    <xf numFmtId="0" fontId="23" fillId="0" borderId="1" xfId="2" applyFont="1" applyFill="1" applyBorder="1" applyAlignment="1" applyProtection="1">
      <alignment horizontal="left" vertical="center" wrapText="1"/>
    </xf>
    <xf numFmtId="177" fontId="10" fillId="0" borderId="1" xfId="0" applyNumberFormat="1" applyFont="1" applyFill="1" applyBorder="1" applyAlignment="1">
      <alignment horizontal="left" vertical="center" wrapText="1"/>
    </xf>
    <xf numFmtId="0" fontId="10" fillId="0" borderId="1" xfId="0" applyFont="1" applyFill="1" applyBorder="1" applyAlignment="1">
      <alignment vertical="center"/>
    </xf>
    <xf numFmtId="0" fontId="23" fillId="0" borderId="1" xfId="4" applyFont="1" applyFill="1" applyBorder="1" applyAlignment="1">
      <alignment horizontal="left" vertical="center" wrapText="1"/>
    </xf>
    <xf numFmtId="0" fontId="10" fillId="0" borderId="2" xfId="0" applyNumberFormat="1" applyFont="1" applyFill="1" applyBorder="1" applyAlignment="1" applyProtection="1">
      <alignment horizontal="left" vertical="center"/>
    </xf>
    <xf numFmtId="0" fontId="23" fillId="0" borderId="1" xfId="0" applyNumberFormat="1" applyFont="1" applyFill="1" applyBorder="1" applyAlignment="1" applyProtection="1">
      <alignment horizontal="left" vertical="center"/>
    </xf>
    <xf numFmtId="0" fontId="23" fillId="0" borderId="1" xfId="40" applyFont="1" applyFill="1" applyBorder="1" applyAlignment="1" applyProtection="1">
      <alignment horizontal="left" vertical="center" wrapText="1"/>
    </xf>
    <xf numFmtId="0" fontId="10" fillId="0" borderId="2" xfId="8" applyNumberFormat="1" applyFont="1" applyFill="1" applyBorder="1" applyAlignment="1" applyProtection="1">
      <alignment horizontal="center" vertical="center" wrapText="1"/>
    </xf>
    <xf numFmtId="49" fontId="19" fillId="0" borderId="1" xfId="56" applyNumberFormat="1" applyFont="1" applyFill="1" applyBorder="1" applyAlignment="1">
      <alignment horizontal="left" vertical="center" wrapText="1"/>
    </xf>
    <xf numFmtId="0" fontId="23" fillId="0" borderId="1" xfId="23" applyFont="1" applyFill="1" applyBorder="1" applyAlignment="1" applyProtection="1">
      <alignment horizontal="left" vertical="center" wrapText="1"/>
    </xf>
    <xf numFmtId="0" fontId="23" fillId="0" borderId="1" xfId="56" applyNumberFormat="1" applyFont="1" applyFill="1" applyBorder="1" applyAlignment="1">
      <alignment horizontal="left" vertical="center" wrapText="1"/>
    </xf>
    <xf numFmtId="49" fontId="23" fillId="0" borderId="1" xfId="45" applyNumberFormat="1" applyFont="1" applyFill="1" applyBorder="1" applyAlignment="1">
      <alignment horizontal="left" vertical="center" wrapText="1"/>
    </xf>
    <xf numFmtId="0" fontId="23" fillId="0" borderId="1" xfId="3" applyFont="1" applyFill="1" applyBorder="1" applyAlignment="1" applyProtection="1">
      <alignment horizontal="left" vertical="center" wrapText="1"/>
    </xf>
    <xf numFmtId="0" fontId="23" fillId="0" borderId="1" xfId="35" applyNumberFormat="1" applyFont="1" applyFill="1" applyBorder="1" applyAlignment="1" applyProtection="1">
      <alignment horizontal="left" vertical="center" wrapText="1"/>
    </xf>
    <xf numFmtId="0" fontId="23" fillId="0" borderId="1" xfId="55" applyNumberFormat="1" applyFont="1" applyFill="1" applyBorder="1" applyAlignment="1" applyProtection="1">
      <alignment horizontal="left" vertical="center" wrapText="1"/>
    </xf>
    <xf numFmtId="0" fontId="10" fillId="0" borderId="2" xfId="0" applyNumberFormat="1" applyFont="1" applyFill="1" applyBorder="1" applyAlignment="1">
      <alignment horizontal="left" vertical="center" wrapText="1"/>
    </xf>
    <xf numFmtId="49" fontId="19" fillId="0" borderId="1" xfId="45" applyNumberFormat="1" applyFont="1" applyFill="1" applyBorder="1" applyAlignment="1">
      <alignment horizontal="left" vertical="center" wrapText="1"/>
    </xf>
    <xf numFmtId="1" fontId="10" fillId="0" borderId="1" xfId="0" applyNumberFormat="1" applyFont="1" applyFill="1" applyBorder="1" applyAlignment="1" applyProtection="1">
      <alignment horizontal="left" vertical="center" wrapText="1"/>
    </xf>
    <xf numFmtId="0" fontId="23" fillId="0" borderId="1" xfId="45" applyNumberFormat="1" applyFont="1" applyFill="1" applyBorder="1" applyAlignment="1">
      <alignment horizontal="left" vertical="center" wrapText="1"/>
    </xf>
    <xf numFmtId="0" fontId="19" fillId="0" borderId="1" xfId="56" applyNumberFormat="1" applyFont="1" applyFill="1" applyBorder="1" applyAlignment="1">
      <alignment horizontal="left" vertical="center" wrapText="1"/>
    </xf>
    <xf numFmtId="0" fontId="10" fillId="0" borderId="1" xfId="0" applyNumberFormat="1" applyFont="1" applyFill="1" applyBorder="1" applyAlignment="1">
      <alignment vertical="center" wrapText="1"/>
    </xf>
    <xf numFmtId="0" fontId="10" fillId="0" borderId="3" xfId="0" applyNumberFormat="1" applyFont="1" applyFill="1" applyBorder="1" applyAlignment="1" applyProtection="1">
      <alignment horizontal="left" vertical="center"/>
    </xf>
    <xf numFmtId="0" fontId="10" fillId="0" borderId="9" xfId="8" applyNumberFormat="1" applyFont="1" applyFill="1" applyBorder="1" applyAlignment="1" applyProtection="1">
      <alignment horizontal="left" vertical="center" wrapText="1"/>
    </xf>
    <xf numFmtId="0" fontId="10" fillId="0" borderId="3" xfId="8" applyNumberFormat="1" applyFont="1" applyFill="1" applyBorder="1" applyAlignment="1" applyProtection="1">
      <alignment horizontal="left" vertical="center" wrapText="1"/>
    </xf>
    <xf numFmtId="0" fontId="10" fillId="0" borderId="17" xfId="0" applyNumberFormat="1" applyFont="1" applyFill="1" applyBorder="1" applyAlignment="1" applyProtection="1">
      <alignment horizontal="left" vertical="center" wrapText="1"/>
    </xf>
    <xf numFmtId="0" fontId="10" fillId="0" borderId="3" xfId="0" applyNumberFormat="1" applyFont="1" applyFill="1" applyBorder="1" applyAlignment="1" applyProtection="1">
      <alignment horizontal="center" vertical="center" wrapText="1"/>
    </xf>
    <xf numFmtId="1" fontId="5" fillId="0" borderId="1" xfId="0" applyNumberFormat="1" applyFont="1" applyFill="1" applyBorder="1" applyAlignment="1">
      <alignment horizontal="justify" vertical="center" wrapText="1"/>
    </xf>
    <xf numFmtId="0" fontId="10" fillId="0" borderId="1" xfId="43" applyFont="1" applyFill="1" applyBorder="1" applyAlignment="1">
      <alignment horizontal="left" vertical="center" wrapText="1"/>
    </xf>
    <xf numFmtId="0" fontId="10" fillId="0" borderId="2" xfId="43" applyFont="1" applyFill="1" applyBorder="1" applyAlignment="1">
      <alignment horizontal="left" vertical="center" wrapText="1"/>
    </xf>
    <xf numFmtId="0" fontId="23" fillId="0" borderId="1" xfId="1" applyFont="1" applyFill="1" applyBorder="1" applyAlignment="1">
      <alignment horizontal="left" vertical="center" wrapText="1"/>
    </xf>
    <xf numFmtId="0" fontId="10" fillId="0" borderId="1" xfId="43" applyFont="1" applyFill="1" applyBorder="1" applyAlignment="1">
      <alignment horizontal="center" vertical="center" wrapText="1"/>
    </xf>
    <xf numFmtId="0" fontId="23" fillId="0" borderId="1" xfId="55" applyFont="1" applyFill="1" applyBorder="1" applyAlignment="1">
      <alignment horizontal="left" vertical="center" wrapText="1"/>
    </xf>
    <xf numFmtId="0" fontId="23" fillId="0" borderId="1" xfId="19" applyFont="1" applyFill="1" applyBorder="1" applyAlignment="1">
      <alignment horizontal="left" vertical="center" wrapText="1"/>
    </xf>
    <xf numFmtId="0" fontId="10" fillId="0" borderId="1" xfId="43" applyNumberFormat="1" applyFont="1" applyFill="1" applyBorder="1" applyAlignment="1">
      <alignment horizontal="center" vertical="center" wrapText="1"/>
    </xf>
    <xf numFmtId="0" fontId="23" fillId="0" borderId="1" xfId="44" applyFont="1" applyFill="1" applyBorder="1" applyAlignment="1">
      <alignment horizontal="left" vertical="center" wrapText="1"/>
    </xf>
    <xf numFmtId="0" fontId="23" fillId="0" borderId="1" xfId="45" applyFont="1" applyFill="1" applyBorder="1" applyAlignment="1" applyProtection="1">
      <alignment horizontal="left" vertical="center" wrapText="1"/>
      <protection locked="0"/>
    </xf>
    <xf numFmtId="0" fontId="23" fillId="0" borderId="1" xfId="39" applyNumberFormat="1" applyFont="1" applyFill="1" applyBorder="1" applyAlignment="1" applyProtection="1">
      <alignment horizontal="left" vertical="center" wrapText="1"/>
    </xf>
    <xf numFmtId="0" fontId="23" fillId="0" borderId="1" xfId="46" applyFont="1" applyFill="1" applyBorder="1" applyAlignment="1">
      <alignment horizontal="left" vertical="center" wrapText="1"/>
    </xf>
    <xf numFmtId="0" fontId="23" fillId="0" borderId="1" xfId="18" applyFont="1" applyFill="1" applyBorder="1" applyAlignment="1" applyProtection="1">
      <alignment horizontal="left" vertical="center" wrapText="1"/>
    </xf>
    <xf numFmtId="0" fontId="23" fillId="0" borderId="1" xfId="28" applyNumberFormat="1" applyFont="1" applyFill="1" applyBorder="1" applyAlignment="1" applyProtection="1">
      <alignment horizontal="left" vertical="center" wrapText="1"/>
    </xf>
    <xf numFmtId="0" fontId="10" fillId="0" borderId="2" xfId="0" applyNumberFormat="1" applyFont="1" applyFill="1" applyBorder="1" applyAlignment="1" applyProtection="1">
      <alignment horizontal="center" vertical="center" wrapText="1"/>
    </xf>
    <xf numFmtId="0" fontId="23" fillId="0" borderId="1" xfId="45" applyFont="1" applyFill="1" applyBorder="1" applyAlignment="1">
      <alignment horizontal="left" vertical="center"/>
    </xf>
    <xf numFmtId="0" fontId="23" fillId="0" borderId="1" xfId="15" applyNumberFormat="1" applyFont="1" applyFill="1" applyBorder="1" applyAlignment="1" applyProtection="1">
      <alignment horizontal="left" vertical="center" wrapText="1"/>
    </xf>
    <xf numFmtId="0" fontId="23" fillId="0" borderId="1" xfId="29" applyFont="1" applyFill="1" applyBorder="1" applyAlignment="1" applyProtection="1">
      <alignment horizontal="left" vertical="center" wrapText="1"/>
    </xf>
    <xf numFmtId="0" fontId="10" fillId="0" borderId="18" xfId="0" applyFont="1" applyFill="1" applyBorder="1" applyAlignment="1">
      <alignment horizontal="left" vertical="center" wrapText="1"/>
    </xf>
    <xf numFmtId="0" fontId="10" fillId="0" borderId="19" xfId="0" applyFont="1" applyFill="1" applyBorder="1" applyAlignment="1">
      <alignment horizontal="left" vertical="center" wrapText="1"/>
    </xf>
    <xf numFmtId="49" fontId="23" fillId="0" borderId="1" xfId="0" applyNumberFormat="1" applyFont="1" applyFill="1" applyBorder="1" applyAlignment="1" applyProtection="1">
      <alignment vertical="center" wrapText="1"/>
      <protection locked="0"/>
    </xf>
    <xf numFmtId="49" fontId="10" fillId="0" borderId="1" xfId="56" applyNumberFormat="1" applyFont="1" applyFill="1" applyBorder="1" applyAlignment="1">
      <alignment horizontal="left" vertical="center" wrapText="1"/>
    </xf>
    <xf numFmtId="178" fontId="19" fillId="0" borderId="1" xfId="45" applyNumberFormat="1" applyFont="1" applyFill="1" applyBorder="1" applyAlignment="1">
      <alignment horizontal="center" vertical="center"/>
    </xf>
    <xf numFmtId="178" fontId="10" fillId="0" borderId="2" xfId="0" applyNumberFormat="1"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179" fontId="10" fillId="0" borderId="1" xfId="0" applyNumberFormat="1" applyFont="1" applyFill="1" applyBorder="1" applyAlignment="1">
      <alignment horizontal="center" vertical="center" wrapText="1"/>
    </xf>
    <xf numFmtId="0" fontId="19" fillId="0" borderId="1" xfId="24" applyFont="1" applyFill="1" applyBorder="1" applyAlignment="1">
      <alignment horizontal="left" vertical="center" wrapText="1"/>
    </xf>
    <xf numFmtId="49" fontId="10" fillId="0" borderId="1" xfId="45" applyNumberFormat="1" applyFont="1" applyFill="1" applyBorder="1" applyAlignment="1" applyProtection="1">
      <alignment horizontal="left" vertical="center" wrapText="1"/>
      <protection locked="0"/>
    </xf>
    <xf numFmtId="0" fontId="10" fillId="0" borderId="6" xfId="0" applyFont="1" applyFill="1" applyBorder="1" applyAlignment="1">
      <alignment horizontal="center" vertical="center" wrapText="1"/>
    </xf>
    <xf numFmtId="49" fontId="10" fillId="0" borderId="1" xfId="45" applyNumberFormat="1" applyFont="1" applyFill="1" applyBorder="1" applyAlignment="1" applyProtection="1">
      <alignment horizontal="center" vertical="center" wrapText="1"/>
      <protection locked="0"/>
    </xf>
    <xf numFmtId="0" fontId="10" fillId="0" borderId="1" xfId="0" applyNumberFormat="1" applyFont="1" applyFill="1" applyBorder="1" applyAlignment="1">
      <alignment horizontal="center" vertical="center"/>
    </xf>
    <xf numFmtId="0" fontId="19" fillId="0" borderId="1" xfId="45" applyNumberFormat="1" applyFont="1" applyFill="1" applyBorder="1" applyAlignment="1">
      <alignment horizontal="center" vertical="center" wrapText="1"/>
    </xf>
    <xf numFmtId="179" fontId="10" fillId="0" borderId="1" xfId="35" applyNumberFormat="1" applyFont="1" applyFill="1" applyBorder="1" applyAlignment="1">
      <alignment horizontal="center" vertical="center" wrapText="1"/>
    </xf>
    <xf numFmtId="179" fontId="10" fillId="0" borderId="1" xfId="0" applyNumberFormat="1" applyFont="1" applyFill="1" applyBorder="1" applyAlignment="1" applyProtection="1">
      <alignment horizontal="center" vertical="center" wrapText="1"/>
    </xf>
    <xf numFmtId="179" fontId="19" fillId="0" borderId="1" xfId="56" applyNumberFormat="1" applyFont="1" applyFill="1" applyBorder="1" applyAlignment="1">
      <alignment horizontal="center" vertical="center" wrapText="1"/>
    </xf>
    <xf numFmtId="179" fontId="19" fillId="0" borderId="1" xfId="45" applyNumberFormat="1" applyFont="1" applyFill="1" applyBorder="1" applyAlignment="1">
      <alignment horizontal="center" vertical="center" wrapText="1"/>
    </xf>
    <xf numFmtId="0" fontId="23" fillId="0" borderId="1" xfId="24" applyFont="1" applyFill="1" applyBorder="1" applyAlignment="1">
      <alignment horizontal="left" vertical="center" wrapText="1"/>
    </xf>
    <xf numFmtId="0" fontId="19" fillId="0" borderId="1" xfId="37" applyFont="1" applyFill="1" applyBorder="1" applyAlignment="1">
      <alignment horizontal="left" vertical="center" wrapText="1"/>
    </xf>
    <xf numFmtId="0" fontId="19" fillId="0" borderId="1" xfId="45" applyFont="1" applyFill="1" applyBorder="1" applyAlignment="1" applyProtection="1">
      <alignment horizontal="left" vertical="center" wrapText="1"/>
      <protection locked="0"/>
    </xf>
    <xf numFmtId="0" fontId="23" fillId="0" borderId="1" xfId="45" applyNumberFormat="1" applyFont="1" applyFill="1" applyBorder="1" applyAlignment="1" applyProtection="1">
      <alignment horizontal="left" vertical="center" wrapText="1"/>
      <protection locked="0"/>
    </xf>
    <xf numFmtId="0" fontId="19" fillId="0" borderId="1" xfId="45" applyNumberFormat="1" applyFont="1" applyFill="1" applyBorder="1" applyAlignment="1" applyProtection="1">
      <alignment horizontal="left" vertical="center" wrapText="1"/>
      <protection locked="0"/>
    </xf>
    <xf numFmtId="49" fontId="19" fillId="0" borderId="1" xfId="24" applyNumberFormat="1" applyFont="1" applyFill="1" applyBorder="1" applyAlignment="1">
      <alignment horizontal="left" vertical="center" wrapText="1"/>
    </xf>
    <xf numFmtId="49" fontId="19" fillId="0" borderId="1" xfId="45" applyNumberFormat="1" applyFont="1" applyFill="1" applyBorder="1" applyAlignment="1" applyProtection="1">
      <alignment horizontal="left" vertical="center" wrapText="1"/>
      <protection locked="0"/>
    </xf>
    <xf numFmtId="1" fontId="10" fillId="0" borderId="19" xfId="0" applyNumberFormat="1" applyFont="1" applyFill="1" applyBorder="1" applyAlignment="1">
      <alignment horizontal="left" vertical="center" wrapText="1"/>
    </xf>
    <xf numFmtId="0" fontId="19" fillId="0" borderId="1" xfId="38" applyFont="1" applyFill="1" applyBorder="1" applyAlignment="1" applyProtection="1">
      <alignment horizontal="left" vertical="center" wrapText="1"/>
    </xf>
    <xf numFmtId="0" fontId="19" fillId="0" borderId="1" xfId="45" applyFont="1" applyFill="1" applyBorder="1" applyAlignment="1">
      <alignment horizontal="left" vertical="center"/>
    </xf>
    <xf numFmtId="0" fontId="10" fillId="0" borderId="1" xfId="45" applyFont="1" applyFill="1" applyBorder="1" applyAlignment="1">
      <alignment horizontal="left" vertical="center" wrapText="1"/>
    </xf>
    <xf numFmtId="0" fontId="10" fillId="0" borderId="1" xfId="45" applyFont="1" applyFill="1" applyBorder="1" applyAlignment="1" applyProtection="1">
      <alignment horizontal="left" vertical="center" wrapText="1"/>
      <protection locked="0"/>
    </xf>
    <xf numFmtId="1" fontId="10" fillId="0" borderId="4" xfId="8" applyNumberFormat="1" applyFont="1" applyFill="1" applyBorder="1" applyAlignment="1" applyProtection="1">
      <alignment horizontal="left" vertical="center" wrapText="1"/>
    </xf>
    <xf numFmtId="1" fontId="19" fillId="0" borderId="1" xfId="45" applyNumberFormat="1" applyFont="1" applyFill="1" applyBorder="1" applyAlignment="1">
      <alignment horizontal="left" vertical="center" wrapText="1"/>
    </xf>
    <xf numFmtId="0" fontId="19" fillId="0" borderId="1" xfId="24" applyFont="1" applyFill="1" applyBorder="1" applyAlignment="1" applyProtection="1">
      <alignment horizontal="left" vertical="center" wrapText="1"/>
      <protection locked="0"/>
    </xf>
    <xf numFmtId="1" fontId="19" fillId="0" borderId="1" xfId="24" applyNumberFormat="1" applyFont="1" applyFill="1" applyBorder="1" applyAlignment="1">
      <alignment horizontal="left" vertical="center" wrapText="1"/>
    </xf>
    <xf numFmtId="0" fontId="23" fillId="0" borderId="1" xfId="24" applyFont="1" applyFill="1" applyBorder="1" applyAlignment="1" applyProtection="1">
      <alignment horizontal="left" vertical="center" wrapText="1"/>
      <protection locked="0"/>
    </xf>
    <xf numFmtId="179" fontId="10" fillId="0" borderId="1" xfId="0" applyNumberFormat="1" applyFont="1" applyFill="1" applyBorder="1" applyAlignment="1">
      <alignment horizontal="left" vertical="center" wrapText="1"/>
    </xf>
    <xf numFmtId="179" fontId="10" fillId="0" borderId="1" xfId="0" applyNumberFormat="1" applyFont="1" applyFill="1" applyBorder="1" applyAlignment="1">
      <alignment vertical="center" wrapText="1"/>
    </xf>
    <xf numFmtId="1" fontId="19" fillId="0" borderId="1" xfId="45" applyNumberFormat="1" applyFont="1" applyFill="1" applyBorder="1" applyAlignment="1" applyProtection="1">
      <alignment horizontal="left" vertical="center" wrapText="1"/>
      <protection locked="0"/>
    </xf>
    <xf numFmtId="179" fontId="19" fillId="0" borderId="1" xfId="45" applyNumberFormat="1" applyFont="1" applyFill="1" applyBorder="1" applyAlignment="1">
      <alignment vertical="center" wrapText="1"/>
    </xf>
    <xf numFmtId="0" fontId="19" fillId="0" borderId="1" xfId="41" applyNumberFormat="1" applyFont="1" applyFill="1" applyBorder="1" applyAlignment="1" applyProtection="1">
      <alignment horizontal="left" vertical="center" wrapText="1"/>
    </xf>
    <xf numFmtId="1" fontId="19" fillId="0" borderId="1" xfId="8" applyNumberFormat="1" applyFont="1" applyFill="1" applyBorder="1" applyAlignment="1" applyProtection="1">
      <alignment horizontal="left" vertical="center" wrapText="1"/>
    </xf>
    <xf numFmtId="0" fontId="19" fillId="0" borderId="1" xfId="45" applyNumberFormat="1" applyFont="1" applyFill="1" applyBorder="1" applyAlignment="1">
      <alignment horizontal="left" vertical="center" wrapText="1"/>
    </xf>
    <xf numFmtId="1" fontId="10" fillId="0" borderId="1" xfId="0" applyNumberFormat="1" applyFont="1" applyFill="1" applyBorder="1" applyAlignment="1" applyProtection="1">
      <alignment horizontal="left" vertical="center"/>
    </xf>
    <xf numFmtId="0" fontId="10" fillId="6" borderId="1" xfId="0" applyFont="1" applyFill="1" applyBorder="1" applyAlignment="1">
      <alignment horizontal="left" vertical="center" wrapText="1"/>
    </xf>
    <xf numFmtId="0" fontId="19" fillId="6" borderId="1" xfId="42" applyFont="1" applyFill="1" applyBorder="1" applyAlignment="1">
      <alignment horizontal="left" vertical="center" wrapText="1"/>
    </xf>
    <xf numFmtId="0" fontId="23" fillId="6" borderId="1" xfId="42" applyFont="1" applyFill="1" applyBorder="1" applyAlignment="1">
      <alignment horizontal="left" vertical="center" wrapText="1"/>
    </xf>
    <xf numFmtId="0" fontId="10" fillId="6" borderId="1" xfId="0" applyFont="1" applyFill="1" applyBorder="1" applyAlignment="1">
      <alignment horizontal="center" vertical="center" wrapText="1"/>
    </xf>
    <xf numFmtId="0" fontId="19" fillId="0" borderId="1" xfId="45" applyNumberFormat="1" applyFont="1" applyFill="1" applyBorder="1" applyAlignment="1" applyProtection="1">
      <alignment horizontal="left" vertical="center"/>
      <protection locked="0"/>
    </xf>
    <xf numFmtId="0" fontId="23" fillId="0" borderId="1" xfId="9" applyNumberFormat="1" applyFont="1" applyFill="1" applyBorder="1" applyAlignment="1" applyProtection="1">
      <alignment horizontal="left" vertical="center" wrapText="1"/>
    </xf>
    <xf numFmtId="0" fontId="23" fillId="0" borderId="1" xfId="53" applyFont="1" applyFill="1" applyBorder="1" applyAlignment="1">
      <alignment horizontal="left" vertical="center" wrapText="1"/>
    </xf>
    <xf numFmtId="177" fontId="10" fillId="0" borderId="1" xfId="0" applyNumberFormat="1" applyFont="1" applyFill="1" applyBorder="1" applyAlignment="1">
      <alignment horizontal="center" vertical="center" wrapText="1"/>
    </xf>
    <xf numFmtId="0" fontId="23" fillId="0" borderId="1" xfId="36" applyNumberFormat="1" applyFont="1" applyFill="1" applyBorder="1" applyAlignment="1" applyProtection="1">
      <alignment horizontal="left" vertical="center" wrapText="1"/>
    </xf>
    <xf numFmtId="0" fontId="23" fillId="0" borderId="1" xfId="53" applyNumberFormat="1" applyFont="1" applyFill="1" applyBorder="1" applyAlignment="1">
      <alignment horizontal="left" vertical="center" wrapText="1"/>
    </xf>
    <xf numFmtId="0" fontId="23" fillId="0" borderId="1" xfId="0" applyFont="1" applyFill="1" applyBorder="1" applyAlignment="1">
      <alignment horizontal="left" vertical="center"/>
    </xf>
    <xf numFmtId="178" fontId="19" fillId="0" borderId="0" xfId="13" applyNumberFormat="1" applyFont="1" applyFill="1" applyAlignment="1">
      <alignment horizontal="left" vertical="center" wrapText="1"/>
    </xf>
    <xf numFmtId="0" fontId="1" fillId="0" borderId="0" xfId="0" applyFont="1" applyAlignment="1">
      <alignment horizontal="left" vertical="center"/>
    </xf>
    <xf numFmtId="0" fontId="1" fillId="0" borderId="0" xfId="0" applyFont="1" applyFill="1">
      <alignment vertical="center"/>
    </xf>
    <xf numFmtId="0" fontId="10" fillId="0" borderId="0" xfId="0" applyNumberFormat="1" applyFont="1" applyFill="1" applyAlignment="1">
      <alignment horizontal="left" vertical="center" wrapText="1"/>
    </xf>
    <xf numFmtId="0" fontId="15" fillId="0" borderId="1" xfId="0" quotePrefix="1" applyFont="1" applyFill="1" applyBorder="1" applyAlignment="1">
      <alignment horizontal="center" vertical="center"/>
    </xf>
    <xf numFmtId="0" fontId="10" fillId="0" borderId="1" xfId="0" applyFont="1" applyFill="1" applyBorder="1" applyAlignment="1">
      <alignment horizontal="center"/>
    </xf>
    <xf numFmtId="0" fontId="10" fillId="0" borderId="1" xfId="0" applyNumberFormat="1" applyFont="1" applyFill="1" applyBorder="1" applyAlignment="1"/>
    <xf numFmtId="178" fontId="10" fillId="0" borderId="4" xfId="0" applyNumberFormat="1" applyFont="1" applyFill="1" applyBorder="1" applyAlignment="1">
      <alignment horizontal="center" vertical="center" wrapText="1"/>
    </xf>
    <xf numFmtId="178" fontId="10" fillId="0" borderId="5" xfId="0" applyNumberFormat="1" applyFont="1" applyFill="1" applyBorder="1" applyAlignment="1">
      <alignment horizontal="center" vertical="center" wrapText="1"/>
    </xf>
    <xf numFmtId="178" fontId="10" fillId="0" borderId="6" xfId="0" applyNumberFormat="1" applyFont="1" applyFill="1" applyBorder="1" applyAlignment="1">
      <alignment horizontal="center" vertical="center" wrapText="1"/>
    </xf>
    <xf numFmtId="0" fontId="19" fillId="0" borderId="0" xfId="13" applyNumberFormat="1" applyFont="1" applyFill="1" applyAlignment="1">
      <alignment horizontal="left" vertical="center" wrapText="1"/>
    </xf>
    <xf numFmtId="0" fontId="23" fillId="0" borderId="0" xfId="13" applyNumberFormat="1" applyFont="1" applyFill="1" applyAlignment="1">
      <alignment horizontal="left" vertical="center" wrapText="1"/>
    </xf>
    <xf numFmtId="0" fontId="19" fillId="0" borderId="0" xfId="13" applyNumberFormat="1" applyFont="1" applyFill="1" applyAlignment="1">
      <alignment horizontal="center" vertical="center" wrapText="1"/>
    </xf>
    <xf numFmtId="0" fontId="10" fillId="0" borderId="1" xfId="0" applyFont="1" applyFill="1" applyBorder="1" applyAlignment="1">
      <alignment horizontal="center" vertical="center" wrapText="1"/>
    </xf>
    <xf numFmtId="179" fontId="10" fillId="6" borderId="4"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178" fontId="10" fillId="0" borderId="1" xfId="0" applyNumberFormat="1" applyFont="1" applyFill="1" applyBorder="1" applyAlignment="1">
      <alignment horizontal="center"/>
    </xf>
    <xf numFmtId="179" fontId="10" fillId="0" borderId="4" xfId="0" applyNumberFormat="1" applyFont="1" applyFill="1" applyBorder="1" applyAlignment="1">
      <alignment horizontal="center" vertical="center" wrapText="1"/>
    </xf>
    <xf numFmtId="179" fontId="10" fillId="0" borderId="5" xfId="0" applyNumberFormat="1" applyFont="1" applyFill="1" applyBorder="1" applyAlignment="1">
      <alignment horizontal="center" vertical="center" wrapText="1"/>
    </xf>
    <xf numFmtId="179" fontId="10" fillId="0" borderId="6"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178" fontId="10" fillId="0" borderId="4" xfId="0" applyNumberFormat="1" applyFont="1" applyFill="1" applyBorder="1" applyAlignment="1" applyProtection="1">
      <alignment horizontal="center" vertical="center" wrapText="1"/>
    </xf>
    <xf numFmtId="178" fontId="10" fillId="0" borderId="5" xfId="0" applyNumberFormat="1" applyFont="1" applyFill="1" applyBorder="1" applyAlignment="1" applyProtection="1">
      <alignment horizontal="center" vertical="center" wrapText="1"/>
    </xf>
    <xf numFmtId="178" fontId="10" fillId="0" borderId="6" xfId="0" applyNumberFormat="1" applyFont="1" applyFill="1" applyBorder="1" applyAlignment="1" applyProtection="1">
      <alignment horizontal="center" vertical="center" wrapText="1"/>
    </xf>
    <xf numFmtId="0" fontId="10" fillId="0" borderId="4" xfId="0" applyNumberFormat="1" applyFont="1" applyFill="1" applyBorder="1" applyAlignment="1" applyProtection="1">
      <alignment horizontal="center" vertical="center" wrapText="1"/>
    </xf>
    <xf numFmtId="0" fontId="10" fillId="0" borderId="5" xfId="0" applyNumberFormat="1" applyFont="1" applyFill="1" applyBorder="1" applyAlignment="1" applyProtection="1">
      <alignment horizontal="center" vertical="center" wrapText="1"/>
    </xf>
    <xf numFmtId="0" fontId="10" fillId="0" borderId="6" xfId="0" applyNumberFormat="1" applyFont="1" applyFill="1" applyBorder="1" applyAlignment="1" applyProtection="1">
      <alignment horizontal="center" vertical="center" wrapText="1"/>
    </xf>
    <xf numFmtId="178" fontId="10" fillId="5" borderId="4" xfId="0" applyNumberFormat="1" applyFont="1" applyFill="1" applyBorder="1" applyAlignment="1" applyProtection="1">
      <alignment horizontal="center" vertical="center" wrapText="1"/>
    </xf>
    <xf numFmtId="178" fontId="10" fillId="5" borderId="5" xfId="0" applyNumberFormat="1" applyFont="1" applyFill="1" applyBorder="1" applyAlignment="1" applyProtection="1">
      <alignment horizontal="center" vertical="center" wrapText="1"/>
    </xf>
    <xf numFmtId="178" fontId="10" fillId="5" borderId="6" xfId="0" applyNumberFormat="1" applyFont="1" applyFill="1" applyBorder="1" applyAlignment="1" applyProtection="1">
      <alignment horizontal="center" vertical="center" wrapText="1"/>
    </xf>
    <xf numFmtId="178" fontId="10" fillId="3" borderId="4" xfId="0" applyNumberFormat="1" applyFont="1" applyFill="1" applyBorder="1" applyAlignment="1" applyProtection="1">
      <alignment horizontal="center" vertical="center" wrapText="1"/>
    </xf>
    <xf numFmtId="178" fontId="10" fillId="3" borderId="5" xfId="0" applyNumberFormat="1" applyFont="1" applyFill="1" applyBorder="1" applyAlignment="1" applyProtection="1">
      <alignment horizontal="center" vertical="center" wrapText="1"/>
    </xf>
    <xf numFmtId="178" fontId="10" fillId="3" borderId="6" xfId="0" applyNumberFormat="1" applyFont="1" applyFill="1" applyBorder="1" applyAlignment="1" applyProtection="1">
      <alignment horizontal="center" vertical="center" wrapText="1"/>
    </xf>
    <xf numFmtId="178" fontId="10" fillId="4" borderId="4" xfId="0" applyNumberFormat="1" applyFont="1" applyFill="1" applyBorder="1" applyAlignment="1" applyProtection="1">
      <alignment horizontal="center" vertical="center" wrapText="1"/>
    </xf>
    <xf numFmtId="178" fontId="10" fillId="4" borderId="5" xfId="0" applyNumberFormat="1" applyFont="1" applyFill="1" applyBorder="1" applyAlignment="1" applyProtection="1">
      <alignment horizontal="center" vertical="center" wrapText="1"/>
    </xf>
    <xf numFmtId="178" fontId="10" fillId="4" borderId="6" xfId="0" applyNumberFormat="1" applyFont="1" applyFill="1" applyBorder="1" applyAlignment="1" applyProtection="1">
      <alignment horizontal="center" vertical="center" wrapText="1"/>
    </xf>
    <xf numFmtId="179" fontId="10" fillId="0" borderId="4" xfId="0" applyNumberFormat="1" applyFont="1" applyFill="1" applyBorder="1" applyAlignment="1" applyProtection="1">
      <alignment horizontal="center" vertical="center" wrapText="1"/>
    </xf>
    <xf numFmtId="179" fontId="10" fillId="0" borderId="5" xfId="0" applyNumberFormat="1" applyFont="1" applyFill="1" applyBorder="1" applyAlignment="1" applyProtection="1">
      <alignment horizontal="center" vertical="center" wrapText="1"/>
    </xf>
    <xf numFmtId="179" fontId="10" fillId="0" borderId="6" xfId="0" applyNumberFormat="1" applyFont="1" applyFill="1" applyBorder="1" applyAlignment="1" applyProtection="1">
      <alignment horizontal="center" vertical="center" wrapText="1"/>
    </xf>
    <xf numFmtId="49" fontId="10" fillId="0" borderId="4" xfId="0" applyNumberFormat="1" applyFont="1" applyFill="1" applyBorder="1" applyAlignment="1" applyProtection="1">
      <alignment horizontal="center" vertical="center" wrapText="1"/>
    </xf>
    <xf numFmtId="49" fontId="10" fillId="0" borderId="5" xfId="0" applyNumberFormat="1" applyFont="1" applyFill="1" applyBorder="1" applyAlignment="1" applyProtection="1">
      <alignment horizontal="center" vertical="center" wrapText="1"/>
    </xf>
    <xf numFmtId="49" fontId="10" fillId="0" borderId="6" xfId="0" applyNumberFormat="1" applyFont="1" applyFill="1" applyBorder="1" applyAlignment="1" applyProtection="1">
      <alignment horizontal="center" vertical="center" wrapText="1"/>
    </xf>
    <xf numFmtId="177" fontId="25" fillId="0" borderId="0" xfId="0" applyNumberFormat="1" applyFont="1" applyFill="1" applyBorder="1" applyAlignment="1">
      <alignment horizontal="center" vertical="center"/>
    </xf>
    <xf numFmtId="0" fontId="0" fillId="0" borderId="8" xfId="0" applyFill="1" applyBorder="1" applyAlignment="1">
      <alignment horizontal="left" vertical="center" wrapText="1"/>
    </xf>
    <xf numFmtId="0" fontId="0" fillId="0" borderId="0" xfId="0" applyFill="1" applyBorder="1" applyAlignment="1">
      <alignment horizontal="left" vertical="center" wrapText="1"/>
    </xf>
    <xf numFmtId="0" fontId="0" fillId="0" borderId="9" xfId="0" applyFill="1" applyBorder="1" applyAlignment="1">
      <alignment horizontal="left" vertical="center" wrapText="1"/>
    </xf>
    <xf numFmtId="0" fontId="0" fillId="0" borderId="10" xfId="0" applyFill="1" applyBorder="1" applyAlignment="1">
      <alignment horizontal="left" vertical="center" wrapText="1"/>
    </xf>
    <xf numFmtId="0" fontId="12" fillId="0" borderId="0" xfId="0" applyFont="1" applyFill="1" applyAlignment="1">
      <alignment horizontal="left" vertical="center" wrapText="1"/>
    </xf>
    <xf numFmtId="0" fontId="12" fillId="0" borderId="0" xfId="0" applyFont="1" applyFill="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 fillId="0" borderId="0" xfId="0" applyFont="1" applyAlignment="1">
      <alignment horizontal="center" vertical="center"/>
    </xf>
    <xf numFmtId="0" fontId="3"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4"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cellXfs>
  <cellStyles count="62">
    <cellStyle name="百分比 2" xfId="12"/>
    <cellStyle name="常规" xfId="0" builtinId="0"/>
    <cellStyle name="常规 2" xfId="8"/>
    <cellStyle name="常规 28" xfId="55"/>
    <cellStyle name="常规 4" xfId="61"/>
    <cellStyle name="常规_1201护理" xfId="25"/>
    <cellStyle name="常规_1202-15_19" xfId="26"/>
    <cellStyle name="常规_1202-15_21" xfId="60"/>
    <cellStyle name="常规_1202-15_23" xfId="31"/>
    <cellStyle name="常规_1202-15_25" xfId="21"/>
    <cellStyle name="常规_1202-15_27" xfId="34"/>
    <cellStyle name="常规_1202-15_29" xfId="57"/>
    <cellStyle name="常规_1202-15_3" xfId="17"/>
    <cellStyle name="常规_1202-15_31" xfId="14"/>
    <cellStyle name="常规_1202-15_4" xfId="16"/>
    <cellStyle name="常规_2204-27_11" xfId="22"/>
    <cellStyle name="常规_2204-27_14" xfId="20"/>
    <cellStyle name="常规_2204-27_2" xfId="30"/>
    <cellStyle name="常规_2204-27_32" xfId="11"/>
    <cellStyle name="常规_2204-27_37" xfId="10"/>
    <cellStyle name="常规_2204-27_4" xfId="49"/>
    <cellStyle name="常规_2204-27_41" xfId="6"/>
    <cellStyle name="常规_2204-27_61" xfId="5"/>
    <cellStyle name="常规_2204-27_85" xfId="27"/>
    <cellStyle name="常规_31、32_11" xfId="4"/>
    <cellStyle name="常规_31、32_118" xfId="1"/>
    <cellStyle name="常规_31、32_119" xfId="19"/>
    <cellStyle name="常规_31、32_12" xfId="2"/>
    <cellStyle name="常规_31、32_14" xfId="40"/>
    <cellStyle name="常规_31、32_18" xfId="23"/>
    <cellStyle name="常规_31、32_20" xfId="3"/>
    <cellStyle name="常规_31、32_3" xfId="44"/>
    <cellStyle name="常规_31、32_30" xfId="18"/>
    <cellStyle name="常规_31、32_32" xfId="15"/>
    <cellStyle name="常规_31、32_34" xfId="29"/>
    <cellStyle name="常规_31、32_6" xfId="46"/>
    <cellStyle name="常规_31、32_63" xfId="28"/>
    <cellStyle name="常规_31、32_66" xfId="39"/>
    <cellStyle name="常规_33_16" xfId="38"/>
    <cellStyle name="常规_33_18" xfId="37"/>
    <cellStyle name="常规_33_29" xfId="42"/>
    <cellStyle name="常规_33_34" xfId="41"/>
    <cellStyle name="常规_34_4" xfId="9"/>
    <cellStyle name="常规_34_5" xfId="36"/>
    <cellStyle name="常规_Book1" xfId="24"/>
    <cellStyle name="常规_Sheet1" xfId="35"/>
    <cellStyle name="常规_Sheet1_1202-15" xfId="33"/>
    <cellStyle name="常规_Sheet3" xfId="56"/>
    <cellStyle name="常规_单病种_1" xfId="54"/>
    <cellStyle name="常规_复件 最终" xfId="43"/>
    <cellStyle name="常规_耗材_10" xfId="59"/>
    <cellStyle name="常规_临床诊疗类" xfId="45"/>
    <cellStyle name="常规_苏价费(2007)394号附件" xfId="53"/>
    <cellStyle name="常规_医技诊疗1" xfId="47"/>
    <cellStyle name="常规_医技诊疗5" xfId="51"/>
    <cellStyle name="常规_中医及民族医诊疗类" xfId="7"/>
    <cellStyle name="常规_综合" xfId="52"/>
    <cellStyle name="常规_综合_1" xfId="50"/>
    <cellStyle name="常规_综合_2" xfId="58"/>
    <cellStyle name="常规_综合_3" xfId="32"/>
    <cellStyle name="常规_综合_8" xfId="48"/>
    <cellStyle name="常规_综合医疗服务类" xfId="13"/>
  </cellStyles>
  <dxfs count="20">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tabColor rgb="FF92D050"/>
    <pageSetUpPr fitToPage="1"/>
  </sheetPr>
  <dimension ref="A1:XEJ6049"/>
  <sheetViews>
    <sheetView tabSelected="1" topLeftCell="A1715" zoomScale="130" zoomScaleNormal="130" workbookViewId="0">
      <selection activeCell="B1717" sqref="B1717"/>
    </sheetView>
  </sheetViews>
  <sheetFormatPr defaultColWidth="9" defaultRowHeight="18.75" customHeight="1"/>
  <cols>
    <col min="1" max="1" width="5.5" style="94" customWidth="1"/>
    <col min="2" max="2" width="19.5" style="94" customWidth="1"/>
    <col min="3" max="3" width="27.5" style="94" customWidth="1"/>
    <col min="4" max="4" width="31.5" style="94" customWidth="1"/>
    <col min="5" max="5" width="18.375" style="94" customWidth="1"/>
    <col min="6" max="6" width="7.625" style="95" customWidth="1"/>
    <col min="7" max="7" width="10.75" style="96" customWidth="1"/>
    <col min="8" max="8" width="7.75" style="97" customWidth="1"/>
    <col min="9" max="9" width="6.875" style="97" customWidth="1"/>
    <col min="10" max="10" width="7.625" style="97" customWidth="1"/>
    <col min="11" max="11" width="20.75" style="94" customWidth="1"/>
    <col min="12" max="12" width="4.25" style="88" customWidth="1"/>
    <col min="13" max="13" width="8.625" style="88" customWidth="1"/>
    <col min="14" max="14" width="17.25" style="88" customWidth="1"/>
    <col min="15" max="15" width="25.25" style="98" customWidth="1"/>
    <col min="16" max="16384" width="9" style="88"/>
  </cols>
  <sheetData>
    <row r="1" spans="1:16364" s="84" customFormat="1" ht="18.75" customHeight="1">
      <c r="A1" s="99"/>
      <c r="B1" s="100" t="s">
        <v>0</v>
      </c>
      <c r="C1" s="99"/>
      <c r="D1" s="99"/>
      <c r="E1" s="99"/>
      <c r="F1" s="113"/>
      <c r="G1" s="113"/>
      <c r="H1" s="119"/>
      <c r="I1" s="119"/>
      <c r="J1" s="119"/>
      <c r="K1" s="99"/>
      <c r="L1" s="120"/>
      <c r="M1" s="120"/>
      <c r="N1" s="120"/>
      <c r="O1" s="130"/>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c r="CT1" s="131"/>
      <c r="CU1" s="131"/>
      <c r="CV1" s="131"/>
      <c r="CW1" s="131"/>
      <c r="CX1" s="131"/>
      <c r="CY1" s="131"/>
      <c r="CZ1" s="131"/>
      <c r="DA1" s="131"/>
      <c r="DB1" s="131"/>
      <c r="DC1" s="131"/>
      <c r="DD1" s="131"/>
      <c r="DE1" s="131"/>
      <c r="DF1" s="131"/>
      <c r="DG1" s="131"/>
      <c r="DH1" s="131"/>
      <c r="DI1" s="131"/>
      <c r="DJ1" s="131"/>
      <c r="DK1" s="131"/>
      <c r="DL1" s="131"/>
      <c r="DM1" s="131"/>
      <c r="DN1" s="131"/>
      <c r="DO1" s="131"/>
      <c r="DP1" s="131"/>
      <c r="DQ1" s="131"/>
      <c r="DR1" s="131"/>
      <c r="DS1" s="131"/>
      <c r="DT1" s="131"/>
      <c r="DU1" s="131"/>
      <c r="DV1" s="131"/>
      <c r="DW1" s="131"/>
      <c r="DX1" s="131"/>
      <c r="DY1" s="131"/>
      <c r="DZ1" s="131"/>
      <c r="EA1" s="131"/>
      <c r="EB1" s="131"/>
      <c r="EC1" s="131"/>
      <c r="ED1" s="131"/>
      <c r="EE1" s="131"/>
      <c r="EF1" s="131"/>
      <c r="EG1" s="131"/>
      <c r="EH1" s="131"/>
      <c r="EI1" s="131"/>
      <c r="EJ1" s="131"/>
      <c r="EK1" s="131"/>
      <c r="EL1" s="131"/>
      <c r="EM1" s="131"/>
      <c r="EN1" s="131"/>
      <c r="EO1" s="131"/>
      <c r="EP1" s="131"/>
      <c r="EQ1" s="131"/>
      <c r="ER1" s="131"/>
      <c r="ES1" s="131"/>
      <c r="ET1" s="131"/>
      <c r="EU1" s="131"/>
      <c r="EV1" s="131"/>
      <c r="EW1" s="131"/>
      <c r="EX1" s="131"/>
      <c r="EY1" s="131"/>
      <c r="EZ1" s="131"/>
      <c r="FA1" s="131"/>
      <c r="FB1" s="131"/>
      <c r="FC1" s="131"/>
      <c r="FD1" s="131"/>
      <c r="FE1" s="131"/>
      <c r="FF1" s="131"/>
      <c r="FG1" s="131"/>
      <c r="FH1" s="131"/>
      <c r="FI1" s="131"/>
      <c r="FJ1" s="131"/>
      <c r="FK1" s="131"/>
      <c r="FL1" s="131"/>
      <c r="FM1" s="131"/>
      <c r="FN1" s="131"/>
      <c r="FO1" s="131"/>
      <c r="FP1" s="131"/>
      <c r="FQ1" s="131"/>
      <c r="FR1" s="131"/>
      <c r="FS1" s="131"/>
      <c r="FT1" s="131"/>
      <c r="FU1" s="131"/>
      <c r="FV1" s="131"/>
      <c r="FW1" s="131"/>
      <c r="FX1" s="131"/>
      <c r="FY1" s="131"/>
      <c r="FZ1" s="131"/>
      <c r="GA1" s="131"/>
      <c r="GB1" s="131"/>
      <c r="GC1" s="131"/>
      <c r="GD1" s="131"/>
      <c r="GE1" s="131"/>
      <c r="GF1" s="131"/>
      <c r="GG1" s="131"/>
      <c r="GH1" s="131"/>
      <c r="GI1" s="131"/>
      <c r="GJ1" s="131"/>
      <c r="GK1" s="131"/>
      <c r="GL1" s="131"/>
      <c r="GM1" s="131"/>
      <c r="GN1" s="131"/>
      <c r="GO1" s="131"/>
      <c r="GP1" s="131"/>
      <c r="GQ1" s="131"/>
      <c r="GR1" s="131"/>
      <c r="GS1" s="131"/>
      <c r="GT1" s="131"/>
      <c r="GU1" s="131"/>
      <c r="GV1" s="131"/>
      <c r="GW1" s="131"/>
      <c r="GX1" s="131"/>
      <c r="GY1" s="131"/>
      <c r="GZ1" s="131"/>
      <c r="HA1" s="131"/>
      <c r="HB1" s="131"/>
      <c r="HC1" s="131"/>
      <c r="HD1" s="131"/>
      <c r="HE1" s="131"/>
      <c r="HF1" s="131"/>
      <c r="HG1" s="131"/>
      <c r="HH1" s="131"/>
      <c r="HI1" s="131"/>
      <c r="HJ1" s="131"/>
      <c r="HK1" s="131"/>
      <c r="HL1" s="131"/>
      <c r="HM1" s="131"/>
      <c r="HN1" s="131"/>
      <c r="HO1" s="131"/>
      <c r="HP1" s="131"/>
      <c r="HQ1" s="131"/>
      <c r="HR1" s="131"/>
      <c r="HS1" s="131"/>
      <c r="HT1" s="131"/>
      <c r="HU1" s="131"/>
      <c r="HV1" s="131"/>
      <c r="HW1" s="131"/>
      <c r="HX1" s="131"/>
      <c r="HY1" s="131"/>
      <c r="HZ1" s="131"/>
      <c r="IA1" s="131"/>
      <c r="IB1" s="131"/>
      <c r="IC1" s="131"/>
      <c r="ID1" s="131"/>
      <c r="IE1" s="131"/>
      <c r="IF1" s="131"/>
      <c r="IG1" s="131"/>
      <c r="IH1" s="131"/>
      <c r="II1" s="131"/>
      <c r="IJ1" s="131"/>
      <c r="IK1" s="131"/>
      <c r="IL1" s="131"/>
      <c r="IM1" s="131"/>
      <c r="IN1" s="131"/>
      <c r="IO1" s="131"/>
      <c r="IP1" s="131"/>
      <c r="IQ1" s="131"/>
      <c r="IR1" s="131"/>
      <c r="IS1" s="131"/>
      <c r="IT1" s="131"/>
      <c r="IU1" s="131"/>
      <c r="IV1" s="131"/>
      <c r="IW1" s="131"/>
      <c r="IX1" s="131"/>
      <c r="IY1" s="131"/>
      <c r="IZ1" s="131"/>
      <c r="JA1" s="131"/>
      <c r="JB1" s="131"/>
      <c r="JC1" s="131"/>
      <c r="JD1" s="131"/>
      <c r="JE1" s="131"/>
      <c r="JF1" s="131"/>
      <c r="JG1" s="131"/>
      <c r="JH1" s="131"/>
      <c r="JI1" s="131"/>
      <c r="JJ1" s="131"/>
      <c r="JK1" s="131"/>
      <c r="JL1" s="131"/>
      <c r="JM1" s="131"/>
      <c r="JN1" s="131"/>
      <c r="JO1" s="131"/>
      <c r="JP1" s="131"/>
      <c r="JQ1" s="131"/>
      <c r="JR1" s="131"/>
      <c r="JS1" s="131"/>
      <c r="JT1" s="131"/>
      <c r="JU1" s="131"/>
      <c r="JV1" s="131"/>
      <c r="JW1" s="131"/>
      <c r="JX1" s="131"/>
      <c r="JY1" s="131"/>
      <c r="JZ1" s="131"/>
      <c r="KA1" s="131"/>
      <c r="KB1" s="131"/>
      <c r="KC1" s="131"/>
      <c r="KD1" s="131"/>
      <c r="KE1" s="131"/>
      <c r="KF1" s="131"/>
      <c r="KG1" s="131"/>
      <c r="KH1" s="131"/>
      <c r="KI1" s="131"/>
      <c r="KJ1" s="131"/>
      <c r="KK1" s="131"/>
      <c r="KL1" s="131"/>
      <c r="KM1" s="131"/>
      <c r="KN1" s="131"/>
      <c r="KO1" s="131"/>
      <c r="KP1" s="131"/>
      <c r="KQ1" s="131"/>
      <c r="KR1" s="131"/>
      <c r="KS1" s="131"/>
      <c r="KT1" s="131"/>
      <c r="KU1" s="131"/>
      <c r="KV1" s="131"/>
      <c r="KW1" s="131"/>
      <c r="KX1" s="131"/>
      <c r="KY1" s="131"/>
      <c r="KZ1" s="131"/>
      <c r="LA1" s="131"/>
      <c r="LB1" s="131"/>
      <c r="LC1" s="131"/>
      <c r="LD1" s="131"/>
      <c r="LE1" s="131"/>
      <c r="LF1" s="131"/>
      <c r="LG1" s="131"/>
      <c r="LH1" s="131"/>
      <c r="LI1" s="131"/>
      <c r="LJ1" s="131"/>
      <c r="LK1" s="131"/>
      <c r="LL1" s="131"/>
      <c r="LM1" s="131"/>
      <c r="LN1" s="131"/>
      <c r="LO1" s="131"/>
      <c r="LP1" s="131"/>
      <c r="LQ1" s="131"/>
      <c r="LR1" s="131"/>
      <c r="LS1" s="131"/>
      <c r="LT1" s="131"/>
      <c r="LU1" s="131"/>
      <c r="LV1" s="131"/>
      <c r="LW1" s="131"/>
      <c r="LX1" s="131"/>
      <c r="LY1" s="131"/>
      <c r="LZ1" s="131"/>
      <c r="MA1" s="131"/>
      <c r="MB1" s="131"/>
      <c r="MC1" s="131"/>
      <c r="MD1" s="131"/>
      <c r="ME1" s="131"/>
      <c r="MF1" s="131"/>
      <c r="MG1" s="131"/>
      <c r="MH1" s="131"/>
      <c r="MI1" s="131"/>
      <c r="MJ1" s="131"/>
      <c r="MK1" s="131"/>
      <c r="ML1" s="131"/>
      <c r="MM1" s="131"/>
      <c r="MN1" s="131"/>
      <c r="MO1" s="131"/>
      <c r="MP1" s="131"/>
      <c r="MQ1" s="131"/>
      <c r="MR1" s="131"/>
      <c r="MS1" s="131"/>
      <c r="MT1" s="131"/>
      <c r="MU1" s="131"/>
      <c r="MV1" s="131"/>
      <c r="MW1" s="131"/>
      <c r="MX1" s="131"/>
      <c r="MY1" s="131"/>
      <c r="MZ1" s="131"/>
      <c r="NA1" s="131"/>
      <c r="NB1" s="131"/>
      <c r="NC1" s="131"/>
      <c r="ND1" s="131"/>
      <c r="NE1" s="131"/>
      <c r="NF1" s="131"/>
      <c r="NG1" s="131"/>
      <c r="NH1" s="131"/>
      <c r="NI1" s="131"/>
      <c r="NJ1" s="131"/>
      <c r="NK1" s="131"/>
      <c r="NL1" s="131"/>
      <c r="NM1" s="131"/>
      <c r="NN1" s="131"/>
      <c r="NO1" s="131"/>
      <c r="NP1" s="131"/>
      <c r="NQ1" s="131"/>
      <c r="NR1" s="131"/>
      <c r="NS1" s="131"/>
      <c r="NT1" s="131"/>
      <c r="NU1" s="131"/>
      <c r="NV1" s="131"/>
      <c r="NW1" s="131"/>
      <c r="NX1" s="131"/>
      <c r="NY1" s="131"/>
      <c r="NZ1" s="131"/>
      <c r="OA1" s="131"/>
      <c r="OB1" s="131"/>
      <c r="OC1" s="131"/>
      <c r="OD1" s="131"/>
      <c r="OE1" s="131"/>
      <c r="OF1" s="131"/>
      <c r="OG1" s="131"/>
      <c r="OH1" s="131"/>
      <c r="OI1" s="131"/>
      <c r="OJ1" s="131"/>
      <c r="OK1" s="131"/>
      <c r="OL1" s="131"/>
      <c r="OM1" s="131"/>
      <c r="ON1" s="131"/>
      <c r="OO1" s="131"/>
      <c r="OP1" s="131"/>
      <c r="OQ1" s="131"/>
      <c r="OR1" s="131"/>
      <c r="OS1" s="131"/>
      <c r="OT1" s="131"/>
      <c r="OU1" s="131"/>
      <c r="OV1" s="131"/>
      <c r="OW1" s="131"/>
      <c r="OX1" s="131"/>
      <c r="OY1" s="131"/>
      <c r="OZ1" s="131"/>
      <c r="PA1" s="131"/>
      <c r="PB1" s="131"/>
      <c r="PC1" s="131"/>
      <c r="PD1" s="131"/>
      <c r="PE1" s="131"/>
      <c r="PF1" s="131"/>
      <c r="PG1" s="131"/>
      <c r="PH1" s="131"/>
      <c r="PI1" s="131"/>
      <c r="PJ1" s="131"/>
      <c r="PK1" s="131"/>
      <c r="PL1" s="131"/>
      <c r="PM1" s="131"/>
      <c r="PN1" s="131"/>
      <c r="PO1" s="131"/>
      <c r="PP1" s="131"/>
      <c r="PQ1" s="131"/>
      <c r="PR1" s="131"/>
      <c r="PS1" s="131"/>
      <c r="PT1" s="131"/>
      <c r="PU1" s="131"/>
      <c r="PV1" s="131"/>
      <c r="PW1" s="131"/>
      <c r="PX1" s="131"/>
      <c r="PY1" s="131"/>
      <c r="PZ1" s="131"/>
      <c r="QA1" s="131"/>
      <c r="QB1" s="131"/>
      <c r="QC1" s="131"/>
      <c r="QD1" s="131"/>
      <c r="QE1" s="131"/>
      <c r="QF1" s="131"/>
      <c r="QG1" s="131"/>
      <c r="QH1" s="131"/>
      <c r="QI1" s="131"/>
      <c r="QJ1" s="131"/>
      <c r="QK1" s="131"/>
      <c r="QL1" s="131"/>
      <c r="QM1" s="131"/>
      <c r="QN1" s="131"/>
      <c r="QO1" s="131"/>
      <c r="QP1" s="131"/>
      <c r="QQ1" s="131"/>
      <c r="QR1" s="131"/>
      <c r="QS1" s="131"/>
      <c r="QT1" s="131"/>
      <c r="QU1" s="131"/>
      <c r="QV1" s="131"/>
      <c r="QW1" s="131"/>
      <c r="QX1" s="131"/>
      <c r="QY1" s="131"/>
      <c r="QZ1" s="131"/>
      <c r="RA1" s="131"/>
      <c r="RB1" s="131"/>
      <c r="RC1" s="131"/>
      <c r="RD1" s="131"/>
      <c r="RE1" s="131"/>
      <c r="RF1" s="131"/>
      <c r="RG1" s="131"/>
      <c r="RH1" s="131"/>
      <c r="RI1" s="131"/>
      <c r="RJ1" s="131"/>
      <c r="RK1" s="131"/>
      <c r="RL1" s="131"/>
      <c r="RM1" s="131"/>
      <c r="RN1" s="131"/>
      <c r="RO1" s="131"/>
      <c r="RP1" s="131"/>
      <c r="RQ1" s="131"/>
      <c r="RR1" s="131"/>
      <c r="RS1" s="131"/>
      <c r="RT1" s="131"/>
      <c r="RU1" s="131"/>
      <c r="RV1" s="131"/>
      <c r="RW1" s="131"/>
      <c r="RX1" s="131"/>
      <c r="RY1" s="131"/>
      <c r="RZ1" s="131"/>
      <c r="SA1" s="131"/>
      <c r="SB1" s="131"/>
      <c r="SC1" s="131"/>
      <c r="SD1" s="131"/>
      <c r="SE1" s="131"/>
      <c r="SF1" s="131"/>
      <c r="SG1" s="131"/>
      <c r="SH1" s="131"/>
      <c r="SI1" s="131"/>
      <c r="SJ1" s="131"/>
      <c r="SK1" s="131"/>
      <c r="SL1" s="131"/>
      <c r="SM1" s="131"/>
      <c r="SN1" s="131"/>
      <c r="SO1" s="131"/>
      <c r="SP1" s="131"/>
      <c r="SQ1" s="131"/>
      <c r="SR1" s="131"/>
      <c r="SS1" s="131"/>
      <c r="ST1" s="131"/>
      <c r="SU1" s="131"/>
      <c r="SV1" s="131"/>
      <c r="SW1" s="131"/>
      <c r="SX1" s="131"/>
      <c r="SY1" s="131"/>
      <c r="SZ1" s="131"/>
      <c r="TA1" s="131"/>
      <c r="TB1" s="131"/>
      <c r="TC1" s="131"/>
      <c r="TD1" s="131"/>
      <c r="TE1" s="131"/>
      <c r="TF1" s="131"/>
      <c r="TG1" s="131"/>
      <c r="TH1" s="131"/>
      <c r="TI1" s="131"/>
      <c r="TJ1" s="131"/>
      <c r="TK1" s="131"/>
      <c r="TL1" s="131"/>
      <c r="TM1" s="131"/>
      <c r="TN1" s="131"/>
      <c r="TO1" s="131"/>
      <c r="TP1" s="131"/>
      <c r="TQ1" s="131"/>
      <c r="TR1" s="131"/>
      <c r="TS1" s="131"/>
      <c r="TT1" s="131"/>
      <c r="TU1" s="131"/>
      <c r="TV1" s="131"/>
      <c r="TW1" s="131"/>
      <c r="TX1" s="131"/>
      <c r="TY1" s="131"/>
      <c r="TZ1" s="131"/>
      <c r="UA1" s="131"/>
      <c r="UB1" s="131"/>
      <c r="UC1" s="131"/>
      <c r="UD1" s="131"/>
      <c r="UE1" s="131"/>
      <c r="UF1" s="131"/>
      <c r="UG1" s="131"/>
      <c r="UH1" s="131"/>
      <c r="UI1" s="131"/>
      <c r="UJ1" s="131"/>
      <c r="UK1" s="131"/>
      <c r="UL1" s="131"/>
      <c r="UM1" s="131"/>
      <c r="UN1" s="131"/>
      <c r="UO1" s="131"/>
      <c r="UP1" s="131"/>
      <c r="UQ1" s="131"/>
      <c r="UR1" s="131"/>
      <c r="US1" s="131"/>
      <c r="UT1" s="131"/>
      <c r="UU1" s="131"/>
      <c r="UV1" s="131"/>
      <c r="UW1" s="131"/>
      <c r="UX1" s="131"/>
      <c r="UY1" s="131"/>
      <c r="UZ1" s="131"/>
      <c r="VA1" s="131"/>
      <c r="VB1" s="131"/>
      <c r="VC1" s="131"/>
      <c r="VD1" s="131"/>
      <c r="VE1" s="131"/>
      <c r="VF1" s="131"/>
      <c r="VG1" s="131"/>
      <c r="VH1" s="131"/>
      <c r="VI1" s="131"/>
      <c r="VJ1" s="131"/>
      <c r="VK1" s="131"/>
      <c r="VL1" s="131"/>
      <c r="VM1" s="131"/>
      <c r="VN1" s="131"/>
      <c r="VO1" s="131"/>
      <c r="VP1" s="131"/>
      <c r="VQ1" s="131"/>
      <c r="VR1" s="131"/>
      <c r="VS1" s="131"/>
      <c r="VT1" s="131"/>
      <c r="VU1" s="131"/>
      <c r="VV1" s="131"/>
      <c r="VW1" s="131"/>
      <c r="VX1" s="131"/>
      <c r="VY1" s="131"/>
      <c r="VZ1" s="131"/>
      <c r="WA1" s="131"/>
      <c r="WB1" s="131"/>
      <c r="WC1" s="131"/>
      <c r="WD1" s="131"/>
      <c r="WE1" s="131"/>
      <c r="WF1" s="131"/>
      <c r="WG1" s="131"/>
      <c r="WH1" s="131"/>
      <c r="WI1" s="131"/>
      <c r="WJ1" s="131"/>
      <c r="WK1" s="131"/>
      <c r="WL1" s="131"/>
      <c r="WM1" s="131"/>
      <c r="WN1" s="131"/>
      <c r="WO1" s="131"/>
      <c r="WP1" s="131"/>
      <c r="WQ1" s="131"/>
      <c r="WR1" s="131"/>
      <c r="WS1" s="131"/>
      <c r="WT1" s="131"/>
      <c r="WU1" s="131"/>
      <c r="WV1" s="131"/>
      <c r="WW1" s="131"/>
      <c r="WX1" s="131"/>
      <c r="WY1" s="131"/>
      <c r="WZ1" s="131"/>
      <c r="XA1" s="131"/>
      <c r="XB1" s="131"/>
      <c r="XC1" s="131"/>
      <c r="XD1" s="131"/>
      <c r="XE1" s="131"/>
      <c r="XF1" s="131"/>
      <c r="XG1" s="131"/>
      <c r="XH1" s="131"/>
      <c r="XI1" s="131"/>
      <c r="XJ1" s="131"/>
      <c r="XK1" s="131"/>
      <c r="XL1" s="131"/>
      <c r="XM1" s="131"/>
      <c r="XN1" s="131"/>
      <c r="XO1" s="131"/>
      <c r="XP1" s="131"/>
      <c r="XQ1" s="131"/>
      <c r="XR1" s="131"/>
      <c r="XS1" s="131"/>
      <c r="XT1" s="131"/>
      <c r="XU1" s="131"/>
      <c r="XV1" s="131"/>
      <c r="XW1" s="131"/>
      <c r="XX1" s="131"/>
      <c r="XY1" s="131"/>
      <c r="XZ1" s="131"/>
      <c r="YA1" s="131"/>
      <c r="YB1" s="131"/>
      <c r="YC1" s="131"/>
      <c r="YD1" s="131"/>
      <c r="YE1" s="131"/>
      <c r="YF1" s="131"/>
      <c r="YG1" s="131"/>
      <c r="YH1" s="131"/>
      <c r="YI1" s="131"/>
      <c r="YJ1" s="131"/>
      <c r="YK1" s="131"/>
      <c r="YL1" s="131"/>
      <c r="YM1" s="131"/>
      <c r="YN1" s="131"/>
      <c r="YO1" s="131"/>
      <c r="YP1" s="131"/>
      <c r="YQ1" s="131"/>
      <c r="YR1" s="131"/>
      <c r="YS1" s="131"/>
      <c r="YT1" s="131"/>
      <c r="YU1" s="131"/>
      <c r="YV1" s="131"/>
      <c r="YW1" s="131"/>
      <c r="YX1" s="131"/>
      <c r="YY1" s="131"/>
      <c r="YZ1" s="131"/>
      <c r="ZA1" s="131"/>
      <c r="ZB1" s="131"/>
      <c r="ZC1" s="131"/>
      <c r="ZD1" s="131"/>
      <c r="ZE1" s="131"/>
      <c r="ZF1" s="131"/>
      <c r="ZG1" s="131"/>
      <c r="ZH1" s="131"/>
      <c r="ZI1" s="131"/>
      <c r="ZJ1" s="131"/>
      <c r="ZK1" s="131"/>
      <c r="ZL1" s="131"/>
      <c r="ZM1" s="131"/>
      <c r="ZN1" s="131"/>
      <c r="ZO1" s="131"/>
      <c r="ZP1" s="131"/>
      <c r="ZQ1" s="131"/>
      <c r="ZR1" s="131"/>
      <c r="ZS1" s="131"/>
      <c r="ZT1" s="131"/>
      <c r="ZU1" s="131"/>
      <c r="ZV1" s="131"/>
      <c r="ZW1" s="131"/>
      <c r="ZX1" s="131"/>
      <c r="ZY1" s="131"/>
      <c r="ZZ1" s="131"/>
      <c r="AAA1" s="131"/>
      <c r="AAB1" s="131"/>
      <c r="AAC1" s="131"/>
      <c r="AAD1" s="131"/>
      <c r="AAE1" s="131"/>
      <c r="AAF1" s="131"/>
      <c r="AAG1" s="131"/>
      <c r="AAH1" s="131"/>
      <c r="AAI1" s="131"/>
      <c r="AAJ1" s="131"/>
      <c r="AAK1" s="131"/>
      <c r="AAL1" s="131"/>
      <c r="AAM1" s="131"/>
      <c r="AAN1" s="131"/>
      <c r="AAO1" s="131"/>
      <c r="AAP1" s="131"/>
      <c r="AAQ1" s="131"/>
      <c r="AAR1" s="131"/>
      <c r="AAS1" s="131"/>
      <c r="AAT1" s="131"/>
      <c r="AAU1" s="131"/>
      <c r="AAV1" s="131"/>
      <c r="AAW1" s="131"/>
      <c r="AAX1" s="131"/>
      <c r="AAY1" s="131"/>
      <c r="AAZ1" s="131"/>
      <c r="ABA1" s="131"/>
      <c r="ABB1" s="131"/>
      <c r="ABC1" s="131"/>
      <c r="ABD1" s="131"/>
      <c r="ABE1" s="131"/>
      <c r="ABF1" s="131"/>
      <c r="ABG1" s="131"/>
      <c r="ABH1" s="131"/>
      <c r="ABI1" s="131"/>
      <c r="ABJ1" s="131"/>
      <c r="ABK1" s="131"/>
      <c r="ABL1" s="131"/>
      <c r="ABM1" s="131"/>
      <c r="ABN1" s="131"/>
      <c r="ABO1" s="131"/>
      <c r="ABP1" s="131"/>
      <c r="ABQ1" s="131"/>
      <c r="ABR1" s="131"/>
      <c r="ABS1" s="131"/>
      <c r="ABT1" s="131"/>
      <c r="ABU1" s="131"/>
      <c r="ABV1" s="131"/>
      <c r="ABW1" s="131"/>
      <c r="ABX1" s="131"/>
      <c r="ABY1" s="131"/>
      <c r="ABZ1" s="131"/>
      <c r="ACA1" s="131"/>
      <c r="ACB1" s="131"/>
      <c r="ACC1" s="131"/>
      <c r="ACD1" s="131"/>
      <c r="ACE1" s="131"/>
      <c r="ACF1" s="131"/>
      <c r="ACG1" s="131"/>
      <c r="ACH1" s="131"/>
      <c r="ACI1" s="131"/>
      <c r="ACJ1" s="131"/>
      <c r="ACK1" s="131"/>
      <c r="ACL1" s="131"/>
      <c r="ACM1" s="131"/>
      <c r="ACN1" s="131"/>
      <c r="ACO1" s="131"/>
      <c r="ACP1" s="131"/>
      <c r="ACQ1" s="131"/>
      <c r="ACR1" s="131"/>
      <c r="ACS1" s="131"/>
      <c r="ACT1" s="131"/>
      <c r="ACU1" s="131"/>
      <c r="ACV1" s="131"/>
      <c r="ACW1" s="131"/>
      <c r="ACX1" s="131"/>
      <c r="ACY1" s="131"/>
      <c r="ACZ1" s="131"/>
      <c r="ADA1" s="131"/>
      <c r="ADB1" s="131"/>
      <c r="ADC1" s="131"/>
      <c r="ADD1" s="131"/>
      <c r="ADE1" s="131"/>
      <c r="ADF1" s="131"/>
      <c r="ADG1" s="131"/>
      <c r="ADH1" s="131"/>
      <c r="ADI1" s="131"/>
      <c r="ADJ1" s="131"/>
      <c r="ADK1" s="131"/>
      <c r="ADL1" s="131"/>
      <c r="ADM1" s="131"/>
      <c r="ADN1" s="131"/>
      <c r="ADO1" s="131"/>
      <c r="ADP1" s="131"/>
      <c r="ADQ1" s="131"/>
      <c r="ADR1" s="131"/>
      <c r="ADS1" s="131"/>
      <c r="ADT1" s="131"/>
      <c r="ADU1" s="131"/>
      <c r="ADV1" s="131"/>
      <c r="ADW1" s="131"/>
      <c r="ADX1" s="131"/>
      <c r="ADY1" s="131"/>
      <c r="ADZ1" s="131"/>
      <c r="AEA1" s="131"/>
      <c r="AEB1" s="131"/>
      <c r="AEC1" s="131"/>
      <c r="AED1" s="131"/>
      <c r="AEE1" s="131"/>
      <c r="AEF1" s="131"/>
      <c r="AEG1" s="131"/>
      <c r="AEH1" s="131"/>
      <c r="AEI1" s="131"/>
      <c r="AEJ1" s="131"/>
      <c r="AEK1" s="131"/>
      <c r="AEL1" s="131"/>
      <c r="AEM1" s="131"/>
      <c r="AEN1" s="131"/>
      <c r="AEO1" s="131"/>
      <c r="AEP1" s="131"/>
      <c r="AEQ1" s="131"/>
      <c r="AER1" s="131"/>
      <c r="AES1" s="131"/>
      <c r="AET1" s="131"/>
      <c r="AEU1" s="131"/>
      <c r="AEV1" s="131"/>
      <c r="AEW1" s="131"/>
      <c r="AEX1" s="131"/>
      <c r="AEY1" s="131"/>
      <c r="AEZ1" s="131"/>
      <c r="AFA1" s="131"/>
      <c r="AFB1" s="131"/>
      <c r="AFC1" s="131"/>
      <c r="AFD1" s="131"/>
      <c r="AFE1" s="131"/>
      <c r="AFF1" s="131"/>
      <c r="AFG1" s="131"/>
      <c r="AFH1" s="131"/>
      <c r="AFI1" s="131"/>
      <c r="AFJ1" s="131"/>
      <c r="AFK1" s="131"/>
      <c r="AFL1" s="131"/>
      <c r="AFM1" s="131"/>
      <c r="AFN1" s="131"/>
      <c r="AFO1" s="131"/>
      <c r="AFP1" s="131"/>
      <c r="AFQ1" s="131"/>
      <c r="AFR1" s="131"/>
      <c r="AFS1" s="131"/>
      <c r="AFT1" s="131"/>
      <c r="AFU1" s="131"/>
      <c r="AFV1" s="131"/>
      <c r="AFW1" s="131"/>
      <c r="AFX1" s="131"/>
      <c r="AFY1" s="131"/>
      <c r="AFZ1" s="131"/>
      <c r="AGA1" s="131"/>
      <c r="AGB1" s="131"/>
      <c r="AGC1" s="131"/>
      <c r="AGD1" s="131"/>
      <c r="AGE1" s="131"/>
      <c r="AGF1" s="131"/>
      <c r="AGG1" s="131"/>
      <c r="AGH1" s="131"/>
      <c r="AGI1" s="131"/>
      <c r="AGJ1" s="131"/>
      <c r="AGK1" s="131"/>
      <c r="AGL1" s="131"/>
      <c r="AGM1" s="131"/>
      <c r="AGN1" s="131"/>
      <c r="AGO1" s="131"/>
      <c r="AGP1" s="131"/>
      <c r="AGQ1" s="131"/>
      <c r="AGR1" s="131"/>
      <c r="AGS1" s="131"/>
      <c r="AGT1" s="131"/>
      <c r="AGU1" s="131"/>
      <c r="AGV1" s="131"/>
      <c r="AGW1" s="131"/>
      <c r="AGX1" s="131"/>
      <c r="AGY1" s="131"/>
      <c r="AGZ1" s="131"/>
      <c r="AHA1" s="131"/>
      <c r="AHB1" s="131"/>
      <c r="AHC1" s="131"/>
      <c r="AHD1" s="131"/>
      <c r="AHE1" s="131"/>
      <c r="AHF1" s="131"/>
      <c r="AHG1" s="131"/>
      <c r="AHH1" s="131"/>
      <c r="AHI1" s="131"/>
      <c r="AHJ1" s="131"/>
      <c r="AHK1" s="131"/>
      <c r="AHL1" s="131"/>
      <c r="AHM1" s="131"/>
      <c r="AHN1" s="131"/>
      <c r="AHO1" s="131"/>
      <c r="AHP1" s="131"/>
      <c r="AHQ1" s="131"/>
      <c r="AHR1" s="131"/>
      <c r="AHS1" s="131"/>
      <c r="AHT1" s="131"/>
      <c r="AHU1" s="131"/>
      <c r="AHV1" s="131"/>
      <c r="AHW1" s="131"/>
      <c r="AHX1" s="131"/>
      <c r="AHY1" s="131"/>
      <c r="AHZ1" s="131"/>
      <c r="AIA1" s="131"/>
      <c r="AIB1" s="131"/>
      <c r="AIC1" s="131"/>
      <c r="AID1" s="131"/>
      <c r="AIE1" s="131"/>
      <c r="AIF1" s="131"/>
      <c r="AIG1" s="131"/>
      <c r="AIH1" s="131"/>
      <c r="AII1" s="131"/>
      <c r="AIJ1" s="131"/>
      <c r="AIK1" s="131"/>
      <c r="AIL1" s="131"/>
      <c r="AIM1" s="131"/>
      <c r="AIN1" s="131"/>
      <c r="AIO1" s="131"/>
      <c r="AIP1" s="131"/>
      <c r="AIQ1" s="131"/>
      <c r="AIR1" s="131"/>
      <c r="AIS1" s="131"/>
      <c r="AIT1" s="131"/>
      <c r="AIU1" s="131"/>
      <c r="AIV1" s="131"/>
      <c r="AIW1" s="131"/>
      <c r="AIX1" s="131"/>
      <c r="AIY1" s="131"/>
      <c r="AIZ1" s="131"/>
      <c r="AJA1" s="131"/>
      <c r="AJB1" s="131"/>
      <c r="AJC1" s="131"/>
      <c r="AJD1" s="131"/>
      <c r="AJE1" s="131"/>
      <c r="AJF1" s="131"/>
      <c r="AJG1" s="131"/>
      <c r="AJH1" s="131"/>
      <c r="AJI1" s="131"/>
      <c r="AJJ1" s="131"/>
      <c r="AJK1" s="131"/>
      <c r="AJL1" s="131"/>
      <c r="AJM1" s="131"/>
      <c r="AJN1" s="131"/>
      <c r="AJO1" s="131"/>
      <c r="AJP1" s="131"/>
      <c r="AJQ1" s="131"/>
      <c r="AJR1" s="131"/>
      <c r="AJS1" s="131"/>
      <c r="AJT1" s="131"/>
      <c r="AJU1" s="131"/>
      <c r="AJV1" s="131"/>
      <c r="AJW1" s="131"/>
      <c r="AJX1" s="131"/>
      <c r="AJY1" s="131"/>
      <c r="AJZ1" s="131"/>
      <c r="AKA1" s="131"/>
      <c r="AKB1" s="131"/>
      <c r="AKC1" s="131"/>
      <c r="AKD1" s="131"/>
      <c r="AKE1" s="131"/>
      <c r="AKF1" s="131"/>
      <c r="AKG1" s="131"/>
      <c r="AKH1" s="131"/>
      <c r="AKI1" s="131"/>
      <c r="AKJ1" s="131"/>
      <c r="AKK1" s="131"/>
      <c r="AKL1" s="131"/>
      <c r="AKM1" s="131"/>
      <c r="AKN1" s="131"/>
      <c r="AKO1" s="131"/>
      <c r="AKP1" s="131"/>
      <c r="AKQ1" s="131"/>
      <c r="AKR1" s="131"/>
      <c r="AKS1" s="131"/>
      <c r="AKT1" s="131"/>
      <c r="AKU1" s="131"/>
      <c r="AKV1" s="131"/>
      <c r="AKW1" s="131"/>
      <c r="AKX1" s="131"/>
      <c r="AKY1" s="131"/>
      <c r="AKZ1" s="131"/>
      <c r="ALA1" s="131"/>
      <c r="ALB1" s="131"/>
      <c r="ALC1" s="131"/>
      <c r="ALD1" s="131"/>
      <c r="ALE1" s="131"/>
      <c r="ALF1" s="131"/>
      <c r="ALG1" s="131"/>
      <c r="ALH1" s="131"/>
      <c r="ALI1" s="131"/>
      <c r="ALJ1" s="131"/>
      <c r="ALK1" s="131"/>
      <c r="ALL1" s="131"/>
      <c r="ALM1" s="131"/>
      <c r="ALN1" s="131"/>
      <c r="ALO1" s="131"/>
      <c r="ALP1" s="131"/>
      <c r="ALQ1" s="131"/>
      <c r="ALR1" s="131"/>
      <c r="ALS1" s="131"/>
      <c r="ALT1" s="131"/>
      <c r="ALU1" s="131"/>
      <c r="ALV1" s="131"/>
      <c r="ALW1" s="131"/>
      <c r="ALX1" s="131"/>
      <c r="ALY1" s="131"/>
      <c r="ALZ1" s="131"/>
      <c r="AMA1" s="131"/>
      <c r="AMB1" s="131"/>
      <c r="AMC1" s="131"/>
      <c r="AMD1" s="131"/>
      <c r="AME1" s="131"/>
      <c r="AMF1" s="131"/>
      <c r="AMG1" s="131"/>
      <c r="AMH1" s="131"/>
      <c r="AMI1" s="131"/>
      <c r="AMJ1" s="131"/>
      <c r="AMK1" s="131"/>
      <c r="AML1" s="131"/>
      <c r="AMM1" s="131"/>
      <c r="AMN1" s="131"/>
      <c r="AMO1" s="131"/>
      <c r="AMP1" s="131"/>
      <c r="AMQ1" s="131"/>
      <c r="AMR1" s="131"/>
      <c r="AMS1" s="131"/>
      <c r="AMT1" s="131"/>
      <c r="AMU1" s="131"/>
      <c r="AMV1" s="131"/>
      <c r="AMW1" s="131"/>
      <c r="AMX1" s="131"/>
      <c r="AMY1" s="131"/>
      <c r="AMZ1" s="131"/>
      <c r="ANA1" s="131"/>
      <c r="ANB1" s="131"/>
      <c r="ANC1" s="131"/>
      <c r="AND1" s="131"/>
      <c r="ANE1" s="131"/>
      <c r="ANF1" s="131"/>
      <c r="ANG1" s="131"/>
      <c r="ANH1" s="131"/>
      <c r="ANI1" s="131"/>
      <c r="ANJ1" s="131"/>
      <c r="ANK1" s="131"/>
      <c r="ANL1" s="131"/>
      <c r="ANM1" s="131"/>
      <c r="ANN1" s="131"/>
      <c r="ANO1" s="131"/>
      <c r="ANP1" s="131"/>
      <c r="ANQ1" s="131"/>
      <c r="ANR1" s="131"/>
      <c r="ANS1" s="131"/>
      <c r="ANT1" s="131"/>
      <c r="ANU1" s="131"/>
      <c r="ANV1" s="131"/>
      <c r="ANW1" s="131"/>
      <c r="ANX1" s="131"/>
      <c r="ANY1" s="131"/>
      <c r="ANZ1" s="131"/>
      <c r="AOA1" s="131"/>
      <c r="AOB1" s="131"/>
      <c r="AOC1" s="131"/>
      <c r="AOD1" s="131"/>
      <c r="AOE1" s="131"/>
      <c r="AOF1" s="131"/>
      <c r="AOG1" s="131"/>
      <c r="AOH1" s="131"/>
      <c r="AOI1" s="131"/>
      <c r="AOJ1" s="131"/>
      <c r="AOK1" s="131"/>
      <c r="AOL1" s="131"/>
      <c r="AOM1" s="131"/>
      <c r="AON1" s="131"/>
      <c r="AOO1" s="131"/>
      <c r="AOP1" s="131"/>
      <c r="AOQ1" s="131"/>
      <c r="AOR1" s="131"/>
      <c r="AOS1" s="131"/>
      <c r="AOT1" s="131"/>
      <c r="AOU1" s="131"/>
      <c r="AOV1" s="131"/>
      <c r="AOW1" s="131"/>
      <c r="AOX1" s="131"/>
      <c r="AOY1" s="131"/>
      <c r="AOZ1" s="131"/>
      <c r="APA1" s="131"/>
      <c r="APB1" s="131"/>
      <c r="APC1" s="131"/>
      <c r="APD1" s="131"/>
      <c r="APE1" s="131"/>
      <c r="APF1" s="131"/>
      <c r="APG1" s="131"/>
      <c r="APH1" s="131"/>
      <c r="API1" s="131"/>
      <c r="APJ1" s="131"/>
      <c r="APK1" s="131"/>
      <c r="APL1" s="131"/>
      <c r="APM1" s="131"/>
      <c r="APN1" s="131"/>
      <c r="APO1" s="131"/>
      <c r="APP1" s="131"/>
      <c r="APQ1" s="131"/>
      <c r="APR1" s="131"/>
      <c r="APS1" s="131"/>
      <c r="APT1" s="131"/>
      <c r="APU1" s="131"/>
      <c r="APV1" s="131"/>
      <c r="APW1" s="131"/>
      <c r="APX1" s="131"/>
      <c r="APY1" s="131"/>
      <c r="APZ1" s="131"/>
      <c r="AQA1" s="131"/>
      <c r="AQB1" s="131"/>
      <c r="AQC1" s="131"/>
      <c r="AQD1" s="131"/>
      <c r="AQE1" s="131"/>
      <c r="AQF1" s="131"/>
      <c r="AQG1" s="131"/>
      <c r="AQH1" s="131"/>
      <c r="AQI1" s="131"/>
      <c r="AQJ1" s="131"/>
      <c r="AQK1" s="131"/>
      <c r="AQL1" s="131"/>
      <c r="AQM1" s="131"/>
      <c r="AQN1" s="131"/>
      <c r="AQO1" s="131"/>
      <c r="AQP1" s="131"/>
      <c r="AQQ1" s="131"/>
      <c r="AQR1" s="131"/>
      <c r="AQS1" s="131"/>
      <c r="AQT1" s="131"/>
      <c r="AQU1" s="131"/>
      <c r="AQV1" s="131"/>
      <c r="AQW1" s="131"/>
      <c r="AQX1" s="131"/>
      <c r="AQY1" s="131"/>
      <c r="AQZ1" s="131"/>
      <c r="ARA1" s="131"/>
      <c r="ARB1" s="131"/>
      <c r="ARC1" s="131"/>
      <c r="ARD1" s="131"/>
      <c r="ARE1" s="131"/>
      <c r="ARF1" s="131"/>
      <c r="ARG1" s="131"/>
      <c r="ARH1" s="131"/>
      <c r="ARI1" s="131"/>
      <c r="ARJ1" s="131"/>
      <c r="ARK1" s="131"/>
      <c r="ARL1" s="131"/>
      <c r="ARM1" s="131"/>
      <c r="ARN1" s="131"/>
      <c r="ARO1" s="131"/>
      <c r="ARP1" s="131"/>
      <c r="ARQ1" s="131"/>
      <c r="ARR1" s="131"/>
      <c r="ARS1" s="131"/>
      <c r="ART1" s="131"/>
      <c r="ARU1" s="131"/>
      <c r="ARV1" s="131"/>
      <c r="ARW1" s="131"/>
      <c r="ARX1" s="131"/>
      <c r="ARY1" s="131"/>
      <c r="ARZ1" s="131"/>
      <c r="ASA1" s="131"/>
      <c r="ASB1" s="131"/>
      <c r="ASC1" s="131"/>
      <c r="ASD1" s="131"/>
      <c r="ASE1" s="131"/>
      <c r="ASF1" s="131"/>
      <c r="ASG1" s="131"/>
      <c r="ASH1" s="131"/>
      <c r="ASI1" s="131"/>
      <c r="ASJ1" s="131"/>
      <c r="ASK1" s="131"/>
      <c r="ASL1" s="131"/>
      <c r="ASM1" s="131"/>
      <c r="ASN1" s="131"/>
      <c r="ASO1" s="131"/>
      <c r="ASP1" s="131"/>
      <c r="ASQ1" s="131"/>
      <c r="ASR1" s="131"/>
      <c r="ASS1" s="131"/>
      <c r="AST1" s="131"/>
      <c r="ASU1" s="131"/>
      <c r="ASV1" s="131"/>
      <c r="ASW1" s="131"/>
      <c r="ASX1" s="131"/>
      <c r="ASY1" s="131"/>
      <c r="ASZ1" s="131"/>
      <c r="ATA1" s="131"/>
      <c r="ATB1" s="131"/>
      <c r="ATC1" s="131"/>
      <c r="ATD1" s="131"/>
      <c r="ATE1" s="131"/>
      <c r="ATF1" s="131"/>
      <c r="ATG1" s="131"/>
      <c r="ATH1" s="131"/>
      <c r="ATI1" s="131"/>
      <c r="ATJ1" s="131"/>
      <c r="ATK1" s="131"/>
      <c r="ATL1" s="131"/>
      <c r="ATM1" s="131"/>
      <c r="ATN1" s="131"/>
      <c r="ATO1" s="131"/>
      <c r="ATP1" s="131"/>
      <c r="ATQ1" s="131"/>
      <c r="ATR1" s="131"/>
      <c r="ATS1" s="131"/>
      <c r="ATT1" s="131"/>
      <c r="ATU1" s="131"/>
      <c r="ATV1" s="131"/>
      <c r="ATW1" s="131"/>
      <c r="ATX1" s="131"/>
      <c r="ATY1" s="131"/>
      <c r="ATZ1" s="131"/>
      <c r="AUA1" s="131"/>
      <c r="AUB1" s="131"/>
      <c r="AUC1" s="131"/>
      <c r="AUD1" s="131"/>
      <c r="AUE1" s="131"/>
      <c r="AUF1" s="131"/>
      <c r="AUG1" s="131"/>
      <c r="AUH1" s="131"/>
      <c r="AUI1" s="131"/>
      <c r="AUJ1" s="131"/>
      <c r="AUK1" s="131"/>
      <c r="AUL1" s="131"/>
      <c r="AUM1" s="131"/>
      <c r="AUN1" s="131"/>
      <c r="AUO1" s="131"/>
      <c r="AUP1" s="131"/>
      <c r="AUQ1" s="131"/>
      <c r="AUR1" s="131"/>
      <c r="AUS1" s="131"/>
      <c r="AUT1" s="131"/>
      <c r="AUU1" s="131"/>
      <c r="AUV1" s="131"/>
      <c r="AUW1" s="131"/>
      <c r="AUX1" s="131"/>
      <c r="AUY1" s="131"/>
      <c r="AUZ1" s="131"/>
      <c r="AVA1" s="131"/>
      <c r="AVB1" s="131"/>
      <c r="AVC1" s="131"/>
      <c r="AVD1" s="131"/>
      <c r="AVE1" s="131"/>
      <c r="AVF1" s="131"/>
      <c r="AVG1" s="131"/>
      <c r="AVH1" s="131"/>
      <c r="AVI1" s="131"/>
      <c r="AVJ1" s="131"/>
      <c r="AVK1" s="131"/>
      <c r="AVL1" s="131"/>
      <c r="AVM1" s="131"/>
      <c r="AVN1" s="131"/>
      <c r="AVO1" s="131"/>
      <c r="AVP1" s="131"/>
      <c r="AVQ1" s="131"/>
      <c r="AVR1" s="131"/>
      <c r="AVS1" s="131"/>
      <c r="AVT1" s="131"/>
      <c r="AVU1" s="131"/>
      <c r="AVV1" s="131"/>
      <c r="AVW1" s="131"/>
      <c r="AVX1" s="131"/>
      <c r="AVY1" s="131"/>
      <c r="AVZ1" s="131"/>
      <c r="AWA1" s="131"/>
      <c r="AWB1" s="131"/>
      <c r="AWC1" s="131"/>
      <c r="AWD1" s="131"/>
      <c r="AWE1" s="131"/>
      <c r="AWF1" s="131"/>
      <c r="AWG1" s="131"/>
      <c r="AWH1" s="131"/>
      <c r="AWI1" s="131"/>
      <c r="AWJ1" s="131"/>
      <c r="AWK1" s="131"/>
      <c r="AWL1" s="131"/>
      <c r="AWM1" s="131"/>
      <c r="AWN1" s="131"/>
      <c r="AWO1" s="131"/>
      <c r="AWP1" s="131"/>
      <c r="AWQ1" s="131"/>
      <c r="AWR1" s="131"/>
      <c r="AWS1" s="131"/>
      <c r="AWT1" s="131"/>
      <c r="AWU1" s="131"/>
      <c r="AWV1" s="131"/>
      <c r="AWW1" s="131"/>
      <c r="AWX1" s="131"/>
      <c r="AWY1" s="131"/>
      <c r="AWZ1" s="131"/>
      <c r="AXA1" s="131"/>
      <c r="AXB1" s="131"/>
      <c r="AXC1" s="131"/>
      <c r="AXD1" s="131"/>
      <c r="AXE1" s="131"/>
      <c r="AXF1" s="131"/>
      <c r="AXG1" s="131"/>
      <c r="AXH1" s="131"/>
      <c r="AXI1" s="131"/>
      <c r="AXJ1" s="131"/>
      <c r="AXK1" s="131"/>
      <c r="AXL1" s="131"/>
      <c r="AXM1" s="131"/>
      <c r="AXN1" s="131"/>
      <c r="AXO1" s="131"/>
      <c r="AXP1" s="131"/>
      <c r="AXQ1" s="131"/>
      <c r="AXR1" s="131"/>
      <c r="AXS1" s="131"/>
      <c r="AXT1" s="131"/>
      <c r="AXU1" s="131"/>
      <c r="AXV1" s="131"/>
      <c r="AXW1" s="131"/>
      <c r="AXX1" s="131"/>
      <c r="AXY1" s="131"/>
      <c r="AXZ1" s="131"/>
      <c r="AYA1" s="131"/>
      <c r="AYB1" s="131"/>
      <c r="AYC1" s="131"/>
      <c r="AYD1" s="131"/>
      <c r="AYE1" s="131"/>
      <c r="AYF1" s="131"/>
      <c r="AYG1" s="131"/>
      <c r="AYH1" s="131"/>
      <c r="AYI1" s="131"/>
      <c r="AYJ1" s="131"/>
      <c r="AYK1" s="131"/>
      <c r="AYL1" s="131"/>
      <c r="AYM1" s="131"/>
      <c r="AYN1" s="131"/>
      <c r="AYO1" s="131"/>
      <c r="AYP1" s="131"/>
      <c r="AYQ1" s="131"/>
      <c r="AYR1" s="131"/>
      <c r="AYS1" s="131"/>
      <c r="AYT1" s="131"/>
      <c r="AYU1" s="131"/>
      <c r="AYV1" s="131"/>
      <c r="AYW1" s="131"/>
      <c r="AYX1" s="131"/>
      <c r="AYY1" s="131"/>
      <c r="AYZ1" s="131"/>
      <c r="AZA1" s="131"/>
      <c r="AZB1" s="131"/>
      <c r="AZC1" s="131"/>
      <c r="AZD1" s="131"/>
      <c r="AZE1" s="131"/>
      <c r="AZF1" s="131"/>
      <c r="AZG1" s="131"/>
      <c r="AZH1" s="131"/>
      <c r="AZI1" s="131"/>
      <c r="AZJ1" s="131"/>
      <c r="AZK1" s="131"/>
      <c r="AZL1" s="131"/>
      <c r="AZM1" s="131"/>
      <c r="AZN1" s="131"/>
      <c r="AZO1" s="131"/>
      <c r="AZP1" s="131"/>
      <c r="AZQ1" s="131"/>
      <c r="AZR1" s="131"/>
      <c r="AZS1" s="131"/>
      <c r="AZT1" s="131"/>
      <c r="AZU1" s="131"/>
      <c r="AZV1" s="131"/>
      <c r="AZW1" s="131"/>
      <c r="AZX1" s="131"/>
      <c r="AZY1" s="131"/>
      <c r="AZZ1" s="131"/>
      <c r="BAA1" s="131"/>
      <c r="BAB1" s="131"/>
      <c r="BAC1" s="131"/>
      <c r="BAD1" s="131"/>
      <c r="BAE1" s="131"/>
      <c r="BAF1" s="131"/>
      <c r="BAG1" s="131"/>
      <c r="BAH1" s="131"/>
      <c r="BAI1" s="131"/>
      <c r="BAJ1" s="131"/>
      <c r="BAK1" s="131"/>
      <c r="BAL1" s="131"/>
      <c r="BAM1" s="131"/>
      <c r="BAN1" s="131"/>
      <c r="BAO1" s="131"/>
      <c r="BAP1" s="131"/>
      <c r="BAQ1" s="131"/>
      <c r="BAR1" s="131"/>
      <c r="BAS1" s="131"/>
      <c r="BAT1" s="131"/>
      <c r="BAU1" s="131"/>
      <c r="BAV1" s="131"/>
      <c r="BAW1" s="131"/>
      <c r="BAX1" s="131"/>
      <c r="BAY1" s="131"/>
      <c r="BAZ1" s="131"/>
      <c r="BBA1" s="131"/>
      <c r="BBB1" s="131"/>
      <c r="BBC1" s="131"/>
      <c r="BBD1" s="131"/>
      <c r="BBE1" s="131"/>
      <c r="BBF1" s="131"/>
      <c r="BBG1" s="131"/>
      <c r="BBH1" s="131"/>
      <c r="BBI1" s="131"/>
      <c r="BBJ1" s="131"/>
      <c r="BBK1" s="131"/>
      <c r="BBL1" s="131"/>
      <c r="BBM1" s="131"/>
      <c r="BBN1" s="131"/>
      <c r="BBO1" s="131"/>
      <c r="BBP1" s="131"/>
      <c r="BBQ1" s="131"/>
      <c r="BBR1" s="131"/>
      <c r="BBS1" s="131"/>
      <c r="BBT1" s="131"/>
      <c r="BBU1" s="131"/>
      <c r="BBV1" s="131"/>
      <c r="BBW1" s="131"/>
      <c r="BBX1" s="131"/>
      <c r="BBY1" s="131"/>
      <c r="BBZ1" s="131"/>
      <c r="BCA1" s="131"/>
      <c r="BCB1" s="131"/>
      <c r="BCC1" s="131"/>
      <c r="BCD1" s="131"/>
      <c r="BCE1" s="131"/>
      <c r="BCF1" s="131"/>
      <c r="BCG1" s="131"/>
      <c r="BCH1" s="131"/>
      <c r="BCI1" s="131"/>
      <c r="BCJ1" s="131"/>
      <c r="BCK1" s="131"/>
      <c r="BCL1" s="131"/>
      <c r="BCM1" s="131"/>
      <c r="BCN1" s="131"/>
      <c r="BCO1" s="131"/>
      <c r="BCP1" s="131"/>
      <c r="BCQ1" s="131"/>
      <c r="BCR1" s="131"/>
      <c r="BCS1" s="131"/>
      <c r="BCT1" s="131"/>
      <c r="BCU1" s="131"/>
      <c r="BCV1" s="131"/>
      <c r="BCW1" s="131"/>
      <c r="BCX1" s="131"/>
      <c r="BCY1" s="131"/>
      <c r="BCZ1" s="131"/>
      <c r="BDA1" s="131"/>
      <c r="BDB1" s="131"/>
      <c r="BDC1" s="131"/>
      <c r="BDD1" s="131"/>
      <c r="BDE1" s="131"/>
      <c r="BDF1" s="131"/>
      <c r="BDG1" s="131"/>
      <c r="BDH1" s="131"/>
      <c r="BDI1" s="131"/>
      <c r="BDJ1" s="131"/>
      <c r="BDK1" s="131"/>
      <c r="BDL1" s="131"/>
      <c r="BDM1" s="131"/>
      <c r="BDN1" s="131"/>
      <c r="BDO1" s="131"/>
      <c r="BDP1" s="131"/>
      <c r="BDQ1" s="131"/>
      <c r="BDR1" s="131"/>
      <c r="BDS1" s="131"/>
      <c r="BDT1" s="131"/>
      <c r="BDU1" s="131"/>
      <c r="BDV1" s="131"/>
      <c r="BDW1" s="131"/>
      <c r="BDX1" s="131"/>
      <c r="BDY1" s="131"/>
      <c r="BDZ1" s="131"/>
      <c r="BEA1" s="131"/>
      <c r="BEB1" s="131"/>
      <c r="BEC1" s="131"/>
      <c r="BED1" s="131"/>
      <c r="BEE1" s="131"/>
      <c r="BEF1" s="131"/>
      <c r="BEG1" s="131"/>
      <c r="BEH1" s="131"/>
      <c r="BEI1" s="131"/>
      <c r="BEJ1" s="131"/>
      <c r="BEK1" s="131"/>
      <c r="BEL1" s="131"/>
      <c r="BEM1" s="131"/>
      <c r="BEN1" s="131"/>
      <c r="BEO1" s="131"/>
      <c r="BEP1" s="131"/>
      <c r="BEQ1" s="131"/>
      <c r="BER1" s="131"/>
      <c r="BES1" s="131"/>
      <c r="BET1" s="131"/>
      <c r="BEU1" s="131"/>
      <c r="BEV1" s="131"/>
      <c r="BEW1" s="131"/>
      <c r="BEX1" s="131"/>
      <c r="BEY1" s="131"/>
      <c r="BEZ1" s="131"/>
      <c r="BFA1" s="131"/>
      <c r="BFB1" s="131"/>
      <c r="BFC1" s="131"/>
      <c r="BFD1" s="131"/>
      <c r="BFE1" s="131"/>
      <c r="BFF1" s="131"/>
      <c r="BFG1" s="131"/>
      <c r="BFH1" s="131"/>
      <c r="BFI1" s="131"/>
      <c r="BFJ1" s="131"/>
      <c r="BFK1" s="131"/>
      <c r="BFL1" s="131"/>
      <c r="BFM1" s="131"/>
      <c r="BFN1" s="131"/>
      <c r="BFO1" s="131"/>
      <c r="BFP1" s="131"/>
      <c r="BFQ1" s="131"/>
      <c r="BFR1" s="131"/>
      <c r="BFS1" s="131"/>
      <c r="BFT1" s="131"/>
      <c r="BFU1" s="131"/>
      <c r="BFV1" s="131"/>
      <c r="BFW1" s="131"/>
      <c r="BFX1" s="131"/>
      <c r="BFY1" s="131"/>
      <c r="BFZ1" s="131"/>
      <c r="BGA1" s="131"/>
      <c r="BGB1" s="131"/>
      <c r="BGC1" s="131"/>
      <c r="BGD1" s="131"/>
      <c r="BGE1" s="131"/>
      <c r="BGF1" s="131"/>
      <c r="BGG1" s="131"/>
      <c r="BGH1" s="131"/>
      <c r="BGI1" s="131"/>
      <c r="BGJ1" s="131"/>
      <c r="BGK1" s="131"/>
      <c r="BGL1" s="131"/>
      <c r="BGM1" s="131"/>
      <c r="BGN1" s="131"/>
      <c r="BGO1" s="131"/>
      <c r="BGP1" s="131"/>
      <c r="BGQ1" s="131"/>
      <c r="BGR1" s="131"/>
      <c r="BGS1" s="131"/>
      <c r="BGT1" s="131"/>
      <c r="BGU1" s="131"/>
      <c r="BGV1" s="131"/>
      <c r="BGW1" s="131"/>
      <c r="BGX1" s="131"/>
      <c r="BGY1" s="131"/>
      <c r="BGZ1" s="131"/>
      <c r="BHA1" s="131"/>
      <c r="BHB1" s="131"/>
      <c r="BHC1" s="131"/>
      <c r="BHD1" s="131"/>
      <c r="BHE1" s="131"/>
      <c r="BHF1" s="131"/>
      <c r="BHG1" s="131"/>
      <c r="BHH1" s="131"/>
      <c r="BHI1" s="131"/>
      <c r="BHJ1" s="131"/>
      <c r="BHK1" s="131"/>
      <c r="BHL1" s="131"/>
      <c r="BHM1" s="131"/>
      <c r="BHN1" s="131"/>
      <c r="BHO1" s="131"/>
      <c r="BHP1" s="131"/>
      <c r="BHQ1" s="131"/>
      <c r="BHR1" s="131"/>
      <c r="BHS1" s="131"/>
      <c r="BHT1" s="131"/>
      <c r="BHU1" s="131"/>
      <c r="BHV1" s="131"/>
      <c r="BHW1" s="131"/>
      <c r="BHX1" s="131"/>
      <c r="BHY1" s="131"/>
      <c r="BHZ1" s="131"/>
      <c r="BIA1" s="131"/>
      <c r="BIB1" s="131"/>
      <c r="BIC1" s="131"/>
      <c r="BID1" s="131"/>
      <c r="BIE1" s="131"/>
      <c r="BIF1" s="131"/>
      <c r="BIG1" s="131"/>
      <c r="BIH1" s="131"/>
      <c r="BII1" s="131"/>
      <c r="BIJ1" s="131"/>
      <c r="BIK1" s="131"/>
      <c r="BIL1" s="131"/>
      <c r="BIM1" s="131"/>
      <c r="BIN1" s="131"/>
      <c r="BIO1" s="131"/>
      <c r="BIP1" s="131"/>
      <c r="BIQ1" s="131"/>
      <c r="BIR1" s="131"/>
      <c r="BIS1" s="131"/>
      <c r="BIT1" s="131"/>
      <c r="BIU1" s="131"/>
      <c r="BIV1" s="131"/>
      <c r="BIW1" s="131"/>
      <c r="BIX1" s="131"/>
      <c r="BIY1" s="131"/>
      <c r="BIZ1" s="131"/>
      <c r="BJA1" s="131"/>
      <c r="BJB1" s="131"/>
      <c r="BJC1" s="131"/>
      <c r="BJD1" s="131"/>
      <c r="BJE1" s="131"/>
      <c r="BJF1" s="131"/>
      <c r="BJG1" s="131"/>
      <c r="BJH1" s="131"/>
      <c r="BJI1" s="131"/>
      <c r="BJJ1" s="131"/>
      <c r="BJK1" s="131"/>
      <c r="BJL1" s="131"/>
      <c r="BJM1" s="131"/>
      <c r="BJN1" s="131"/>
      <c r="BJO1" s="131"/>
      <c r="BJP1" s="131"/>
      <c r="BJQ1" s="131"/>
      <c r="BJR1" s="131"/>
      <c r="BJS1" s="131"/>
      <c r="BJT1" s="131"/>
      <c r="BJU1" s="131"/>
      <c r="BJV1" s="131"/>
      <c r="BJW1" s="131"/>
      <c r="BJX1" s="131"/>
      <c r="BJY1" s="131"/>
      <c r="BJZ1" s="131"/>
      <c r="BKA1" s="131"/>
      <c r="BKB1" s="131"/>
      <c r="BKC1" s="131"/>
      <c r="BKD1" s="131"/>
      <c r="BKE1" s="131"/>
      <c r="BKF1" s="131"/>
      <c r="BKG1" s="131"/>
      <c r="BKH1" s="131"/>
      <c r="BKI1" s="131"/>
      <c r="BKJ1" s="131"/>
      <c r="BKK1" s="131"/>
      <c r="BKL1" s="131"/>
      <c r="BKM1" s="131"/>
      <c r="BKN1" s="131"/>
      <c r="BKO1" s="131"/>
      <c r="BKP1" s="131"/>
      <c r="BKQ1" s="131"/>
      <c r="BKR1" s="131"/>
      <c r="BKS1" s="131"/>
      <c r="BKT1" s="131"/>
      <c r="BKU1" s="131"/>
      <c r="BKV1" s="131"/>
      <c r="BKW1" s="131"/>
      <c r="BKX1" s="131"/>
      <c r="BKY1" s="131"/>
      <c r="BKZ1" s="131"/>
      <c r="BLA1" s="131"/>
      <c r="BLB1" s="131"/>
      <c r="BLC1" s="131"/>
      <c r="BLD1" s="131"/>
      <c r="BLE1" s="131"/>
      <c r="BLF1" s="131"/>
      <c r="BLG1" s="131"/>
      <c r="BLH1" s="131"/>
      <c r="BLI1" s="131"/>
      <c r="BLJ1" s="131"/>
      <c r="BLK1" s="131"/>
      <c r="BLL1" s="131"/>
      <c r="BLM1" s="131"/>
      <c r="BLN1" s="131"/>
      <c r="BLO1" s="131"/>
      <c r="BLP1" s="131"/>
      <c r="BLQ1" s="131"/>
      <c r="BLR1" s="131"/>
      <c r="BLS1" s="131"/>
      <c r="BLT1" s="131"/>
      <c r="BLU1" s="131"/>
      <c r="BLV1" s="131"/>
      <c r="BLW1" s="131"/>
      <c r="BLX1" s="131"/>
      <c r="BLY1" s="131"/>
      <c r="BLZ1" s="131"/>
      <c r="BMA1" s="131"/>
      <c r="BMB1" s="131"/>
      <c r="BMC1" s="131"/>
      <c r="BMD1" s="131"/>
      <c r="BME1" s="131"/>
      <c r="BMF1" s="131"/>
      <c r="BMG1" s="131"/>
      <c r="BMH1" s="131"/>
      <c r="BMI1" s="131"/>
      <c r="BMJ1" s="131"/>
      <c r="BMK1" s="131"/>
      <c r="BML1" s="131"/>
      <c r="BMM1" s="131"/>
      <c r="BMN1" s="131"/>
      <c r="BMO1" s="131"/>
      <c r="BMP1" s="131"/>
      <c r="BMQ1" s="131"/>
      <c r="BMR1" s="131"/>
      <c r="BMS1" s="131"/>
      <c r="BMT1" s="131"/>
      <c r="BMU1" s="131"/>
      <c r="BMV1" s="131"/>
      <c r="BMW1" s="131"/>
      <c r="BMX1" s="131"/>
      <c r="BMY1" s="131"/>
      <c r="BMZ1" s="131"/>
      <c r="BNA1" s="131"/>
      <c r="BNB1" s="131"/>
      <c r="BNC1" s="131"/>
      <c r="BND1" s="131"/>
      <c r="BNE1" s="131"/>
      <c r="BNF1" s="131"/>
      <c r="BNG1" s="131"/>
      <c r="BNH1" s="131"/>
      <c r="BNI1" s="131"/>
      <c r="BNJ1" s="131"/>
      <c r="BNK1" s="131"/>
      <c r="BNL1" s="131"/>
      <c r="BNM1" s="131"/>
      <c r="BNN1" s="131"/>
      <c r="BNO1" s="131"/>
      <c r="BNP1" s="131"/>
      <c r="BNQ1" s="131"/>
      <c r="BNR1" s="131"/>
      <c r="BNS1" s="131"/>
      <c r="BNT1" s="131"/>
      <c r="BNU1" s="131"/>
      <c r="BNV1" s="131"/>
      <c r="BNW1" s="131"/>
      <c r="BNX1" s="131"/>
      <c r="BNY1" s="131"/>
      <c r="BNZ1" s="131"/>
      <c r="BOA1" s="131"/>
      <c r="BOB1" s="131"/>
      <c r="BOC1" s="131"/>
      <c r="BOD1" s="131"/>
      <c r="BOE1" s="131"/>
      <c r="BOF1" s="131"/>
      <c r="BOG1" s="131"/>
      <c r="BOH1" s="131"/>
      <c r="BOI1" s="131"/>
      <c r="BOJ1" s="131"/>
      <c r="BOK1" s="131"/>
      <c r="BOL1" s="131"/>
      <c r="BOM1" s="131"/>
      <c r="BON1" s="131"/>
      <c r="BOO1" s="131"/>
      <c r="BOP1" s="131"/>
      <c r="BOQ1" s="131"/>
      <c r="BOR1" s="131"/>
      <c r="BOS1" s="131"/>
      <c r="BOT1" s="131"/>
      <c r="BOU1" s="131"/>
      <c r="BOV1" s="131"/>
      <c r="BOW1" s="131"/>
      <c r="BOX1" s="131"/>
      <c r="BOY1" s="131"/>
      <c r="BOZ1" s="131"/>
      <c r="BPA1" s="131"/>
      <c r="BPB1" s="131"/>
      <c r="BPC1" s="131"/>
      <c r="BPD1" s="131"/>
      <c r="BPE1" s="131"/>
      <c r="BPF1" s="131"/>
      <c r="BPG1" s="131"/>
      <c r="BPH1" s="131"/>
      <c r="BPI1" s="131"/>
      <c r="BPJ1" s="131"/>
      <c r="BPK1" s="131"/>
      <c r="BPL1" s="131"/>
      <c r="BPM1" s="131"/>
      <c r="BPN1" s="131"/>
      <c r="BPO1" s="131"/>
      <c r="BPP1" s="131"/>
      <c r="BPQ1" s="131"/>
      <c r="BPR1" s="131"/>
      <c r="BPS1" s="131"/>
      <c r="BPT1" s="131"/>
      <c r="BPU1" s="131"/>
      <c r="BPV1" s="131"/>
      <c r="BPW1" s="131"/>
      <c r="BPX1" s="131"/>
      <c r="BPY1" s="131"/>
      <c r="BPZ1" s="131"/>
      <c r="BQA1" s="131"/>
      <c r="BQB1" s="131"/>
      <c r="BQC1" s="131"/>
      <c r="BQD1" s="131"/>
      <c r="BQE1" s="131"/>
      <c r="BQF1" s="131"/>
      <c r="BQG1" s="131"/>
      <c r="BQH1" s="131"/>
      <c r="BQI1" s="131"/>
      <c r="BQJ1" s="131"/>
      <c r="BQK1" s="131"/>
      <c r="BQL1" s="131"/>
      <c r="BQM1" s="131"/>
      <c r="BQN1" s="131"/>
      <c r="BQO1" s="131"/>
      <c r="BQP1" s="131"/>
      <c r="BQQ1" s="131"/>
      <c r="BQR1" s="131"/>
      <c r="BQS1" s="131"/>
      <c r="BQT1" s="131"/>
      <c r="BQU1" s="131"/>
      <c r="BQV1" s="131"/>
      <c r="BQW1" s="131"/>
      <c r="BQX1" s="131"/>
      <c r="BQY1" s="131"/>
      <c r="BQZ1" s="131"/>
      <c r="BRA1" s="131"/>
      <c r="BRB1" s="131"/>
      <c r="BRC1" s="131"/>
      <c r="BRD1" s="131"/>
      <c r="BRE1" s="131"/>
      <c r="BRF1" s="131"/>
      <c r="BRG1" s="131"/>
      <c r="BRH1" s="131"/>
      <c r="BRI1" s="131"/>
      <c r="BRJ1" s="131"/>
      <c r="BRK1" s="131"/>
      <c r="BRL1" s="131"/>
      <c r="BRM1" s="131"/>
      <c r="BRN1" s="131"/>
      <c r="BRO1" s="131"/>
      <c r="BRP1" s="131"/>
      <c r="BRQ1" s="131"/>
      <c r="BRR1" s="131"/>
      <c r="BRS1" s="131"/>
      <c r="BRT1" s="131"/>
      <c r="BRU1" s="131"/>
      <c r="BRV1" s="131"/>
      <c r="BRW1" s="131"/>
      <c r="BRX1" s="131"/>
      <c r="BRY1" s="131"/>
      <c r="BRZ1" s="131"/>
      <c r="BSA1" s="131"/>
      <c r="BSB1" s="131"/>
      <c r="BSC1" s="131"/>
      <c r="BSD1" s="131"/>
      <c r="BSE1" s="131"/>
      <c r="BSF1" s="131"/>
      <c r="BSG1" s="131"/>
      <c r="BSH1" s="131"/>
      <c r="BSI1" s="131"/>
      <c r="BSJ1" s="131"/>
      <c r="BSK1" s="131"/>
      <c r="BSL1" s="131"/>
      <c r="BSM1" s="131"/>
      <c r="BSN1" s="131"/>
      <c r="BSO1" s="131"/>
      <c r="BSP1" s="131"/>
      <c r="BSQ1" s="131"/>
      <c r="BSR1" s="131"/>
      <c r="BSS1" s="131"/>
      <c r="BST1" s="131"/>
      <c r="BSU1" s="131"/>
      <c r="BSV1" s="131"/>
      <c r="BSW1" s="131"/>
      <c r="BSX1" s="131"/>
      <c r="BSY1" s="131"/>
      <c r="BSZ1" s="131"/>
      <c r="BTA1" s="131"/>
      <c r="BTB1" s="131"/>
      <c r="BTC1" s="131"/>
      <c r="BTD1" s="131"/>
      <c r="BTE1" s="131"/>
      <c r="BTF1" s="131"/>
      <c r="BTG1" s="131"/>
      <c r="BTH1" s="131"/>
      <c r="BTI1" s="131"/>
      <c r="BTJ1" s="131"/>
      <c r="BTK1" s="131"/>
      <c r="BTL1" s="131"/>
      <c r="BTM1" s="131"/>
      <c r="BTN1" s="131"/>
      <c r="BTO1" s="131"/>
      <c r="BTP1" s="131"/>
      <c r="BTQ1" s="131"/>
      <c r="BTR1" s="131"/>
      <c r="BTS1" s="131"/>
      <c r="BTT1" s="131"/>
      <c r="BTU1" s="131"/>
      <c r="BTV1" s="131"/>
      <c r="BTW1" s="131"/>
      <c r="BTX1" s="131"/>
      <c r="BTY1" s="131"/>
      <c r="BTZ1" s="131"/>
      <c r="BUA1" s="131"/>
      <c r="BUB1" s="131"/>
      <c r="BUC1" s="131"/>
      <c r="BUD1" s="131"/>
      <c r="BUE1" s="131"/>
      <c r="BUF1" s="131"/>
      <c r="BUG1" s="131"/>
      <c r="BUH1" s="131"/>
      <c r="BUI1" s="131"/>
      <c r="BUJ1" s="131"/>
      <c r="BUK1" s="131"/>
      <c r="BUL1" s="131"/>
      <c r="BUM1" s="131"/>
      <c r="BUN1" s="131"/>
      <c r="BUO1" s="131"/>
      <c r="BUP1" s="131"/>
      <c r="BUQ1" s="131"/>
      <c r="BUR1" s="131"/>
      <c r="BUS1" s="131"/>
      <c r="BUT1" s="131"/>
      <c r="BUU1" s="131"/>
      <c r="BUV1" s="131"/>
      <c r="BUW1" s="131"/>
      <c r="BUX1" s="131"/>
      <c r="BUY1" s="131"/>
      <c r="BUZ1" s="131"/>
      <c r="BVA1" s="131"/>
      <c r="BVB1" s="131"/>
      <c r="BVC1" s="131"/>
      <c r="BVD1" s="131"/>
      <c r="BVE1" s="131"/>
      <c r="BVF1" s="131"/>
      <c r="BVG1" s="131"/>
      <c r="BVH1" s="131"/>
      <c r="BVI1" s="131"/>
      <c r="BVJ1" s="131"/>
      <c r="BVK1" s="131"/>
      <c r="BVL1" s="131"/>
      <c r="BVM1" s="131"/>
      <c r="BVN1" s="131"/>
      <c r="BVO1" s="131"/>
      <c r="BVP1" s="131"/>
      <c r="BVQ1" s="131"/>
      <c r="BVR1" s="131"/>
      <c r="BVS1" s="131"/>
      <c r="BVT1" s="131"/>
      <c r="BVU1" s="131"/>
      <c r="BVV1" s="131"/>
      <c r="BVW1" s="131"/>
      <c r="BVX1" s="131"/>
      <c r="BVY1" s="131"/>
      <c r="BVZ1" s="131"/>
      <c r="BWA1" s="131"/>
      <c r="BWB1" s="131"/>
      <c r="BWC1" s="131"/>
      <c r="BWD1" s="131"/>
      <c r="BWE1" s="131"/>
      <c r="BWF1" s="131"/>
      <c r="BWG1" s="131"/>
      <c r="BWH1" s="131"/>
      <c r="BWI1" s="131"/>
      <c r="BWJ1" s="131"/>
      <c r="BWK1" s="131"/>
      <c r="BWL1" s="131"/>
      <c r="BWM1" s="131"/>
      <c r="BWN1" s="131"/>
      <c r="BWO1" s="131"/>
      <c r="BWP1" s="131"/>
      <c r="BWQ1" s="131"/>
      <c r="BWR1" s="131"/>
      <c r="BWS1" s="131"/>
      <c r="BWT1" s="131"/>
      <c r="BWU1" s="131"/>
      <c r="BWV1" s="131"/>
      <c r="BWW1" s="131"/>
      <c r="BWX1" s="131"/>
      <c r="BWY1" s="131"/>
      <c r="BWZ1" s="131"/>
      <c r="BXA1" s="131"/>
      <c r="BXB1" s="131"/>
      <c r="BXC1" s="131"/>
      <c r="BXD1" s="131"/>
      <c r="BXE1" s="131"/>
      <c r="BXF1" s="131"/>
      <c r="BXG1" s="131"/>
      <c r="BXH1" s="131"/>
      <c r="BXI1" s="131"/>
      <c r="BXJ1" s="131"/>
      <c r="BXK1" s="131"/>
      <c r="BXL1" s="131"/>
      <c r="BXM1" s="131"/>
      <c r="BXN1" s="131"/>
      <c r="BXO1" s="131"/>
      <c r="BXP1" s="131"/>
      <c r="BXQ1" s="131"/>
      <c r="BXR1" s="131"/>
      <c r="BXS1" s="131"/>
      <c r="BXT1" s="131"/>
      <c r="BXU1" s="131"/>
      <c r="BXV1" s="131"/>
      <c r="BXW1" s="131"/>
      <c r="BXX1" s="131"/>
      <c r="BXY1" s="131"/>
      <c r="BXZ1" s="131"/>
      <c r="BYA1" s="131"/>
      <c r="BYB1" s="131"/>
      <c r="BYC1" s="131"/>
      <c r="BYD1" s="131"/>
      <c r="BYE1" s="131"/>
      <c r="BYF1" s="131"/>
      <c r="BYG1" s="131"/>
      <c r="BYH1" s="131"/>
      <c r="BYI1" s="131"/>
      <c r="BYJ1" s="131"/>
      <c r="BYK1" s="131"/>
      <c r="BYL1" s="131"/>
      <c r="BYM1" s="131"/>
      <c r="BYN1" s="131"/>
      <c r="BYO1" s="131"/>
      <c r="BYP1" s="131"/>
      <c r="BYQ1" s="131"/>
      <c r="BYR1" s="131"/>
      <c r="BYS1" s="131"/>
      <c r="BYT1" s="131"/>
      <c r="BYU1" s="131"/>
      <c r="BYV1" s="131"/>
      <c r="BYW1" s="131"/>
      <c r="BYX1" s="131"/>
      <c r="BYY1" s="131"/>
      <c r="BYZ1" s="131"/>
      <c r="BZA1" s="131"/>
      <c r="BZB1" s="131"/>
      <c r="BZC1" s="131"/>
      <c r="BZD1" s="131"/>
      <c r="BZE1" s="131"/>
      <c r="BZF1" s="131"/>
      <c r="BZG1" s="131"/>
      <c r="BZH1" s="131"/>
      <c r="BZI1" s="131"/>
      <c r="BZJ1" s="131"/>
      <c r="BZK1" s="131"/>
      <c r="BZL1" s="131"/>
      <c r="BZM1" s="131"/>
      <c r="BZN1" s="131"/>
      <c r="BZO1" s="131"/>
      <c r="BZP1" s="131"/>
      <c r="BZQ1" s="131"/>
      <c r="BZR1" s="131"/>
      <c r="BZS1" s="131"/>
      <c r="BZT1" s="131"/>
      <c r="BZU1" s="131"/>
      <c r="BZV1" s="131"/>
      <c r="BZW1" s="131"/>
      <c r="BZX1" s="131"/>
      <c r="BZY1" s="131"/>
      <c r="BZZ1" s="131"/>
      <c r="CAA1" s="131"/>
      <c r="CAB1" s="131"/>
      <c r="CAC1" s="131"/>
      <c r="CAD1" s="131"/>
      <c r="CAE1" s="131"/>
      <c r="CAF1" s="131"/>
      <c r="CAG1" s="131"/>
      <c r="CAH1" s="131"/>
      <c r="CAI1" s="131"/>
      <c r="CAJ1" s="131"/>
      <c r="CAK1" s="131"/>
      <c r="CAL1" s="131"/>
      <c r="CAM1" s="131"/>
      <c r="CAN1" s="131"/>
      <c r="CAO1" s="131"/>
      <c r="CAP1" s="131"/>
      <c r="CAQ1" s="131"/>
      <c r="CAR1" s="131"/>
      <c r="CAS1" s="131"/>
      <c r="CAT1" s="131"/>
      <c r="CAU1" s="131"/>
      <c r="CAV1" s="131"/>
      <c r="CAW1" s="131"/>
      <c r="CAX1" s="131"/>
      <c r="CAY1" s="131"/>
      <c r="CAZ1" s="131"/>
      <c r="CBA1" s="131"/>
      <c r="CBB1" s="131"/>
      <c r="CBC1" s="131"/>
      <c r="CBD1" s="131"/>
      <c r="CBE1" s="131"/>
      <c r="CBF1" s="131"/>
      <c r="CBG1" s="131"/>
      <c r="CBH1" s="131"/>
      <c r="CBI1" s="131"/>
      <c r="CBJ1" s="131"/>
      <c r="CBK1" s="131"/>
      <c r="CBL1" s="131"/>
      <c r="CBM1" s="131"/>
      <c r="CBN1" s="131"/>
      <c r="CBO1" s="131"/>
      <c r="CBP1" s="131"/>
      <c r="CBQ1" s="131"/>
      <c r="CBR1" s="131"/>
      <c r="CBS1" s="131"/>
      <c r="CBT1" s="131"/>
      <c r="CBU1" s="131"/>
      <c r="CBV1" s="131"/>
      <c r="CBW1" s="131"/>
      <c r="CBX1" s="131"/>
      <c r="CBY1" s="131"/>
      <c r="CBZ1" s="131"/>
      <c r="CCA1" s="131"/>
      <c r="CCB1" s="131"/>
      <c r="CCC1" s="131"/>
      <c r="CCD1" s="131"/>
      <c r="CCE1" s="131"/>
      <c r="CCF1" s="131"/>
      <c r="CCG1" s="131"/>
      <c r="CCH1" s="131"/>
      <c r="CCI1" s="131"/>
      <c r="CCJ1" s="131"/>
      <c r="CCK1" s="131"/>
      <c r="CCL1" s="131"/>
      <c r="CCM1" s="131"/>
      <c r="CCN1" s="131"/>
      <c r="CCO1" s="131"/>
      <c r="CCP1" s="131"/>
      <c r="CCQ1" s="131"/>
      <c r="CCR1" s="131"/>
      <c r="CCS1" s="131"/>
      <c r="CCT1" s="131"/>
      <c r="CCU1" s="131"/>
      <c r="CCV1" s="131"/>
      <c r="CCW1" s="131"/>
      <c r="CCX1" s="131"/>
      <c r="CCY1" s="131"/>
      <c r="CCZ1" s="131"/>
      <c r="CDA1" s="131"/>
      <c r="CDB1" s="131"/>
      <c r="CDC1" s="131"/>
      <c r="CDD1" s="131"/>
      <c r="CDE1" s="131"/>
      <c r="CDF1" s="131"/>
      <c r="CDG1" s="131"/>
      <c r="CDH1" s="131"/>
      <c r="CDI1" s="131"/>
      <c r="CDJ1" s="131"/>
      <c r="CDK1" s="131"/>
      <c r="CDL1" s="131"/>
      <c r="CDM1" s="131"/>
      <c r="CDN1" s="131"/>
      <c r="CDO1" s="131"/>
      <c r="CDP1" s="131"/>
      <c r="CDQ1" s="131"/>
      <c r="CDR1" s="131"/>
      <c r="CDS1" s="131"/>
      <c r="CDT1" s="131"/>
      <c r="CDU1" s="131"/>
      <c r="CDV1" s="131"/>
      <c r="CDW1" s="131"/>
      <c r="CDX1" s="131"/>
      <c r="CDY1" s="131"/>
      <c r="CDZ1" s="131"/>
      <c r="CEA1" s="131"/>
      <c r="CEB1" s="131"/>
      <c r="CEC1" s="131"/>
      <c r="CED1" s="131"/>
      <c r="CEE1" s="131"/>
      <c r="CEF1" s="131"/>
      <c r="CEG1" s="131"/>
      <c r="CEH1" s="131"/>
      <c r="CEI1" s="131"/>
      <c r="CEJ1" s="131"/>
      <c r="CEK1" s="131"/>
      <c r="CEL1" s="131"/>
      <c r="CEM1" s="131"/>
      <c r="CEN1" s="131"/>
      <c r="CEO1" s="131"/>
      <c r="CEP1" s="131"/>
      <c r="CEQ1" s="131"/>
      <c r="CER1" s="131"/>
      <c r="CES1" s="131"/>
      <c r="CET1" s="131"/>
      <c r="CEU1" s="131"/>
      <c r="CEV1" s="131"/>
      <c r="CEW1" s="131"/>
      <c r="CEX1" s="131"/>
      <c r="CEY1" s="131"/>
      <c r="CEZ1" s="131"/>
      <c r="CFA1" s="131"/>
      <c r="CFB1" s="131"/>
      <c r="CFC1" s="131"/>
      <c r="CFD1" s="131"/>
      <c r="CFE1" s="131"/>
      <c r="CFF1" s="131"/>
      <c r="CFG1" s="131"/>
      <c r="CFH1" s="131"/>
      <c r="CFI1" s="131"/>
      <c r="CFJ1" s="131"/>
      <c r="CFK1" s="131"/>
      <c r="CFL1" s="131"/>
      <c r="CFM1" s="131"/>
      <c r="CFN1" s="131"/>
      <c r="CFO1" s="131"/>
      <c r="CFP1" s="131"/>
      <c r="CFQ1" s="131"/>
      <c r="CFR1" s="131"/>
      <c r="CFS1" s="131"/>
      <c r="CFT1" s="131"/>
      <c r="CFU1" s="131"/>
      <c r="CFV1" s="131"/>
      <c r="CFW1" s="131"/>
      <c r="CFX1" s="131"/>
      <c r="CFY1" s="131"/>
      <c r="CFZ1" s="131"/>
      <c r="CGA1" s="131"/>
      <c r="CGB1" s="131"/>
      <c r="CGC1" s="131"/>
      <c r="CGD1" s="131"/>
      <c r="CGE1" s="131"/>
      <c r="CGF1" s="131"/>
      <c r="CGG1" s="131"/>
      <c r="CGH1" s="131"/>
      <c r="CGI1" s="131"/>
      <c r="CGJ1" s="131"/>
      <c r="CGK1" s="131"/>
      <c r="CGL1" s="131"/>
      <c r="CGM1" s="131"/>
      <c r="CGN1" s="131"/>
      <c r="CGO1" s="131"/>
      <c r="CGP1" s="131"/>
      <c r="CGQ1" s="131"/>
      <c r="CGR1" s="131"/>
      <c r="CGS1" s="131"/>
      <c r="CGT1" s="131"/>
      <c r="CGU1" s="131"/>
      <c r="CGV1" s="131"/>
      <c r="CGW1" s="131"/>
      <c r="CGX1" s="131"/>
      <c r="CGY1" s="131"/>
      <c r="CGZ1" s="131"/>
      <c r="CHA1" s="131"/>
      <c r="CHB1" s="131"/>
      <c r="CHC1" s="131"/>
      <c r="CHD1" s="131"/>
      <c r="CHE1" s="131"/>
      <c r="CHF1" s="131"/>
      <c r="CHG1" s="131"/>
      <c r="CHH1" s="131"/>
      <c r="CHI1" s="131"/>
      <c r="CHJ1" s="131"/>
      <c r="CHK1" s="131"/>
      <c r="CHL1" s="131"/>
      <c r="CHM1" s="131"/>
      <c r="CHN1" s="131"/>
      <c r="CHO1" s="131"/>
      <c r="CHP1" s="131"/>
      <c r="CHQ1" s="131"/>
      <c r="CHR1" s="131"/>
      <c r="CHS1" s="131"/>
      <c r="CHT1" s="131"/>
      <c r="CHU1" s="131"/>
      <c r="CHV1" s="131"/>
      <c r="CHW1" s="131"/>
      <c r="CHX1" s="131"/>
      <c r="CHY1" s="131"/>
      <c r="CHZ1" s="131"/>
      <c r="CIA1" s="131"/>
      <c r="CIB1" s="131"/>
      <c r="CIC1" s="131"/>
      <c r="CID1" s="131"/>
      <c r="CIE1" s="131"/>
      <c r="CIF1" s="131"/>
      <c r="CIG1" s="131"/>
      <c r="CIH1" s="131"/>
      <c r="CII1" s="131"/>
      <c r="CIJ1" s="131"/>
      <c r="CIK1" s="131"/>
      <c r="CIL1" s="131"/>
      <c r="CIM1" s="131"/>
      <c r="CIN1" s="131"/>
      <c r="CIO1" s="131"/>
      <c r="CIP1" s="131"/>
      <c r="CIQ1" s="131"/>
      <c r="CIR1" s="131"/>
      <c r="CIS1" s="131"/>
      <c r="CIT1" s="131"/>
      <c r="CIU1" s="131"/>
      <c r="CIV1" s="131"/>
      <c r="CIW1" s="131"/>
      <c r="CIX1" s="131"/>
      <c r="CIY1" s="131"/>
      <c r="CIZ1" s="131"/>
      <c r="CJA1" s="131"/>
      <c r="CJB1" s="131"/>
      <c r="CJC1" s="131"/>
      <c r="CJD1" s="131"/>
      <c r="CJE1" s="131"/>
      <c r="CJF1" s="131"/>
      <c r="CJG1" s="131"/>
      <c r="CJH1" s="131"/>
      <c r="CJI1" s="131"/>
      <c r="CJJ1" s="131"/>
      <c r="CJK1" s="131"/>
      <c r="CJL1" s="131"/>
      <c r="CJM1" s="131"/>
      <c r="CJN1" s="131"/>
      <c r="CJO1" s="131"/>
      <c r="CJP1" s="131"/>
      <c r="CJQ1" s="131"/>
      <c r="CJR1" s="131"/>
      <c r="CJS1" s="131"/>
      <c r="CJT1" s="131"/>
      <c r="CJU1" s="131"/>
      <c r="CJV1" s="131"/>
      <c r="CJW1" s="131"/>
      <c r="CJX1" s="131"/>
      <c r="CJY1" s="131"/>
      <c r="CJZ1" s="131"/>
      <c r="CKA1" s="131"/>
      <c r="CKB1" s="131"/>
      <c r="CKC1" s="131"/>
      <c r="CKD1" s="131"/>
      <c r="CKE1" s="131"/>
      <c r="CKF1" s="131"/>
      <c r="CKG1" s="131"/>
      <c r="CKH1" s="131"/>
      <c r="CKI1" s="131"/>
      <c r="CKJ1" s="131"/>
      <c r="CKK1" s="131"/>
      <c r="CKL1" s="131"/>
      <c r="CKM1" s="131"/>
      <c r="CKN1" s="131"/>
      <c r="CKO1" s="131"/>
      <c r="CKP1" s="131"/>
      <c r="CKQ1" s="131"/>
      <c r="CKR1" s="131"/>
      <c r="CKS1" s="131"/>
      <c r="CKT1" s="131"/>
      <c r="CKU1" s="131"/>
      <c r="CKV1" s="131"/>
      <c r="CKW1" s="131"/>
      <c r="CKX1" s="131"/>
      <c r="CKY1" s="131"/>
      <c r="CKZ1" s="131"/>
      <c r="CLA1" s="131"/>
      <c r="CLB1" s="131"/>
      <c r="CLC1" s="131"/>
      <c r="CLD1" s="131"/>
      <c r="CLE1" s="131"/>
      <c r="CLF1" s="131"/>
      <c r="CLG1" s="131"/>
      <c r="CLH1" s="131"/>
      <c r="CLI1" s="131"/>
      <c r="CLJ1" s="131"/>
      <c r="CLK1" s="131"/>
      <c r="CLL1" s="131"/>
      <c r="CLM1" s="131"/>
      <c r="CLN1" s="131"/>
      <c r="CLO1" s="131"/>
      <c r="CLP1" s="131"/>
      <c r="CLQ1" s="131"/>
      <c r="CLR1" s="131"/>
      <c r="CLS1" s="131"/>
      <c r="CLT1" s="131"/>
      <c r="CLU1" s="131"/>
      <c r="CLV1" s="131"/>
      <c r="CLW1" s="131"/>
      <c r="CLX1" s="131"/>
      <c r="CLY1" s="131"/>
      <c r="CLZ1" s="131"/>
      <c r="CMA1" s="131"/>
      <c r="CMB1" s="131"/>
      <c r="CMC1" s="131"/>
      <c r="CMD1" s="131"/>
      <c r="CME1" s="131"/>
      <c r="CMF1" s="131"/>
      <c r="CMG1" s="131"/>
      <c r="CMH1" s="131"/>
      <c r="CMI1" s="131"/>
      <c r="CMJ1" s="131"/>
      <c r="CMK1" s="131"/>
      <c r="CML1" s="131"/>
      <c r="CMM1" s="131"/>
      <c r="CMN1" s="131"/>
      <c r="CMO1" s="131"/>
      <c r="CMP1" s="131"/>
      <c r="CMQ1" s="131"/>
      <c r="CMR1" s="131"/>
      <c r="CMS1" s="131"/>
      <c r="CMT1" s="131"/>
      <c r="CMU1" s="131"/>
      <c r="CMV1" s="131"/>
      <c r="CMW1" s="131"/>
      <c r="CMX1" s="131"/>
      <c r="CMY1" s="131"/>
      <c r="CMZ1" s="131"/>
      <c r="CNA1" s="131"/>
      <c r="CNB1" s="131"/>
      <c r="CNC1" s="131"/>
      <c r="CND1" s="131"/>
      <c r="CNE1" s="131"/>
      <c r="CNF1" s="131"/>
      <c r="CNG1" s="131"/>
      <c r="CNH1" s="131"/>
      <c r="CNI1" s="131"/>
      <c r="CNJ1" s="131"/>
      <c r="CNK1" s="131"/>
      <c r="CNL1" s="131"/>
      <c r="CNM1" s="131"/>
      <c r="CNN1" s="131"/>
      <c r="CNO1" s="131"/>
      <c r="CNP1" s="131"/>
      <c r="CNQ1" s="131"/>
      <c r="CNR1" s="131"/>
      <c r="CNS1" s="131"/>
      <c r="CNT1" s="131"/>
      <c r="CNU1" s="131"/>
      <c r="CNV1" s="131"/>
      <c r="CNW1" s="131"/>
      <c r="CNX1" s="131"/>
      <c r="CNY1" s="131"/>
      <c r="CNZ1" s="131"/>
      <c r="COA1" s="131"/>
      <c r="COB1" s="131"/>
      <c r="COC1" s="131"/>
      <c r="COD1" s="131"/>
      <c r="COE1" s="131"/>
      <c r="COF1" s="131"/>
      <c r="COG1" s="131"/>
      <c r="COH1" s="131"/>
      <c r="COI1" s="131"/>
      <c r="COJ1" s="131"/>
      <c r="COK1" s="131"/>
      <c r="COL1" s="131"/>
      <c r="COM1" s="131"/>
      <c r="CON1" s="131"/>
      <c r="COO1" s="131"/>
      <c r="COP1" s="131"/>
      <c r="COQ1" s="131"/>
      <c r="COR1" s="131"/>
      <c r="COS1" s="131"/>
      <c r="COT1" s="131"/>
      <c r="COU1" s="131"/>
      <c r="COV1" s="131"/>
      <c r="COW1" s="131"/>
      <c r="COX1" s="131"/>
      <c r="COY1" s="131"/>
      <c r="COZ1" s="131"/>
      <c r="CPA1" s="131"/>
      <c r="CPB1" s="131"/>
      <c r="CPC1" s="131"/>
      <c r="CPD1" s="131"/>
      <c r="CPE1" s="131"/>
      <c r="CPF1" s="131"/>
      <c r="CPG1" s="131"/>
      <c r="CPH1" s="131"/>
      <c r="CPI1" s="131"/>
      <c r="CPJ1" s="131"/>
      <c r="CPK1" s="131"/>
      <c r="CPL1" s="131"/>
      <c r="CPM1" s="131"/>
      <c r="CPN1" s="131"/>
      <c r="CPO1" s="131"/>
      <c r="CPP1" s="131"/>
      <c r="CPQ1" s="131"/>
      <c r="CPR1" s="131"/>
      <c r="CPS1" s="131"/>
      <c r="CPT1" s="131"/>
      <c r="CPU1" s="131"/>
      <c r="CPV1" s="131"/>
      <c r="CPW1" s="131"/>
      <c r="CPX1" s="131"/>
      <c r="CPY1" s="131"/>
      <c r="CPZ1" s="131"/>
      <c r="CQA1" s="131"/>
      <c r="CQB1" s="131"/>
      <c r="CQC1" s="131"/>
      <c r="CQD1" s="131"/>
      <c r="CQE1" s="131"/>
      <c r="CQF1" s="131"/>
      <c r="CQG1" s="131"/>
      <c r="CQH1" s="131"/>
      <c r="CQI1" s="131"/>
      <c r="CQJ1" s="131"/>
      <c r="CQK1" s="131"/>
      <c r="CQL1" s="131"/>
      <c r="CQM1" s="131"/>
      <c r="CQN1" s="131"/>
      <c r="CQO1" s="131"/>
      <c r="CQP1" s="131"/>
      <c r="CQQ1" s="131"/>
      <c r="CQR1" s="131"/>
      <c r="CQS1" s="131"/>
      <c r="CQT1" s="131"/>
      <c r="CQU1" s="131"/>
      <c r="CQV1" s="131"/>
      <c r="CQW1" s="131"/>
      <c r="CQX1" s="131"/>
      <c r="CQY1" s="131"/>
      <c r="CQZ1" s="131"/>
      <c r="CRA1" s="131"/>
      <c r="CRB1" s="131"/>
      <c r="CRC1" s="131"/>
      <c r="CRD1" s="131"/>
      <c r="CRE1" s="131"/>
      <c r="CRF1" s="131"/>
      <c r="CRG1" s="131"/>
      <c r="CRH1" s="131"/>
      <c r="CRI1" s="131"/>
      <c r="CRJ1" s="131"/>
      <c r="CRK1" s="131"/>
      <c r="CRL1" s="131"/>
      <c r="CRM1" s="131"/>
      <c r="CRN1" s="131"/>
      <c r="CRO1" s="131"/>
      <c r="CRP1" s="131"/>
      <c r="CRQ1" s="131"/>
      <c r="CRR1" s="131"/>
      <c r="CRS1" s="131"/>
      <c r="CRT1" s="131"/>
      <c r="CRU1" s="131"/>
      <c r="CRV1" s="131"/>
      <c r="CRW1" s="131"/>
      <c r="CRX1" s="131"/>
      <c r="CRY1" s="131"/>
      <c r="CRZ1" s="131"/>
      <c r="CSA1" s="131"/>
      <c r="CSB1" s="131"/>
      <c r="CSC1" s="131"/>
      <c r="CSD1" s="131"/>
      <c r="CSE1" s="131"/>
      <c r="CSF1" s="131"/>
      <c r="CSG1" s="131"/>
      <c r="CSH1" s="131"/>
      <c r="CSI1" s="131"/>
      <c r="CSJ1" s="131"/>
      <c r="CSK1" s="131"/>
      <c r="CSL1" s="131"/>
      <c r="CSM1" s="131"/>
      <c r="CSN1" s="131"/>
      <c r="CSO1" s="131"/>
      <c r="CSP1" s="131"/>
      <c r="CSQ1" s="131"/>
      <c r="CSR1" s="131"/>
      <c r="CSS1" s="131"/>
      <c r="CST1" s="131"/>
      <c r="CSU1" s="131"/>
      <c r="CSV1" s="131"/>
      <c r="CSW1" s="131"/>
      <c r="CSX1" s="131"/>
      <c r="CSY1" s="131"/>
      <c r="CSZ1" s="131"/>
      <c r="CTA1" s="131"/>
      <c r="CTB1" s="131"/>
      <c r="CTC1" s="131"/>
      <c r="CTD1" s="131"/>
      <c r="CTE1" s="131"/>
      <c r="CTF1" s="131"/>
      <c r="CTG1" s="131"/>
      <c r="CTH1" s="131"/>
      <c r="CTI1" s="131"/>
      <c r="CTJ1" s="131"/>
      <c r="CTK1" s="131"/>
      <c r="CTL1" s="131"/>
      <c r="CTM1" s="131"/>
      <c r="CTN1" s="131"/>
      <c r="CTO1" s="131"/>
      <c r="CTP1" s="131"/>
      <c r="CTQ1" s="131"/>
      <c r="CTR1" s="131"/>
      <c r="CTS1" s="131"/>
      <c r="CTT1" s="131"/>
      <c r="CTU1" s="131"/>
      <c r="CTV1" s="131"/>
      <c r="CTW1" s="131"/>
      <c r="CTX1" s="131"/>
      <c r="CTY1" s="131"/>
      <c r="CTZ1" s="131"/>
      <c r="CUA1" s="131"/>
      <c r="CUB1" s="131"/>
      <c r="CUC1" s="131"/>
      <c r="CUD1" s="131"/>
      <c r="CUE1" s="131"/>
      <c r="CUF1" s="131"/>
      <c r="CUG1" s="131"/>
      <c r="CUH1" s="131"/>
      <c r="CUI1" s="131"/>
      <c r="CUJ1" s="131"/>
      <c r="CUK1" s="131"/>
      <c r="CUL1" s="131"/>
      <c r="CUM1" s="131"/>
      <c r="CUN1" s="131"/>
      <c r="CUO1" s="131"/>
      <c r="CUP1" s="131"/>
      <c r="CUQ1" s="131"/>
      <c r="CUR1" s="131"/>
      <c r="CUS1" s="131"/>
      <c r="CUT1" s="131"/>
      <c r="CUU1" s="131"/>
      <c r="CUV1" s="131"/>
      <c r="CUW1" s="131"/>
      <c r="CUX1" s="131"/>
      <c r="CUY1" s="131"/>
      <c r="CUZ1" s="131"/>
      <c r="CVA1" s="131"/>
      <c r="CVB1" s="131"/>
      <c r="CVC1" s="131"/>
      <c r="CVD1" s="131"/>
      <c r="CVE1" s="131"/>
      <c r="CVF1" s="131"/>
      <c r="CVG1" s="131"/>
      <c r="CVH1" s="131"/>
      <c r="CVI1" s="131"/>
      <c r="CVJ1" s="131"/>
      <c r="CVK1" s="131"/>
      <c r="CVL1" s="131"/>
      <c r="CVM1" s="131"/>
      <c r="CVN1" s="131"/>
      <c r="CVO1" s="131"/>
      <c r="CVP1" s="131"/>
      <c r="CVQ1" s="131"/>
      <c r="CVR1" s="131"/>
      <c r="CVS1" s="131"/>
      <c r="CVT1" s="131"/>
      <c r="CVU1" s="131"/>
      <c r="CVV1" s="131"/>
      <c r="CVW1" s="131"/>
      <c r="CVX1" s="131"/>
      <c r="CVY1" s="131"/>
      <c r="CVZ1" s="131"/>
      <c r="CWA1" s="131"/>
      <c r="CWB1" s="131"/>
      <c r="CWC1" s="131"/>
      <c r="CWD1" s="131"/>
      <c r="CWE1" s="131"/>
      <c r="CWF1" s="131"/>
      <c r="CWG1" s="131"/>
      <c r="CWH1" s="131"/>
      <c r="CWI1" s="131"/>
      <c r="CWJ1" s="131"/>
      <c r="CWK1" s="131"/>
      <c r="CWL1" s="131"/>
      <c r="CWM1" s="131"/>
      <c r="CWN1" s="131"/>
      <c r="CWO1" s="131"/>
      <c r="CWP1" s="131"/>
      <c r="CWQ1" s="131"/>
      <c r="CWR1" s="131"/>
      <c r="CWS1" s="131"/>
      <c r="CWT1" s="131"/>
      <c r="CWU1" s="131"/>
      <c r="CWV1" s="131"/>
      <c r="CWW1" s="131"/>
      <c r="CWX1" s="131"/>
      <c r="CWY1" s="131"/>
      <c r="CWZ1" s="131"/>
      <c r="CXA1" s="131"/>
      <c r="CXB1" s="131"/>
      <c r="CXC1" s="131"/>
      <c r="CXD1" s="131"/>
      <c r="CXE1" s="131"/>
      <c r="CXF1" s="131"/>
      <c r="CXG1" s="131"/>
      <c r="CXH1" s="131"/>
      <c r="CXI1" s="131"/>
      <c r="CXJ1" s="131"/>
      <c r="CXK1" s="131"/>
      <c r="CXL1" s="131"/>
      <c r="CXM1" s="131"/>
      <c r="CXN1" s="131"/>
      <c r="CXO1" s="131"/>
      <c r="CXP1" s="131"/>
      <c r="CXQ1" s="131"/>
      <c r="CXR1" s="131"/>
      <c r="CXS1" s="131"/>
      <c r="CXT1" s="131"/>
      <c r="CXU1" s="131"/>
      <c r="CXV1" s="131"/>
      <c r="CXW1" s="131"/>
      <c r="CXX1" s="131"/>
      <c r="CXY1" s="131"/>
      <c r="CXZ1" s="131"/>
      <c r="CYA1" s="131"/>
      <c r="CYB1" s="131"/>
      <c r="CYC1" s="131"/>
      <c r="CYD1" s="131"/>
      <c r="CYE1" s="131"/>
      <c r="CYF1" s="131"/>
      <c r="CYG1" s="131"/>
      <c r="CYH1" s="131"/>
      <c r="CYI1" s="131"/>
      <c r="CYJ1" s="131"/>
      <c r="CYK1" s="131"/>
      <c r="CYL1" s="131"/>
      <c r="CYM1" s="131"/>
      <c r="CYN1" s="131"/>
      <c r="CYO1" s="131"/>
      <c r="CYP1" s="131"/>
      <c r="CYQ1" s="131"/>
      <c r="CYR1" s="131"/>
      <c r="CYS1" s="131"/>
      <c r="CYT1" s="131"/>
      <c r="CYU1" s="131"/>
      <c r="CYV1" s="131"/>
      <c r="CYW1" s="131"/>
      <c r="CYX1" s="131"/>
      <c r="CYY1" s="131"/>
      <c r="CYZ1" s="131"/>
      <c r="CZA1" s="131"/>
      <c r="CZB1" s="131"/>
      <c r="CZC1" s="131"/>
      <c r="CZD1" s="131"/>
      <c r="CZE1" s="131"/>
      <c r="CZF1" s="131"/>
      <c r="CZG1" s="131"/>
      <c r="CZH1" s="131"/>
      <c r="CZI1" s="131"/>
      <c r="CZJ1" s="131"/>
      <c r="CZK1" s="131"/>
      <c r="CZL1" s="131"/>
      <c r="CZM1" s="131"/>
      <c r="CZN1" s="131"/>
      <c r="CZO1" s="131"/>
      <c r="CZP1" s="131"/>
      <c r="CZQ1" s="131"/>
      <c r="CZR1" s="131"/>
      <c r="CZS1" s="131"/>
      <c r="CZT1" s="131"/>
      <c r="CZU1" s="131"/>
      <c r="CZV1" s="131"/>
      <c r="CZW1" s="131"/>
      <c r="CZX1" s="131"/>
      <c r="CZY1" s="131"/>
      <c r="CZZ1" s="131"/>
      <c r="DAA1" s="131"/>
      <c r="DAB1" s="131"/>
      <c r="DAC1" s="131"/>
      <c r="DAD1" s="131"/>
      <c r="DAE1" s="131"/>
      <c r="DAF1" s="131"/>
      <c r="DAG1" s="131"/>
      <c r="DAH1" s="131"/>
      <c r="DAI1" s="131"/>
      <c r="DAJ1" s="131"/>
      <c r="DAK1" s="131"/>
      <c r="DAL1" s="131"/>
      <c r="DAM1" s="131"/>
      <c r="DAN1" s="131"/>
      <c r="DAO1" s="131"/>
      <c r="DAP1" s="131"/>
      <c r="DAQ1" s="131"/>
      <c r="DAR1" s="131"/>
      <c r="DAS1" s="131"/>
      <c r="DAT1" s="131"/>
      <c r="DAU1" s="131"/>
      <c r="DAV1" s="131"/>
      <c r="DAW1" s="131"/>
      <c r="DAX1" s="131"/>
      <c r="DAY1" s="131"/>
      <c r="DAZ1" s="131"/>
      <c r="DBA1" s="131"/>
      <c r="DBB1" s="131"/>
      <c r="DBC1" s="131"/>
      <c r="DBD1" s="131"/>
      <c r="DBE1" s="131"/>
      <c r="DBF1" s="131"/>
      <c r="DBG1" s="131"/>
      <c r="DBH1" s="131"/>
      <c r="DBI1" s="131"/>
      <c r="DBJ1" s="131"/>
      <c r="DBK1" s="131"/>
      <c r="DBL1" s="131"/>
      <c r="DBM1" s="131"/>
      <c r="DBN1" s="131"/>
      <c r="DBO1" s="131"/>
      <c r="DBP1" s="131"/>
      <c r="DBQ1" s="131"/>
      <c r="DBR1" s="131"/>
      <c r="DBS1" s="131"/>
      <c r="DBT1" s="131"/>
      <c r="DBU1" s="131"/>
      <c r="DBV1" s="131"/>
      <c r="DBW1" s="131"/>
      <c r="DBX1" s="131"/>
      <c r="DBY1" s="131"/>
      <c r="DBZ1" s="131"/>
      <c r="DCA1" s="131"/>
      <c r="DCB1" s="131"/>
      <c r="DCC1" s="131"/>
      <c r="DCD1" s="131"/>
      <c r="DCE1" s="131"/>
      <c r="DCF1" s="131"/>
      <c r="DCG1" s="131"/>
      <c r="DCH1" s="131"/>
      <c r="DCI1" s="131"/>
      <c r="DCJ1" s="131"/>
      <c r="DCK1" s="131"/>
      <c r="DCL1" s="131"/>
      <c r="DCM1" s="131"/>
      <c r="DCN1" s="131"/>
      <c r="DCO1" s="131"/>
      <c r="DCP1" s="131"/>
      <c r="DCQ1" s="131"/>
      <c r="DCR1" s="131"/>
      <c r="DCS1" s="131"/>
      <c r="DCT1" s="131"/>
      <c r="DCU1" s="131"/>
      <c r="DCV1" s="131"/>
      <c r="DCW1" s="131"/>
      <c r="DCX1" s="131"/>
      <c r="DCY1" s="131"/>
      <c r="DCZ1" s="131"/>
      <c r="DDA1" s="131"/>
      <c r="DDB1" s="131"/>
      <c r="DDC1" s="131"/>
      <c r="DDD1" s="131"/>
      <c r="DDE1" s="131"/>
      <c r="DDF1" s="131"/>
      <c r="DDG1" s="131"/>
      <c r="DDH1" s="131"/>
      <c r="DDI1" s="131"/>
      <c r="DDJ1" s="131"/>
      <c r="DDK1" s="131"/>
      <c r="DDL1" s="131"/>
      <c r="DDM1" s="131"/>
      <c r="DDN1" s="131"/>
      <c r="DDO1" s="131"/>
      <c r="DDP1" s="131"/>
      <c r="DDQ1" s="131"/>
      <c r="DDR1" s="131"/>
      <c r="DDS1" s="131"/>
      <c r="DDT1" s="131"/>
      <c r="DDU1" s="131"/>
      <c r="DDV1" s="131"/>
      <c r="DDW1" s="131"/>
      <c r="DDX1" s="131"/>
      <c r="DDY1" s="131"/>
      <c r="DDZ1" s="131"/>
      <c r="DEA1" s="131"/>
      <c r="DEB1" s="131"/>
      <c r="DEC1" s="131"/>
      <c r="DED1" s="131"/>
      <c r="DEE1" s="131"/>
      <c r="DEF1" s="131"/>
      <c r="DEG1" s="131"/>
      <c r="DEH1" s="131"/>
      <c r="DEI1" s="131"/>
      <c r="DEJ1" s="131"/>
      <c r="DEK1" s="131"/>
      <c r="DEL1" s="131"/>
      <c r="DEM1" s="131"/>
      <c r="DEN1" s="131"/>
      <c r="DEO1" s="131"/>
      <c r="DEP1" s="131"/>
      <c r="DEQ1" s="131"/>
      <c r="DER1" s="131"/>
      <c r="DES1" s="131"/>
      <c r="DET1" s="131"/>
      <c r="DEU1" s="131"/>
      <c r="DEV1" s="131"/>
      <c r="DEW1" s="131"/>
      <c r="DEX1" s="131"/>
      <c r="DEY1" s="131"/>
      <c r="DEZ1" s="131"/>
      <c r="DFA1" s="131"/>
      <c r="DFB1" s="131"/>
      <c r="DFC1" s="131"/>
      <c r="DFD1" s="131"/>
      <c r="DFE1" s="131"/>
      <c r="DFF1" s="131"/>
      <c r="DFG1" s="131"/>
      <c r="DFH1" s="131"/>
      <c r="DFI1" s="131"/>
      <c r="DFJ1" s="131"/>
      <c r="DFK1" s="131"/>
      <c r="DFL1" s="131"/>
      <c r="DFM1" s="131"/>
      <c r="DFN1" s="131"/>
      <c r="DFO1" s="131"/>
      <c r="DFP1" s="131"/>
      <c r="DFQ1" s="131"/>
      <c r="DFR1" s="131"/>
      <c r="DFS1" s="131"/>
      <c r="DFT1" s="131"/>
      <c r="DFU1" s="131"/>
      <c r="DFV1" s="131"/>
      <c r="DFW1" s="131"/>
      <c r="DFX1" s="131"/>
      <c r="DFY1" s="131"/>
      <c r="DFZ1" s="131"/>
      <c r="DGA1" s="131"/>
      <c r="DGB1" s="131"/>
      <c r="DGC1" s="131"/>
      <c r="DGD1" s="131"/>
      <c r="DGE1" s="131"/>
      <c r="DGF1" s="131"/>
      <c r="DGG1" s="131"/>
      <c r="DGH1" s="131"/>
      <c r="DGI1" s="131"/>
      <c r="DGJ1" s="131"/>
      <c r="DGK1" s="131"/>
      <c r="DGL1" s="131"/>
      <c r="DGM1" s="131"/>
      <c r="DGN1" s="131"/>
      <c r="DGO1" s="131"/>
      <c r="DGP1" s="131"/>
      <c r="DGQ1" s="131"/>
      <c r="DGR1" s="131"/>
      <c r="DGS1" s="131"/>
      <c r="DGT1" s="131"/>
      <c r="DGU1" s="131"/>
      <c r="DGV1" s="131"/>
      <c r="DGW1" s="131"/>
      <c r="DGX1" s="131"/>
      <c r="DGY1" s="131"/>
      <c r="DGZ1" s="131"/>
      <c r="DHA1" s="131"/>
      <c r="DHB1" s="131"/>
      <c r="DHC1" s="131"/>
      <c r="DHD1" s="131"/>
      <c r="DHE1" s="131"/>
      <c r="DHF1" s="131"/>
      <c r="DHG1" s="131"/>
      <c r="DHH1" s="131"/>
      <c r="DHI1" s="131"/>
      <c r="DHJ1" s="131"/>
      <c r="DHK1" s="131"/>
      <c r="DHL1" s="131"/>
      <c r="DHM1" s="131"/>
      <c r="DHN1" s="131"/>
      <c r="DHO1" s="131"/>
      <c r="DHP1" s="131"/>
      <c r="DHQ1" s="131"/>
      <c r="DHR1" s="131"/>
      <c r="DHS1" s="131"/>
      <c r="DHT1" s="131"/>
      <c r="DHU1" s="131"/>
      <c r="DHV1" s="131"/>
      <c r="DHW1" s="131"/>
      <c r="DHX1" s="131"/>
      <c r="DHY1" s="131"/>
      <c r="DHZ1" s="131"/>
      <c r="DIA1" s="131"/>
      <c r="DIB1" s="131"/>
      <c r="DIC1" s="131"/>
      <c r="DID1" s="131"/>
      <c r="DIE1" s="131"/>
      <c r="DIF1" s="131"/>
      <c r="DIG1" s="131"/>
      <c r="DIH1" s="131"/>
      <c r="DII1" s="131"/>
      <c r="DIJ1" s="131"/>
      <c r="DIK1" s="131"/>
      <c r="DIL1" s="131"/>
      <c r="DIM1" s="131"/>
      <c r="DIN1" s="131"/>
      <c r="DIO1" s="131"/>
      <c r="DIP1" s="131"/>
      <c r="DIQ1" s="131"/>
      <c r="DIR1" s="131"/>
      <c r="DIS1" s="131"/>
      <c r="DIT1" s="131"/>
      <c r="DIU1" s="131"/>
      <c r="DIV1" s="131"/>
      <c r="DIW1" s="131"/>
      <c r="DIX1" s="131"/>
      <c r="DIY1" s="131"/>
      <c r="DIZ1" s="131"/>
      <c r="DJA1" s="131"/>
      <c r="DJB1" s="131"/>
      <c r="DJC1" s="131"/>
      <c r="DJD1" s="131"/>
      <c r="DJE1" s="131"/>
      <c r="DJF1" s="131"/>
      <c r="DJG1" s="131"/>
      <c r="DJH1" s="131"/>
      <c r="DJI1" s="131"/>
      <c r="DJJ1" s="131"/>
      <c r="DJK1" s="131"/>
      <c r="DJL1" s="131"/>
      <c r="DJM1" s="131"/>
      <c r="DJN1" s="131"/>
      <c r="DJO1" s="131"/>
      <c r="DJP1" s="131"/>
      <c r="DJQ1" s="131"/>
      <c r="DJR1" s="131"/>
      <c r="DJS1" s="131"/>
      <c r="DJT1" s="131"/>
      <c r="DJU1" s="131"/>
      <c r="DJV1" s="131"/>
      <c r="DJW1" s="131"/>
      <c r="DJX1" s="131"/>
      <c r="DJY1" s="131"/>
      <c r="DJZ1" s="131"/>
      <c r="DKA1" s="131"/>
      <c r="DKB1" s="131"/>
      <c r="DKC1" s="131"/>
      <c r="DKD1" s="131"/>
      <c r="DKE1" s="131"/>
      <c r="DKF1" s="131"/>
      <c r="DKG1" s="131"/>
      <c r="DKH1" s="131"/>
      <c r="DKI1" s="131"/>
      <c r="DKJ1" s="131"/>
      <c r="DKK1" s="131"/>
      <c r="DKL1" s="131"/>
      <c r="DKM1" s="131"/>
      <c r="DKN1" s="131"/>
      <c r="DKO1" s="131"/>
      <c r="DKP1" s="131"/>
      <c r="DKQ1" s="131"/>
      <c r="DKR1" s="131"/>
      <c r="DKS1" s="131"/>
      <c r="DKT1" s="131"/>
      <c r="DKU1" s="131"/>
      <c r="DKV1" s="131"/>
      <c r="DKW1" s="131"/>
      <c r="DKX1" s="131"/>
      <c r="DKY1" s="131"/>
      <c r="DKZ1" s="131"/>
      <c r="DLA1" s="131"/>
      <c r="DLB1" s="131"/>
      <c r="DLC1" s="131"/>
      <c r="DLD1" s="131"/>
      <c r="DLE1" s="131"/>
      <c r="DLF1" s="131"/>
      <c r="DLG1" s="131"/>
      <c r="DLH1" s="131"/>
      <c r="DLI1" s="131"/>
      <c r="DLJ1" s="131"/>
      <c r="DLK1" s="131"/>
      <c r="DLL1" s="131"/>
      <c r="DLM1" s="131"/>
      <c r="DLN1" s="131"/>
      <c r="DLO1" s="131"/>
      <c r="DLP1" s="131"/>
      <c r="DLQ1" s="131"/>
      <c r="DLR1" s="131"/>
      <c r="DLS1" s="131"/>
      <c r="DLT1" s="131"/>
      <c r="DLU1" s="131"/>
      <c r="DLV1" s="131"/>
      <c r="DLW1" s="131"/>
      <c r="DLX1" s="131"/>
      <c r="DLY1" s="131"/>
      <c r="DLZ1" s="131"/>
      <c r="DMA1" s="131"/>
      <c r="DMB1" s="131"/>
      <c r="DMC1" s="131"/>
      <c r="DMD1" s="131"/>
      <c r="DME1" s="131"/>
      <c r="DMF1" s="131"/>
      <c r="DMG1" s="131"/>
      <c r="DMH1" s="131"/>
      <c r="DMI1" s="131"/>
      <c r="DMJ1" s="131"/>
      <c r="DMK1" s="131"/>
      <c r="DML1" s="131"/>
      <c r="DMM1" s="131"/>
      <c r="DMN1" s="131"/>
      <c r="DMO1" s="131"/>
      <c r="DMP1" s="131"/>
      <c r="DMQ1" s="131"/>
      <c r="DMR1" s="131"/>
      <c r="DMS1" s="131"/>
      <c r="DMT1" s="131"/>
      <c r="DMU1" s="131"/>
      <c r="DMV1" s="131"/>
      <c r="DMW1" s="131"/>
      <c r="DMX1" s="131"/>
      <c r="DMY1" s="131"/>
      <c r="DMZ1" s="131"/>
      <c r="DNA1" s="131"/>
      <c r="DNB1" s="131"/>
      <c r="DNC1" s="131"/>
      <c r="DND1" s="131"/>
      <c r="DNE1" s="131"/>
      <c r="DNF1" s="131"/>
      <c r="DNG1" s="131"/>
      <c r="DNH1" s="131"/>
      <c r="DNI1" s="131"/>
      <c r="DNJ1" s="131"/>
      <c r="DNK1" s="131"/>
      <c r="DNL1" s="131"/>
      <c r="DNM1" s="131"/>
      <c r="DNN1" s="131"/>
      <c r="DNO1" s="131"/>
      <c r="DNP1" s="131"/>
      <c r="DNQ1" s="131"/>
      <c r="DNR1" s="131"/>
      <c r="DNS1" s="131"/>
      <c r="DNT1" s="131"/>
      <c r="DNU1" s="131"/>
      <c r="DNV1" s="131"/>
      <c r="DNW1" s="131"/>
      <c r="DNX1" s="131"/>
      <c r="DNY1" s="131"/>
      <c r="DNZ1" s="131"/>
      <c r="DOA1" s="131"/>
      <c r="DOB1" s="131"/>
      <c r="DOC1" s="131"/>
      <c r="DOD1" s="131"/>
      <c r="DOE1" s="131"/>
      <c r="DOF1" s="131"/>
      <c r="DOG1" s="131"/>
      <c r="DOH1" s="131"/>
      <c r="DOI1" s="131"/>
      <c r="DOJ1" s="131"/>
      <c r="DOK1" s="131"/>
      <c r="DOL1" s="131"/>
      <c r="DOM1" s="131"/>
      <c r="DON1" s="131"/>
      <c r="DOO1" s="131"/>
      <c r="DOP1" s="131"/>
      <c r="DOQ1" s="131"/>
      <c r="DOR1" s="131"/>
      <c r="DOS1" s="131"/>
      <c r="DOT1" s="131"/>
      <c r="DOU1" s="131"/>
      <c r="DOV1" s="131"/>
      <c r="DOW1" s="131"/>
      <c r="DOX1" s="131"/>
      <c r="DOY1" s="131"/>
      <c r="DOZ1" s="131"/>
      <c r="DPA1" s="131"/>
      <c r="DPB1" s="131"/>
      <c r="DPC1" s="131"/>
      <c r="DPD1" s="131"/>
      <c r="DPE1" s="131"/>
      <c r="DPF1" s="131"/>
      <c r="DPG1" s="131"/>
      <c r="DPH1" s="131"/>
      <c r="DPI1" s="131"/>
      <c r="DPJ1" s="131"/>
      <c r="DPK1" s="131"/>
      <c r="DPL1" s="131"/>
      <c r="DPM1" s="131"/>
      <c r="DPN1" s="131"/>
      <c r="DPO1" s="131"/>
      <c r="DPP1" s="131"/>
      <c r="DPQ1" s="131"/>
      <c r="DPR1" s="131"/>
      <c r="DPS1" s="131"/>
      <c r="DPT1" s="131"/>
      <c r="DPU1" s="131"/>
      <c r="DPV1" s="131"/>
      <c r="DPW1" s="131"/>
      <c r="DPX1" s="131"/>
      <c r="DPY1" s="131"/>
      <c r="DPZ1" s="131"/>
      <c r="DQA1" s="131"/>
      <c r="DQB1" s="131"/>
      <c r="DQC1" s="131"/>
      <c r="DQD1" s="131"/>
      <c r="DQE1" s="131"/>
      <c r="DQF1" s="131"/>
      <c r="DQG1" s="131"/>
      <c r="DQH1" s="131"/>
      <c r="DQI1" s="131"/>
      <c r="DQJ1" s="131"/>
      <c r="DQK1" s="131"/>
      <c r="DQL1" s="131"/>
      <c r="DQM1" s="131"/>
      <c r="DQN1" s="131"/>
      <c r="DQO1" s="131"/>
      <c r="DQP1" s="131"/>
      <c r="DQQ1" s="131"/>
      <c r="DQR1" s="131"/>
      <c r="DQS1" s="131"/>
      <c r="DQT1" s="131"/>
      <c r="DQU1" s="131"/>
      <c r="DQV1" s="131"/>
      <c r="DQW1" s="131"/>
      <c r="DQX1" s="131"/>
      <c r="DQY1" s="131"/>
      <c r="DQZ1" s="131"/>
      <c r="DRA1" s="131"/>
      <c r="DRB1" s="131"/>
      <c r="DRC1" s="131"/>
      <c r="DRD1" s="131"/>
      <c r="DRE1" s="131"/>
      <c r="DRF1" s="131"/>
      <c r="DRG1" s="131"/>
      <c r="DRH1" s="131"/>
      <c r="DRI1" s="131"/>
      <c r="DRJ1" s="131"/>
      <c r="DRK1" s="131"/>
      <c r="DRL1" s="131"/>
      <c r="DRM1" s="131"/>
      <c r="DRN1" s="131"/>
      <c r="DRO1" s="131"/>
      <c r="DRP1" s="131"/>
      <c r="DRQ1" s="131"/>
      <c r="DRR1" s="131"/>
      <c r="DRS1" s="131"/>
      <c r="DRT1" s="131"/>
      <c r="DRU1" s="131"/>
      <c r="DRV1" s="131"/>
      <c r="DRW1" s="131"/>
      <c r="DRX1" s="131"/>
      <c r="DRY1" s="131"/>
      <c r="DRZ1" s="131"/>
      <c r="DSA1" s="131"/>
      <c r="DSB1" s="131"/>
      <c r="DSC1" s="131"/>
      <c r="DSD1" s="131"/>
      <c r="DSE1" s="131"/>
      <c r="DSF1" s="131"/>
      <c r="DSG1" s="131"/>
      <c r="DSH1" s="131"/>
      <c r="DSI1" s="131"/>
      <c r="DSJ1" s="131"/>
      <c r="DSK1" s="131"/>
      <c r="DSL1" s="131"/>
      <c r="DSM1" s="131"/>
      <c r="DSN1" s="131"/>
      <c r="DSO1" s="131"/>
      <c r="DSP1" s="131"/>
      <c r="DSQ1" s="131"/>
      <c r="DSR1" s="131"/>
      <c r="DSS1" s="131"/>
      <c r="DST1" s="131"/>
      <c r="DSU1" s="131"/>
      <c r="DSV1" s="131"/>
      <c r="DSW1" s="131"/>
      <c r="DSX1" s="131"/>
      <c r="DSY1" s="131"/>
      <c r="DSZ1" s="131"/>
      <c r="DTA1" s="131"/>
      <c r="DTB1" s="131"/>
      <c r="DTC1" s="131"/>
      <c r="DTD1" s="131"/>
      <c r="DTE1" s="131"/>
      <c r="DTF1" s="131"/>
      <c r="DTG1" s="131"/>
      <c r="DTH1" s="131"/>
      <c r="DTI1" s="131"/>
      <c r="DTJ1" s="131"/>
      <c r="DTK1" s="131"/>
      <c r="DTL1" s="131"/>
      <c r="DTM1" s="131"/>
      <c r="DTN1" s="131"/>
      <c r="DTO1" s="131"/>
      <c r="DTP1" s="131"/>
      <c r="DTQ1" s="131"/>
      <c r="DTR1" s="131"/>
      <c r="DTS1" s="131"/>
      <c r="DTT1" s="131"/>
      <c r="DTU1" s="131"/>
      <c r="DTV1" s="131"/>
      <c r="DTW1" s="131"/>
      <c r="DTX1" s="131"/>
      <c r="DTY1" s="131"/>
      <c r="DTZ1" s="131"/>
      <c r="DUA1" s="131"/>
      <c r="DUB1" s="131"/>
      <c r="DUC1" s="131"/>
      <c r="DUD1" s="131"/>
      <c r="DUE1" s="131"/>
      <c r="DUF1" s="131"/>
      <c r="DUG1" s="131"/>
      <c r="DUH1" s="131"/>
      <c r="DUI1" s="131"/>
      <c r="DUJ1" s="131"/>
      <c r="DUK1" s="131"/>
      <c r="DUL1" s="131"/>
      <c r="DUM1" s="131"/>
      <c r="DUN1" s="131"/>
      <c r="DUO1" s="131"/>
      <c r="DUP1" s="131"/>
      <c r="DUQ1" s="131"/>
      <c r="DUR1" s="131"/>
      <c r="DUS1" s="131"/>
      <c r="DUT1" s="131"/>
      <c r="DUU1" s="131"/>
      <c r="DUV1" s="131"/>
      <c r="DUW1" s="131"/>
      <c r="DUX1" s="131"/>
      <c r="DUY1" s="131"/>
      <c r="DUZ1" s="131"/>
      <c r="DVA1" s="131"/>
      <c r="DVB1" s="131"/>
      <c r="DVC1" s="131"/>
      <c r="DVD1" s="131"/>
      <c r="DVE1" s="131"/>
      <c r="DVF1" s="131"/>
      <c r="DVG1" s="131"/>
      <c r="DVH1" s="131"/>
      <c r="DVI1" s="131"/>
      <c r="DVJ1" s="131"/>
      <c r="DVK1" s="131"/>
      <c r="DVL1" s="131"/>
      <c r="DVM1" s="131"/>
      <c r="DVN1" s="131"/>
      <c r="DVO1" s="131"/>
      <c r="DVP1" s="131"/>
      <c r="DVQ1" s="131"/>
      <c r="DVR1" s="131"/>
      <c r="DVS1" s="131"/>
      <c r="DVT1" s="131"/>
      <c r="DVU1" s="131"/>
      <c r="DVV1" s="131"/>
      <c r="DVW1" s="131"/>
      <c r="DVX1" s="131"/>
      <c r="DVY1" s="131"/>
      <c r="DVZ1" s="131"/>
      <c r="DWA1" s="131"/>
      <c r="DWB1" s="131"/>
      <c r="DWC1" s="131"/>
      <c r="DWD1" s="131"/>
      <c r="DWE1" s="131"/>
      <c r="DWF1" s="131"/>
      <c r="DWG1" s="131"/>
      <c r="DWH1" s="131"/>
      <c r="DWI1" s="131"/>
      <c r="DWJ1" s="131"/>
      <c r="DWK1" s="131"/>
      <c r="DWL1" s="131"/>
      <c r="DWM1" s="131"/>
      <c r="DWN1" s="131"/>
      <c r="DWO1" s="131"/>
      <c r="DWP1" s="131"/>
      <c r="DWQ1" s="131"/>
      <c r="DWR1" s="131"/>
      <c r="DWS1" s="131"/>
      <c r="DWT1" s="131"/>
      <c r="DWU1" s="131"/>
      <c r="DWV1" s="131"/>
      <c r="DWW1" s="131"/>
      <c r="DWX1" s="131"/>
      <c r="DWY1" s="131"/>
      <c r="DWZ1" s="131"/>
      <c r="DXA1" s="131"/>
      <c r="DXB1" s="131"/>
      <c r="DXC1" s="131"/>
      <c r="DXD1" s="131"/>
      <c r="DXE1" s="131"/>
      <c r="DXF1" s="131"/>
      <c r="DXG1" s="131"/>
      <c r="DXH1" s="131"/>
      <c r="DXI1" s="131"/>
      <c r="DXJ1" s="131"/>
      <c r="DXK1" s="131"/>
      <c r="DXL1" s="131"/>
      <c r="DXM1" s="131"/>
      <c r="DXN1" s="131"/>
      <c r="DXO1" s="131"/>
      <c r="DXP1" s="131"/>
      <c r="DXQ1" s="131"/>
      <c r="DXR1" s="131"/>
      <c r="DXS1" s="131"/>
      <c r="DXT1" s="131"/>
      <c r="DXU1" s="131"/>
      <c r="DXV1" s="131"/>
      <c r="DXW1" s="131"/>
      <c r="DXX1" s="131"/>
      <c r="DXY1" s="131"/>
      <c r="DXZ1" s="131"/>
      <c r="DYA1" s="131"/>
      <c r="DYB1" s="131"/>
      <c r="DYC1" s="131"/>
      <c r="DYD1" s="131"/>
      <c r="DYE1" s="131"/>
      <c r="DYF1" s="131"/>
      <c r="DYG1" s="131"/>
      <c r="DYH1" s="131"/>
      <c r="DYI1" s="131"/>
      <c r="DYJ1" s="131"/>
      <c r="DYK1" s="131"/>
      <c r="DYL1" s="131"/>
      <c r="DYM1" s="131"/>
      <c r="DYN1" s="131"/>
      <c r="DYO1" s="131"/>
      <c r="DYP1" s="131"/>
      <c r="DYQ1" s="131"/>
      <c r="DYR1" s="131"/>
      <c r="DYS1" s="131"/>
      <c r="DYT1" s="131"/>
      <c r="DYU1" s="131"/>
      <c r="DYV1" s="131"/>
      <c r="DYW1" s="131"/>
      <c r="DYX1" s="131"/>
      <c r="DYY1" s="131"/>
      <c r="DYZ1" s="131"/>
      <c r="DZA1" s="131"/>
      <c r="DZB1" s="131"/>
      <c r="DZC1" s="131"/>
      <c r="DZD1" s="131"/>
      <c r="DZE1" s="131"/>
      <c r="DZF1" s="131"/>
      <c r="DZG1" s="131"/>
      <c r="DZH1" s="131"/>
      <c r="DZI1" s="131"/>
      <c r="DZJ1" s="131"/>
      <c r="DZK1" s="131"/>
      <c r="DZL1" s="131"/>
      <c r="DZM1" s="131"/>
      <c r="DZN1" s="131"/>
      <c r="DZO1" s="131"/>
      <c r="DZP1" s="131"/>
      <c r="DZQ1" s="131"/>
      <c r="DZR1" s="131"/>
      <c r="DZS1" s="131"/>
      <c r="DZT1" s="131"/>
      <c r="DZU1" s="131"/>
      <c r="DZV1" s="131"/>
      <c r="DZW1" s="131"/>
      <c r="DZX1" s="131"/>
      <c r="DZY1" s="131"/>
      <c r="DZZ1" s="131"/>
      <c r="EAA1" s="131"/>
      <c r="EAB1" s="131"/>
      <c r="EAC1" s="131"/>
      <c r="EAD1" s="131"/>
      <c r="EAE1" s="131"/>
      <c r="EAF1" s="131"/>
      <c r="EAG1" s="131"/>
      <c r="EAH1" s="131"/>
      <c r="EAI1" s="131"/>
      <c r="EAJ1" s="131"/>
      <c r="EAK1" s="131"/>
      <c r="EAL1" s="131"/>
      <c r="EAM1" s="131"/>
      <c r="EAN1" s="131"/>
      <c r="EAO1" s="131"/>
      <c r="EAP1" s="131"/>
      <c r="EAQ1" s="131"/>
      <c r="EAR1" s="131"/>
      <c r="EAS1" s="131"/>
      <c r="EAT1" s="131"/>
      <c r="EAU1" s="131"/>
      <c r="EAV1" s="131"/>
      <c r="EAW1" s="131"/>
      <c r="EAX1" s="131"/>
      <c r="EAY1" s="131"/>
      <c r="EAZ1" s="131"/>
      <c r="EBA1" s="131"/>
      <c r="EBB1" s="131"/>
      <c r="EBC1" s="131"/>
      <c r="EBD1" s="131"/>
      <c r="EBE1" s="131"/>
      <c r="EBF1" s="131"/>
      <c r="EBG1" s="131"/>
      <c r="EBH1" s="131"/>
      <c r="EBI1" s="131"/>
      <c r="EBJ1" s="131"/>
      <c r="EBK1" s="131"/>
      <c r="EBL1" s="131"/>
      <c r="EBM1" s="131"/>
      <c r="EBN1" s="131"/>
      <c r="EBO1" s="131"/>
      <c r="EBP1" s="131"/>
      <c r="EBQ1" s="131"/>
      <c r="EBR1" s="131"/>
      <c r="EBS1" s="131"/>
      <c r="EBT1" s="131"/>
      <c r="EBU1" s="131"/>
      <c r="EBV1" s="131"/>
      <c r="EBW1" s="131"/>
      <c r="EBX1" s="131"/>
      <c r="EBY1" s="131"/>
      <c r="EBZ1" s="131"/>
      <c r="ECA1" s="131"/>
      <c r="ECB1" s="131"/>
      <c r="ECC1" s="131"/>
      <c r="ECD1" s="131"/>
      <c r="ECE1" s="131"/>
      <c r="ECF1" s="131"/>
      <c r="ECG1" s="131"/>
      <c r="ECH1" s="131"/>
      <c r="ECI1" s="131"/>
      <c r="ECJ1" s="131"/>
      <c r="ECK1" s="131"/>
      <c r="ECL1" s="131"/>
      <c r="ECM1" s="131"/>
      <c r="ECN1" s="131"/>
      <c r="ECO1" s="131"/>
      <c r="ECP1" s="131"/>
      <c r="ECQ1" s="131"/>
      <c r="ECR1" s="131"/>
      <c r="ECS1" s="131"/>
      <c r="ECT1" s="131"/>
      <c r="ECU1" s="131"/>
      <c r="ECV1" s="131"/>
      <c r="ECW1" s="131"/>
      <c r="ECX1" s="131"/>
      <c r="ECY1" s="131"/>
      <c r="ECZ1" s="131"/>
      <c r="EDA1" s="131"/>
      <c r="EDB1" s="131"/>
      <c r="EDC1" s="131"/>
      <c r="EDD1" s="131"/>
      <c r="EDE1" s="131"/>
      <c r="EDF1" s="131"/>
      <c r="EDG1" s="131"/>
      <c r="EDH1" s="131"/>
      <c r="EDI1" s="131"/>
      <c r="EDJ1" s="131"/>
      <c r="EDK1" s="131"/>
      <c r="EDL1" s="131"/>
      <c r="EDM1" s="131"/>
      <c r="EDN1" s="131"/>
      <c r="EDO1" s="131"/>
      <c r="EDP1" s="131"/>
      <c r="EDQ1" s="131"/>
      <c r="EDR1" s="131"/>
      <c r="EDS1" s="131"/>
      <c r="EDT1" s="131"/>
      <c r="EDU1" s="131"/>
      <c r="EDV1" s="131"/>
      <c r="EDW1" s="131"/>
      <c r="EDX1" s="131"/>
      <c r="EDY1" s="131"/>
      <c r="EDZ1" s="131"/>
      <c r="EEA1" s="131"/>
      <c r="EEB1" s="131"/>
      <c r="EEC1" s="131"/>
      <c r="EED1" s="131"/>
      <c r="EEE1" s="131"/>
      <c r="EEF1" s="131"/>
      <c r="EEG1" s="131"/>
      <c r="EEH1" s="131"/>
      <c r="EEI1" s="131"/>
      <c r="EEJ1" s="131"/>
      <c r="EEK1" s="131"/>
      <c r="EEL1" s="131"/>
      <c r="EEM1" s="131"/>
      <c r="EEN1" s="131"/>
      <c r="EEO1" s="131"/>
      <c r="EEP1" s="131"/>
      <c r="EEQ1" s="131"/>
      <c r="EER1" s="131"/>
      <c r="EES1" s="131"/>
      <c r="EET1" s="131"/>
      <c r="EEU1" s="131"/>
      <c r="EEV1" s="131"/>
      <c r="EEW1" s="131"/>
      <c r="EEX1" s="131"/>
      <c r="EEY1" s="131"/>
      <c r="EEZ1" s="131"/>
      <c r="EFA1" s="131"/>
      <c r="EFB1" s="131"/>
      <c r="EFC1" s="131"/>
      <c r="EFD1" s="131"/>
      <c r="EFE1" s="131"/>
      <c r="EFF1" s="131"/>
      <c r="EFG1" s="131"/>
      <c r="EFH1" s="131"/>
      <c r="EFI1" s="131"/>
      <c r="EFJ1" s="131"/>
      <c r="EFK1" s="131"/>
      <c r="EFL1" s="131"/>
      <c r="EFM1" s="131"/>
      <c r="EFN1" s="131"/>
      <c r="EFO1" s="131"/>
      <c r="EFP1" s="131"/>
      <c r="EFQ1" s="131"/>
      <c r="EFR1" s="131"/>
      <c r="EFS1" s="131"/>
      <c r="EFT1" s="131"/>
      <c r="EFU1" s="131"/>
      <c r="EFV1" s="131"/>
      <c r="EFW1" s="131"/>
      <c r="EFX1" s="131"/>
      <c r="EFY1" s="131"/>
      <c r="EFZ1" s="131"/>
      <c r="EGA1" s="131"/>
      <c r="EGB1" s="131"/>
      <c r="EGC1" s="131"/>
      <c r="EGD1" s="131"/>
      <c r="EGE1" s="131"/>
      <c r="EGF1" s="131"/>
      <c r="EGG1" s="131"/>
      <c r="EGH1" s="131"/>
      <c r="EGI1" s="131"/>
      <c r="EGJ1" s="131"/>
      <c r="EGK1" s="131"/>
      <c r="EGL1" s="131"/>
      <c r="EGM1" s="131"/>
      <c r="EGN1" s="131"/>
      <c r="EGO1" s="131"/>
      <c r="EGP1" s="131"/>
      <c r="EGQ1" s="131"/>
      <c r="EGR1" s="131"/>
      <c r="EGS1" s="131"/>
      <c r="EGT1" s="131"/>
      <c r="EGU1" s="131"/>
      <c r="EGV1" s="131"/>
      <c r="EGW1" s="131"/>
      <c r="EGX1" s="131"/>
      <c r="EGY1" s="131"/>
      <c r="EGZ1" s="131"/>
      <c r="EHA1" s="131"/>
      <c r="EHB1" s="131"/>
      <c r="EHC1" s="131"/>
      <c r="EHD1" s="131"/>
      <c r="EHE1" s="131"/>
      <c r="EHF1" s="131"/>
      <c r="EHG1" s="131"/>
      <c r="EHH1" s="131"/>
      <c r="EHI1" s="131"/>
      <c r="EHJ1" s="131"/>
      <c r="EHK1" s="131"/>
      <c r="EHL1" s="131"/>
      <c r="EHM1" s="131"/>
      <c r="EHN1" s="131"/>
      <c r="EHO1" s="131"/>
      <c r="EHP1" s="131"/>
      <c r="EHQ1" s="131"/>
      <c r="EHR1" s="131"/>
      <c r="EHS1" s="131"/>
      <c r="EHT1" s="131"/>
      <c r="EHU1" s="131"/>
      <c r="EHV1" s="131"/>
      <c r="EHW1" s="131"/>
      <c r="EHX1" s="131"/>
      <c r="EHY1" s="131"/>
      <c r="EHZ1" s="131"/>
      <c r="EIA1" s="131"/>
      <c r="EIB1" s="131"/>
      <c r="EIC1" s="131"/>
      <c r="EID1" s="131"/>
      <c r="EIE1" s="131"/>
      <c r="EIF1" s="131"/>
      <c r="EIG1" s="131"/>
      <c r="EIH1" s="131"/>
      <c r="EII1" s="131"/>
      <c r="EIJ1" s="131"/>
      <c r="EIK1" s="131"/>
      <c r="EIL1" s="131"/>
      <c r="EIM1" s="131"/>
      <c r="EIN1" s="131"/>
      <c r="EIO1" s="131"/>
      <c r="EIP1" s="131"/>
      <c r="EIQ1" s="131"/>
      <c r="EIR1" s="131"/>
      <c r="EIS1" s="131"/>
      <c r="EIT1" s="131"/>
      <c r="EIU1" s="131"/>
      <c r="EIV1" s="131"/>
      <c r="EIW1" s="131"/>
      <c r="EIX1" s="131"/>
      <c r="EIY1" s="131"/>
      <c r="EIZ1" s="131"/>
      <c r="EJA1" s="131"/>
      <c r="EJB1" s="131"/>
      <c r="EJC1" s="131"/>
      <c r="EJD1" s="131"/>
      <c r="EJE1" s="131"/>
      <c r="EJF1" s="131"/>
      <c r="EJG1" s="131"/>
      <c r="EJH1" s="131"/>
      <c r="EJI1" s="131"/>
      <c r="EJJ1" s="131"/>
      <c r="EJK1" s="131"/>
      <c r="EJL1" s="131"/>
      <c r="EJM1" s="131"/>
      <c r="EJN1" s="131"/>
      <c r="EJO1" s="131"/>
      <c r="EJP1" s="131"/>
      <c r="EJQ1" s="131"/>
      <c r="EJR1" s="131"/>
      <c r="EJS1" s="131"/>
      <c r="EJT1" s="131"/>
      <c r="EJU1" s="131"/>
      <c r="EJV1" s="131"/>
      <c r="EJW1" s="131"/>
      <c r="EJX1" s="131"/>
      <c r="EJY1" s="131"/>
      <c r="EJZ1" s="131"/>
      <c r="EKA1" s="131"/>
      <c r="EKB1" s="131"/>
      <c r="EKC1" s="131"/>
      <c r="EKD1" s="131"/>
      <c r="EKE1" s="131"/>
      <c r="EKF1" s="131"/>
      <c r="EKG1" s="131"/>
      <c r="EKH1" s="131"/>
      <c r="EKI1" s="131"/>
      <c r="EKJ1" s="131"/>
      <c r="EKK1" s="131"/>
      <c r="EKL1" s="131"/>
      <c r="EKM1" s="131"/>
      <c r="EKN1" s="131"/>
      <c r="EKO1" s="131"/>
      <c r="EKP1" s="131"/>
      <c r="EKQ1" s="131"/>
      <c r="EKR1" s="131"/>
      <c r="EKS1" s="131"/>
      <c r="EKT1" s="131"/>
      <c r="EKU1" s="131"/>
      <c r="EKV1" s="131"/>
      <c r="EKW1" s="131"/>
      <c r="EKX1" s="131"/>
      <c r="EKY1" s="131"/>
      <c r="EKZ1" s="131"/>
      <c r="ELA1" s="131"/>
      <c r="ELB1" s="131"/>
      <c r="ELC1" s="131"/>
      <c r="ELD1" s="131"/>
      <c r="ELE1" s="131"/>
      <c r="ELF1" s="131"/>
      <c r="ELG1" s="131"/>
      <c r="ELH1" s="131"/>
      <c r="ELI1" s="131"/>
      <c r="ELJ1" s="131"/>
      <c r="ELK1" s="131"/>
      <c r="ELL1" s="131"/>
      <c r="ELM1" s="131"/>
      <c r="ELN1" s="131"/>
      <c r="ELO1" s="131"/>
      <c r="ELP1" s="131"/>
      <c r="ELQ1" s="131"/>
      <c r="ELR1" s="131"/>
      <c r="ELS1" s="131"/>
      <c r="ELT1" s="131"/>
      <c r="ELU1" s="131"/>
      <c r="ELV1" s="131"/>
      <c r="ELW1" s="131"/>
      <c r="ELX1" s="131"/>
      <c r="ELY1" s="131"/>
      <c r="ELZ1" s="131"/>
      <c r="EMA1" s="131"/>
      <c r="EMB1" s="131"/>
      <c r="EMC1" s="131"/>
      <c r="EMD1" s="131"/>
      <c r="EME1" s="131"/>
      <c r="EMF1" s="131"/>
      <c r="EMG1" s="131"/>
      <c r="EMH1" s="131"/>
      <c r="EMI1" s="131"/>
      <c r="EMJ1" s="131"/>
      <c r="EMK1" s="131"/>
      <c r="EML1" s="131"/>
      <c r="EMM1" s="131"/>
      <c r="EMN1" s="131"/>
      <c r="EMO1" s="131"/>
      <c r="EMP1" s="131"/>
      <c r="EMQ1" s="131"/>
      <c r="EMR1" s="131"/>
      <c r="EMS1" s="131"/>
      <c r="EMT1" s="131"/>
      <c r="EMU1" s="131"/>
      <c r="EMV1" s="131"/>
      <c r="EMW1" s="131"/>
      <c r="EMX1" s="131"/>
      <c r="EMY1" s="131"/>
      <c r="EMZ1" s="131"/>
      <c r="ENA1" s="131"/>
      <c r="ENB1" s="131"/>
      <c r="ENC1" s="131"/>
      <c r="END1" s="131"/>
      <c r="ENE1" s="131"/>
      <c r="ENF1" s="131"/>
      <c r="ENG1" s="131"/>
      <c r="ENH1" s="131"/>
      <c r="ENI1" s="131"/>
      <c r="ENJ1" s="131"/>
      <c r="ENK1" s="131"/>
      <c r="ENL1" s="131"/>
      <c r="ENM1" s="131"/>
      <c r="ENN1" s="131"/>
      <c r="ENO1" s="131"/>
      <c r="ENP1" s="131"/>
      <c r="ENQ1" s="131"/>
      <c r="ENR1" s="131"/>
      <c r="ENS1" s="131"/>
      <c r="ENT1" s="131"/>
      <c r="ENU1" s="131"/>
      <c r="ENV1" s="131"/>
      <c r="ENW1" s="131"/>
      <c r="ENX1" s="131"/>
      <c r="ENY1" s="131"/>
      <c r="ENZ1" s="131"/>
      <c r="EOA1" s="131"/>
      <c r="EOB1" s="131"/>
      <c r="EOC1" s="131"/>
      <c r="EOD1" s="131"/>
      <c r="EOE1" s="131"/>
      <c r="EOF1" s="131"/>
      <c r="EOG1" s="131"/>
      <c r="EOH1" s="131"/>
      <c r="EOI1" s="131"/>
      <c r="EOJ1" s="131"/>
      <c r="EOK1" s="131"/>
      <c r="EOL1" s="131"/>
      <c r="EOM1" s="131"/>
      <c r="EON1" s="131"/>
      <c r="EOO1" s="131"/>
      <c r="EOP1" s="131"/>
      <c r="EOQ1" s="131"/>
      <c r="EOR1" s="131"/>
      <c r="EOS1" s="131"/>
      <c r="EOT1" s="131"/>
      <c r="EOU1" s="131"/>
      <c r="EOV1" s="131"/>
      <c r="EOW1" s="131"/>
      <c r="EOX1" s="131"/>
      <c r="EOY1" s="131"/>
      <c r="EOZ1" s="131"/>
      <c r="EPA1" s="131"/>
      <c r="EPB1" s="131"/>
      <c r="EPC1" s="131"/>
      <c r="EPD1" s="131"/>
      <c r="EPE1" s="131"/>
      <c r="EPF1" s="131"/>
      <c r="EPG1" s="131"/>
      <c r="EPH1" s="131"/>
      <c r="EPI1" s="131"/>
      <c r="EPJ1" s="131"/>
      <c r="EPK1" s="131"/>
      <c r="EPL1" s="131"/>
      <c r="EPM1" s="131"/>
      <c r="EPN1" s="131"/>
      <c r="EPO1" s="131"/>
      <c r="EPP1" s="131"/>
      <c r="EPQ1" s="131"/>
      <c r="EPR1" s="131"/>
      <c r="EPS1" s="131"/>
      <c r="EPT1" s="131"/>
      <c r="EPU1" s="131"/>
      <c r="EPV1" s="131"/>
      <c r="EPW1" s="131"/>
      <c r="EPX1" s="131"/>
      <c r="EPY1" s="131"/>
      <c r="EPZ1" s="131"/>
      <c r="EQA1" s="131"/>
      <c r="EQB1" s="131"/>
      <c r="EQC1" s="131"/>
      <c r="EQD1" s="131"/>
      <c r="EQE1" s="131"/>
      <c r="EQF1" s="131"/>
      <c r="EQG1" s="131"/>
      <c r="EQH1" s="131"/>
      <c r="EQI1" s="131"/>
      <c r="EQJ1" s="131"/>
      <c r="EQK1" s="131"/>
      <c r="EQL1" s="131"/>
      <c r="EQM1" s="131"/>
      <c r="EQN1" s="131"/>
      <c r="EQO1" s="131"/>
      <c r="EQP1" s="131"/>
      <c r="EQQ1" s="131"/>
      <c r="EQR1" s="131"/>
      <c r="EQS1" s="131"/>
      <c r="EQT1" s="131"/>
      <c r="EQU1" s="131"/>
      <c r="EQV1" s="131"/>
      <c r="EQW1" s="131"/>
      <c r="EQX1" s="131"/>
      <c r="EQY1" s="131"/>
      <c r="EQZ1" s="131"/>
      <c r="ERA1" s="131"/>
      <c r="ERB1" s="131"/>
      <c r="ERC1" s="131"/>
      <c r="ERD1" s="131"/>
      <c r="ERE1" s="131"/>
      <c r="ERF1" s="131"/>
      <c r="ERG1" s="131"/>
      <c r="ERH1" s="131"/>
      <c r="ERI1" s="131"/>
      <c r="ERJ1" s="131"/>
      <c r="ERK1" s="131"/>
      <c r="ERL1" s="131"/>
      <c r="ERM1" s="131"/>
      <c r="ERN1" s="131"/>
      <c r="ERO1" s="131"/>
      <c r="ERP1" s="131"/>
      <c r="ERQ1" s="131"/>
      <c r="ERR1" s="131"/>
      <c r="ERS1" s="131"/>
      <c r="ERT1" s="131"/>
      <c r="ERU1" s="131"/>
      <c r="ERV1" s="131"/>
      <c r="ERW1" s="131"/>
      <c r="ERX1" s="131"/>
      <c r="ERY1" s="131"/>
      <c r="ERZ1" s="131"/>
      <c r="ESA1" s="131"/>
      <c r="ESB1" s="131"/>
      <c r="ESC1" s="131"/>
      <c r="ESD1" s="131"/>
      <c r="ESE1" s="131"/>
      <c r="ESF1" s="131"/>
      <c r="ESG1" s="131"/>
      <c r="ESH1" s="131"/>
      <c r="ESI1" s="131"/>
      <c r="ESJ1" s="131"/>
      <c r="ESK1" s="131"/>
      <c r="ESL1" s="131"/>
      <c r="ESM1" s="131"/>
      <c r="ESN1" s="131"/>
      <c r="ESO1" s="131"/>
      <c r="ESP1" s="131"/>
      <c r="ESQ1" s="131"/>
      <c r="ESR1" s="131"/>
      <c r="ESS1" s="131"/>
      <c r="EST1" s="131"/>
      <c r="ESU1" s="131"/>
      <c r="ESV1" s="131"/>
      <c r="ESW1" s="131"/>
      <c r="ESX1" s="131"/>
      <c r="ESY1" s="131"/>
      <c r="ESZ1" s="131"/>
      <c r="ETA1" s="131"/>
      <c r="ETB1" s="131"/>
      <c r="ETC1" s="131"/>
      <c r="ETD1" s="131"/>
      <c r="ETE1" s="131"/>
      <c r="ETF1" s="131"/>
      <c r="ETG1" s="131"/>
      <c r="ETH1" s="131"/>
      <c r="ETI1" s="131"/>
      <c r="ETJ1" s="131"/>
      <c r="ETK1" s="131"/>
      <c r="ETL1" s="131"/>
      <c r="ETM1" s="131"/>
      <c r="ETN1" s="131"/>
      <c r="ETO1" s="131"/>
      <c r="ETP1" s="131"/>
      <c r="ETQ1" s="131"/>
      <c r="ETR1" s="131"/>
      <c r="ETS1" s="131"/>
      <c r="ETT1" s="131"/>
      <c r="ETU1" s="131"/>
      <c r="ETV1" s="131"/>
      <c r="ETW1" s="131"/>
      <c r="ETX1" s="131"/>
      <c r="ETY1" s="131"/>
      <c r="ETZ1" s="131"/>
      <c r="EUA1" s="131"/>
      <c r="EUB1" s="131"/>
      <c r="EUC1" s="131"/>
      <c r="EUD1" s="131"/>
      <c r="EUE1" s="131"/>
      <c r="EUF1" s="131"/>
      <c r="EUG1" s="131"/>
      <c r="EUH1" s="131"/>
      <c r="EUI1" s="131"/>
      <c r="EUJ1" s="131"/>
      <c r="EUK1" s="131"/>
      <c r="EUL1" s="131"/>
      <c r="EUM1" s="131"/>
      <c r="EUN1" s="131"/>
      <c r="EUO1" s="131"/>
      <c r="EUP1" s="131"/>
      <c r="EUQ1" s="131"/>
      <c r="EUR1" s="131"/>
      <c r="EUS1" s="131"/>
      <c r="EUT1" s="131"/>
      <c r="EUU1" s="131"/>
      <c r="EUV1" s="131"/>
      <c r="EUW1" s="131"/>
      <c r="EUX1" s="131"/>
      <c r="EUY1" s="131"/>
      <c r="EUZ1" s="131"/>
      <c r="EVA1" s="131"/>
      <c r="EVB1" s="131"/>
      <c r="EVC1" s="131"/>
      <c r="EVD1" s="131"/>
      <c r="EVE1" s="131"/>
      <c r="EVF1" s="131"/>
      <c r="EVG1" s="131"/>
      <c r="EVH1" s="131"/>
      <c r="EVI1" s="131"/>
      <c r="EVJ1" s="131"/>
      <c r="EVK1" s="131"/>
      <c r="EVL1" s="131"/>
      <c r="EVM1" s="131"/>
      <c r="EVN1" s="131"/>
      <c r="EVO1" s="131"/>
      <c r="EVP1" s="131"/>
      <c r="EVQ1" s="131"/>
      <c r="EVR1" s="131"/>
      <c r="EVS1" s="131"/>
      <c r="EVT1" s="131"/>
      <c r="EVU1" s="131"/>
      <c r="EVV1" s="131"/>
      <c r="EVW1" s="131"/>
      <c r="EVX1" s="131"/>
      <c r="EVY1" s="131"/>
      <c r="EVZ1" s="131"/>
      <c r="EWA1" s="131"/>
      <c r="EWB1" s="131"/>
      <c r="EWC1" s="131"/>
      <c r="EWD1" s="131"/>
      <c r="EWE1" s="131"/>
      <c r="EWF1" s="131"/>
      <c r="EWG1" s="131"/>
      <c r="EWH1" s="131"/>
      <c r="EWI1" s="131"/>
      <c r="EWJ1" s="131"/>
      <c r="EWK1" s="131"/>
      <c r="EWL1" s="131"/>
      <c r="EWM1" s="131"/>
      <c r="EWN1" s="131"/>
      <c r="EWO1" s="131"/>
      <c r="EWP1" s="131"/>
      <c r="EWQ1" s="131"/>
      <c r="EWR1" s="131"/>
      <c r="EWS1" s="131"/>
      <c r="EWT1" s="131"/>
      <c r="EWU1" s="131"/>
      <c r="EWV1" s="131"/>
      <c r="EWW1" s="131"/>
      <c r="EWX1" s="131"/>
      <c r="EWY1" s="131"/>
      <c r="EWZ1" s="131"/>
      <c r="EXA1" s="131"/>
      <c r="EXB1" s="131"/>
      <c r="EXC1" s="131"/>
      <c r="EXD1" s="131"/>
      <c r="EXE1" s="131"/>
      <c r="EXF1" s="131"/>
      <c r="EXG1" s="131"/>
      <c r="EXH1" s="131"/>
      <c r="EXI1" s="131"/>
      <c r="EXJ1" s="131"/>
      <c r="EXK1" s="131"/>
      <c r="EXL1" s="131"/>
      <c r="EXM1" s="131"/>
      <c r="EXN1" s="131"/>
      <c r="EXO1" s="131"/>
      <c r="EXP1" s="131"/>
      <c r="EXQ1" s="131"/>
      <c r="EXR1" s="131"/>
      <c r="EXS1" s="131"/>
      <c r="EXT1" s="131"/>
      <c r="EXU1" s="131"/>
      <c r="EXV1" s="131"/>
      <c r="EXW1" s="131"/>
      <c r="EXX1" s="131"/>
      <c r="EXY1" s="131"/>
      <c r="EXZ1" s="131"/>
      <c r="EYA1" s="131"/>
      <c r="EYB1" s="131"/>
      <c r="EYC1" s="131"/>
      <c r="EYD1" s="131"/>
      <c r="EYE1" s="131"/>
      <c r="EYF1" s="131"/>
      <c r="EYG1" s="131"/>
      <c r="EYH1" s="131"/>
      <c r="EYI1" s="131"/>
      <c r="EYJ1" s="131"/>
      <c r="EYK1" s="131"/>
      <c r="EYL1" s="131"/>
      <c r="EYM1" s="131"/>
      <c r="EYN1" s="131"/>
      <c r="EYO1" s="131"/>
      <c r="EYP1" s="131"/>
      <c r="EYQ1" s="131"/>
      <c r="EYR1" s="131"/>
      <c r="EYS1" s="131"/>
      <c r="EYT1" s="131"/>
      <c r="EYU1" s="131"/>
      <c r="EYV1" s="131"/>
      <c r="EYW1" s="131"/>
      <c r="EYX1" s="131"/>
      <c r="EYY1" s="131"/>
      <c r="EYZ1" s="131"/>
      <c r="EZA1" s="131"/>
      <c r="EZB1" s="131"/>
      <c r="EZC1" s="131"/>
      <c r="EZD1" s="131"/>
      <c r="EZE1" s="131"/>
      <c r="EZF1" s="131"/>
      <c r="EZG1" s="131"/>
      <c r="EZH1" s="131"/>
      <c r="EZI1" s="131"/>
      <c r="EZJ1" s="131"/>
      <c r="EZK1" s="131"/>
      <c r="EZL1" s="131"/>
      <c r="EZM1" s="131"/>
      <c r="EZN1" s="131"/>
      <c r="EZO1" s="131"/>
      <c r="EZP1" s="131"/>
      <c r="EZQ1" s="131"/>
      <c r="EZR1" s="131"/>
      <c r="EZS1" s="131"/>
      <c r="EZT1" s="131"/>
      <c r="EZU1" s="131"/>
      <c r="EZV1" s="131"/>
      <c r="EZW1" s="131"/>
      <c r="EZX1" s="131"/>
      <c r="EZY1" s="131"/>
      <c r="EZZ1" s="131"/>
      <c r="FAA1" s="131"/>
      <c r="FAB1" s="131"/>
      <c r="FAC1" s="131"/>
      <c r="FAD1" s="131"/>
      <c r="FAE1" s="131"/>
      <c r="FAF1" s="131"/>
      <c r="FAG1" s="131"/>
      <c r="FAH1" s="131"/>
      <c r="FAI1" s="131"/>
      <c r="FAJ1" s="131"/>
      <c r="FAK1" s="131"/>
      <c r="FAL1" s="131"/>
      <c r="FAM1" s="131"/>
      <c r="FAN1" s="131"/>
      <c r="FAO1" s="131"/>
      <c r="FAP1" s="131"/>
      <c r="FAQ1" s="131"/>
      <c r="FAR1" s="131"/>
      <c r="FAS1" s="131"/>
      <c r="FAT1" s="131"/>
      <c r="FAU1" s="131"/>
      <c r="FAV1" s="131"/>
      <c r="FAW1" s="131"/>
      <c r="FAX1" s="131"/>
      <c r="FAY1" s="131"/>
      <c r="FAZ1" s="131"/>
      <c r="FBA1" s="131"/>
      <c r="FBB1" s="131"/>
      <c r="FBC1" s="131"/>
      <c r="FBD1" s="131"/>
      <c r="FBE1" s="131"/>
      <c r="FBF1" s="131"/>
      <c r="FBG1" s="131"/>
      <c r="FBH1" s="131"/>
      <c r="FBI1" s="131"/>
      <c r="FBJ1" s="131"/>
      <c r="FBK1" s="131"/>
      <c r="FBL1" s="131"/>
      <c r="FBM1" s="131"/>
      <c r="FBN1" s="131"/>
      <c r="FBO1" s="131"/>
      <c r="FBP1" s="131"/>
      <c r="FBQ1" s="131"/>
      <c r="FBR1" s="131"/>
      <c r="FBS1" s="131"/>
      <c r="FBT1" s="131"/>
      <c r="FBU1" s="131"/>
      <c r="FBV1" s="131"/>
      <c r="FBW1" s="131"/>
      <c r="FBX1" s="131"/>
      <c r="FBY1" s="131"/>
      <c r="FBZ1" s="131"/>
      <c r="FCA1" s="131"/>
      <c r="FCB1" s="131"/>
      <c r="FCC1" s="131"/>
      <c r="FCD1" s="131"/>
      <c r="FCE1" s="131"/>
      <c r="FCF1" s="131"/>
      <c r="FCG1" s="131"/>
      <c r="FCH1" s="131"/>
      <c r="FCI1" s="131"/>
      <c r="FCJ1" s="131"/>
      <c r="FCK1" s="131"/>
      <c r="FCL1" s="131"/>
      <c r="FCM1" s="131"/>
      <c r="FCN1" s="131"/>
      <c r="FCO1" s="131"/>
      <c r="FCP1" s="131"/>
      <c r="FCQ1" s="131"/>
      <c r="FCR1" s="131"/>
      <c r="FCS1" s="131"/>
      <c r="FCT1" s="131"/>
      <c r="FCU1" s="131"/>
      <c r="FCV1" s="131"/>
      <c r="FCW1" s="131"/>
      <c r="FCX1" s="131"/>
      <c r="FCY1" s="131"/>
      <c r="FCZ1" s="131"/>
      <c r="FDA1" s="131"/>
      <c r="FDB1" s="131"/>
      <c r="FDC1" s="131"/>
      <c r="FDD1" s="131"/>
      <c r="FDE1" s="131"/>
      <c r="FDF1" s="131"/>
      <c r="FDG1" s="131"/>
      <c r="FDH1" s="131"/>
      <c r="FDI1" s="131"/>
      <c r="FDJ1" s="131"/>
      <c r="FDK1" s="131"/>
      <c r="FDL1" s="131"/>
      <c r="FDM1" s="131"/>
      <c r="FDN1" s="131"/>
      <c r="FDO1" s="131"/>
      <c r="FDP1" s="131"/>
      <c r="FDQ1" s="131"/>
      <c r="FDR1" s="131"/>
      <c r="FDS1" s="131"/>
      <c r="FDT1" s="131"/>
      <c r="FDU1" s="131"/>
      <c r="FDV1" s="131"/>
      <c r="FDW1" s="131"/>
      <c r="FDX1" s="131"/>
      <c r="FDY1" s="131"/>
      <c r="FDZ1" s="131"/>
      <c r="FEA1" s="131"/>
      <c r="FEB1" s="131"/>
      <c r="FEC1" s="131"/>
      <c r="FED1" s="131"/>
      <c r="FEE1" s="131"/>
      <c r="FEF1" s="131"/>
      <c r="FEG1" s="131"/>
      <c r="FEH1" s="131"/>
      <c r="FEI1" s="131"/>
      <c r="FEJ1" s="131"/>
      <c r="FEK1" s="131"/>
      <c r="FEL1" s="131"/>
      <c r="FEM1" s="131"/>
      <c r="FEN1" s="131"/>
      <c r="FEO1" s="131"/>
      <c r="FEP1" s="131"/>
      <c r="FEQ1" s="131"/>
      <c r="FER1" s="131"/>
      <c r="FES1" s="131"/>
      <c r="FET1" s="131"/>
      <c r="FEU1" s="131"/>
      <c r="FEV1" s="131"/>
      <c r="FEW1" s="131"/>
      <c r="FEX1" s="131"/>
      <c r="FEY1" s="131"/>
      <c r="FEZ1" s="131"/>
      <c r="FFA1" s="131"/>
      <c r="FFB1" s="131"/>
      <c r="FFC1" s="131"/>
      <c r="FFD1" s="131"/>
      <c r="FFE1" s="131"/>
      <c r="FFF1" s="131"/>
      <c r="FFG1" s="131"/>
      <c r="FFH1" s="131"/>
      <c r="FFI1" s="131"/>
      <c r="FFJ1" s="131"/>
      <c r="FFK1" s="131"/>
      <c r="FFL1" s="131"/>
      <c r="FFM1" s="131"/>
      <c r="FFN1" s="131"/>
      <c r="FFO1" s="131"/>
      <c r="FFP1" s="131"/>
      <c r="FFQ1" s="131"/>
      <c r="FFR1" s="131"/>
      <c r="FFS1" s="131"/>
      <c r="FFT1" s="131"/>
      <c r="FFU1" s="131"/>
      <c r="FFV1" s="131"/>
      <c r="FFW1" s="131"/>
      <c r="FFX1" s="131"/>
      <c r="FFY1" s="131"/>
      <c r="FFZ1" s="131"/>
      <c r="FGA1" s="131"/>
      <c r="FGB1" s="131"/>
      <c r="FGC1" s="131"/>
      <c r="FGD1" s="131"/>
      <c r="FGE1" s="131"/>
      <c r="FGF1" s="131"/>
      <c r="FGG1" s="131"/>
      <c r="FGH1" s="131"/>
      <c r="FGI1" s="131"/>
      <c r="FGJ1" s="131"/>
      <c r="FGK1" s="131"/>
      <c r="FGL1" s="131"/>
      <c r="FGM1" s="131"/>
      <c r="FGN1" s="131"/>
      <c r="FGO1" s="131"/>
      <c r="FGP1" s="131"/>
      <c r="FGQ1" s="131"/>
      <c r="FGR1" s="131"/>
      <c r="FGS1" s="131"/>
      <c r="FGT1" s="131"/>
      <c r="FGU1" s="131"/>
      <c r="FGV1" s="131"/>
      <c r="FGW1" s="131"/>
      <c r="FGX1" s="131"/>
      <c r="FGY1" s="131"/>
      <c r="FGZ1" s="131"/>
      <c r="FHA1" s="131"/>
      <c r="FHB1" s="131"/>
      <c r="FHC1" s="131"/>
      <c r="FHD1" s="131"/>
      <c r="FHE1" s="131"/>
      <c r="FHF1" s="131"/>
      <c r="FHG1" s="131"/>
      <c r="FHH1" s="131"/>
      <c r="FHI1" s="131"/>
      <c r="FHJ1" s="131"/>
      <c r="FHK1" s="131"/>
      <c r="FHL1" s="131"/>
      <c r="FHM1" s="131"/>
      <c r="FHN1" s="131"/>
      <c r="FHO1" s="131"/>
      <c r="FHP1" s="131"/>
      <c r="FHQ1" s="131"/>
      <c r="FHR1" s="131"/>
      <c r="FHS1" s="131"/>
      <c r="FHT1" s="131"/>
      <c r="FHU1" s="131"/>
      <c r="FHV1" s="131"/>
      <c r="FHW1" s="131"/>
      <c r="FHX1" s="131"/>
      <c r="FHY1" s="131"/>
      <c r="FHZ1" s="131"/>
      <c r="FIA1" s="131"/>
      <c r="FIB1" s="131"/>
      <c r="FIC1" s="131"/>
      <c r="FID1" s="131"/>
      <c r="FIE1" s="131"/>
      <c r="FIF1" s="131"/>
      <c r="FIG1" s="131"/>
      <c r="FIH1" s="131"/>
      <c r="FII1" s="131"/>
      <c r="FIJ1" s="131"/>
      <c r="FIK1" s="131"/>
      <c r="FIL1" s="131"/>
      <c r="FIM1" s="131"/>
      <c r="FIN1" s="131"/>
      <c r="FIO1" s="131"/>
      <c r="FIP1" s="131"/>
      <c r="FIQ1" s="131"/>
      <c r="FIR1" s="131"/>
      <c r="FIS1" s="131"/>
      <c r="FIT1" s="131"/>
      <c r="FIU1" s="131"/>
      <c r="FIV1" s="131"/>
      <c r="FIW1" s="131"/>
      <c r="FIX1" s="131"/>
      <c r="FIY1" s="131"/>
      <c r="FIZ1" s="131"/>
      <c r="FJA1" s="131"/>
      <c r="FJB1" s="131"/>
      <c r="FJC1" s="131"/>
      <c r="FJD1" s="131"/>
      <c r="FJE1" s="131"/>
      <c r="FJF1" s="131"/>
      <c r="FJG1" s="131"/>
      <c r="FJH1" s="131"/>
      <c r="FJI1" s="131"/>
      <c r="FJJ1" s="131"/>
      <c r="FJK1" s="131"/>
      <c r="FJL1" s="131"/>
      <c r="FJM1" s="131"/>
      <c r="FJN1" s="131"/>
      <c r="FJO1" s="131"/>
      <c r="FJP1" s="131"/>
      <c r="FJQ1" s="131"/>
      <c r="FJR1" s="131"/>
      <c r="FJS1" s="131"/>
      <c r="FJT1" s="131"/>
      <c r="FJU1" s="131"/>
      <c r="FJV1" s="131"/>
      <c r="FJW1" s="131"/>
      <c r="FJX1" s="131"/>
      <c r="FJY1" s="131"/>
      <c r="FJZ1" s="131"/>
      <c r="FKA1" s="131"/>
      <c r="FKB1" s="131"/>
      <c r="FKC1" s="131"/>
      <c r="FKD1" s="131"/>
      <c r="FKE1" s="131"/>
      <c r="FKF1" s="131"/>
      <c r="FKG1" s="131"/>
      <c r="FKH1" s="131"/>
      <c r="FKI1" s="131"/>
      <c r="FKJ1" s="131"/>
      <c r="FKK1" s="131"/>
      <c r="FKL1" s="131"/>
      <c r="FKM1" s="131"/>
      <c r="FKN1" s="131"/>
      <c r="FKO1" s="131"/>
      <c r="FKP1" s="131"/>
      <c r="FKQ1" s="131"/>
      <c r="FKR1" s="131"/>
      <c r="FKS1" s="131"/>
      <c r="FKT1" s="131"/>
      <c r="FKU1" s="131"/>
      <c r="FKV1" s="131"/>
      <c r="FKW1" s="131"/>
      <c r="FKX1" s="131"/>
      <c r="FKY1" s="131"/>
      <c r="FKZ1" s="131"/>
      <c r="FLA1" s="131"/>
      <c r="FLB1" s="131"/>
      <c r="FLC1" s="131"/>
      <c r="FLD1" s="131"/>
      <c r="FLE1" s="131"/>
      <c r="FLF1" s="131"/>
      <c r="FLG1" s="131"/>
      <c r="FLH1" s="131"/>
      <c r="FLI1" s="131"/>
      <c r="FLJ1" s="131"/>
      <c r="FLK1" s="131"/>
      <c r="FLL1" s="131"/>
      <c r="FLM1" s="131"/>
      <c r="FLN1" s="131"/>
      <c r="FLO1" s="131"/>
      <c r="FLP1" s="131"/>
      <c r="FLQ1" s="131"/>
      <c r="FLR1" s="131"/>
      <c r="FLS1" s="131"/>
      <c r="FLT1" s="131"/>
      <c r="FLU1" s="131"/>
      <c r="FLV1" s="131"/>
      <c r="FLW1" s="131"/>
      <c r="FLX1" s="131"/>
      <c r="FLY1" s="131"/>
      <c r="FLZ1" s="131"/>
      <c r="FMA1" s="131"/>
      <c r="FMB1" s="131"/>
      <c r="FMC1" s="131"/>
      <c r="FMD1" s="131"/>
      <c r="FME1" s="131"/>
      <c r="FMF1" s="131"/>
      <c r="FMG1" s="131"/>
      <c r="FMH1" s="131"/>
      <c r="FMI1" s="131"/>
      <c r="FMJ1" s="131"/>
      <c r="FMK1" s="131"/>
      <c r="FML1" s="131"/>
      <c r="FMM1" s="131"/>
      <c r="FMN1" s="131"/>
      <c r="FMO1" s="131"/>
      <c r="FMP1" s="131"/>
      <c r="FMQ1" s="131"/>
      <c r="FMR1" s="131"/>
      <c r="FMS1" s="131"/>
      <c r="FMT1" s="131"/>
      <c r="FMU1" s="131"/>
      <c r="FMV1" s="131"/>
      <c r="FMW1" s="131"/>
      <c r="FMX1" s="131"/>
      <c r="FMY1" s="131"/>
      <c r="FMZ1" s="131"/>
      <c r="FNA1" s="131"/>
      <c r="FNB1" s="131"/>
      <c r="FNC1" s="131"/>
      <c r="FND1" s="131"/>
      <c r="FNE1" s="131"/>
      <c r="FNF1" s="131"/>
      <c r="FNG1" s="131"/>
      <c r="FNH1" s="131"/>
      <c r="FNI1" s="131"/>
      <c r="FNJ1" s="131"/>
      <c r="FNK1" s="131"/>
      <c r="FNL1" s="131"/>
      <c r="FNM1" s="131"/>
      <c r="FNN1" s="131"/>
      <c r="FNO1" s="131"/>
      <c r="FNP1" s="131"/>
      <c r="FNQ1" s="131"/>
      <c r="FNR1" s="131"/>
      <c r="FNS1" s="131"/>
      <c r="FNT1" s="131"/>
      <c r="FNU1" s="131"/>
      <c r="FNV1" s="131"/>
      <c r="FNW1" s="131"/>
      <c r="FNX1" s="131"/>
      <c r="FNY1" s="131"/>
      <c r="FNZ1" s="131"/>
      <c r="FOA1" s="131"/>
      <c r="FOB1" s="131"/>
      <c r="FOC1" s="131"/>
      <c r="FOD1" s="131"/>
      <c r="FOE1" s="131"/>
      <c r="FOF1" s="131"/>
      <c r="FOG1" s="131"/>
      <c r="FOH1" s="131"/>
      <c r="FOI1" s="131"/>
      <c r="FOJ1" s="131"/>
      <c r="FOK1" s="131"/>
      <c r="FOL1" s="131"/>
      <c r="FOM1" s="131"/>
      <c r="FON1" s="131"/>
      <c r="FOO1" s="131"/>
      <c r="FOP1" s="131"/>
      <c r="FOQ1" s="131"/>
      <c r="FOR1" s="131"/>
      <c r="FOS1" s="131"/>
      <c r="FOT1" s="131"/>
      <c r="FOU1" s="131"/>
      <c r="FOV1" s="131"/>
      <c r="FOW1" s="131"/>
      <c r="FOX1" s="131"/>
      <c r="FOY1" s="131"/>
      <c r="FOZ1" s="131"/>
      <c r="FPA1" s="131"/>
      <c r="FPB1" s="131"/>
      <c r="FPC1" s="131"/>
      <c r="FPD1" s="131"/>
      <c r="FPE1" s="131"/>
      <c r="FPF1" s="131"/>
      <c r="FPG1" s="131"/>
      <c r="FPH1" s="131"/>
      <c r="FPI1" s="131"/>
      <c r="FPJ1" s="131"/>
      <c r="FPK1" s="131"/>
      <c r="FPL1" s="131"/>
      <c r="FPM1" s="131"/>
      <c r="FPN1" s="131"/>
      <c r="FPO1" s="131"/>
      <c r="FPP1" s="131"/>
      <c r="FPQ1" s="131"/>
      <c r="FPR1" s="131"/>
      <c r="FPS1" s="131"/>
      <c r="FPT1" s="131"/>
      <c r="FPU1" s="131"/>
      <c r="FPV1" s="131"/>
      <c r="FPW1" s="131"/>
      <c r="FPX1" s="131"/>
      <c r="FPY1" s="131"/>
      <c r="FPZ1" s="131"/>
      <c r="FQA1" s="131"/>
      <c r="FQB1" s="131"/>
      <c r="FQC1" s="131"/>
      <c r="FQD1" s="131"/>
      <c r="FQE1" s="131"/>
      <c r="FQF1" s="131"/>
      <c r="FQG1" s="131"/>
      <c r="FQH1" s="131"/>
      <c r="FQI1" s="131"/>
      <c r="FQJ1" s="131"/>
      <c r="FQK1" s="131"/>
      <c r="FQL1" s="131"/>
      <c r="FQM1" s="131"/>
      <c r="FQN1" s="131"/>
      <c r="FQO1" s="131"/>
      <c r="FQP1" s="131"/>
      <c r="FQQ1" s="131"/>
      <c r="FQR1" s="131"/>
      <c r="FQS1" s="131"/>
      <c r="FQT1" s="131"/>
      <c r="FQU1" s="131"/>
      <c r="FQV1" s="131"/>
      <c r="FQW1" s="131"/>
      <c r="FQX1" s="131"/>
      <c r="FQY1" s="131"/>
      <c r="FQZ1" s="131"/>
      <c r="FRA1" s="131"/>
      <c r="FRB1" s="131"/>
      <c r="FRC1" s="131"/>
      <c r="FRD1" s="131"/>
      <c r="FRE1" s="131"/>
      <c r="FRF1" s="131"/>
      <c r="FRG1" s="131"/>
      <c r="FRH1" s="131"/>
      <c r="FRI1" s="131"/>
      <c r="FRJ1" s="131"/>
      <c r="FRK1" s="131"/>
      <c r="FRL1" s="131"/>
      <c r="FRM1" s="131"/>
      <c r="FRN1" s="131"/>
      <c r="FRO1" s="131"/>
      <c r="FRP1" s="131"/>
      <c r="FRQ1" s="131"/>
      <c r="FRR1" s="131"/>
      <c r="FRS1" s="131"/>
      <c r="FRT1" s="131"/>
      <c r="FRU1" s="131"/>
      <c r="FRV1" s="131"/>
      <c r="FRW1" s="131"/>
      <c r="FRX1" s="131"/>
      <c r="FRY1" s="131"/>
      <c r="FRZ1" s="131"/>
      <c r="FSA1" s="131"/>
      <c r="FSB1" s="131"/>
      <c r="FSC1" s="131"/>
      <c r="FSD1" s="131"/>
      <c r="FSE1" s="131"/>
      <c r="FSF1" s="131"/>
      <c r="FSG1" s="131"/>
      <c r="FSH1" s="131"/>
      <c r="FSI1" s="131"/>
      <c r="FSJ1" s="131"/>
      <c r="FSK1" s="131"/>
      <c r="FSL1" s="131"/>
      <c r="FSM1" s="131"/>
      <c r="FSN1" s="131"/>
      <c r="FSO1" s="131"/>
      <c r="FSP1" s="131"/>
      <c r="FSQ1" s="131"/>
      <c r="FSR1" s="131"/>
      <c r="FSS1" s="131"/>
      <c r="FST1" s="131"/>
      <c r="FSU1" s="131"/>
      <c r="FSV1" s="131"/>
      <c r="FSW1" s="131"/>
      <c r="FSX1" s="131"/>
      <c r="FSY1" s="131"/>
      <c r="FSZ1" s="131"/>
      <c r="FTA1" s="131"/>
      <c r="FTB1" s="131"/>
      <c r="FTC1" s="131"/>
      <c r="FTD1" s="131"/>
      <c r="FTE1" s="131"/>
      <c r="FTF1" s="131"/>
      <c r="FTG1" s="131"/>
      <c r="FTH1" s="131"/>
      <c r="FTI1" s="131"/>
      <c r="FTJ1" s="131"/>
      <c r="FTK1" s="131"/>
      <c r="FTL1" s="131"/>
      <c r="FTM1" s="131"/>
      <c r="FTN1" s="131"/>
      <c r="FTO1" s="131"/>
      <c r="FTP1" s="131"/>
      <c r="FTQ1" s="131"/>
      <c r="FTR1" s="131"/>
      <c r="FTS1" s="131"/>
      <c r="FTT1" s="131"/>
      <c r="FTU1" s="131"/>
      <c r="FTV1" s="131"/>
      <c r="FTW1" s="131"/>
      <c r="FTX1" s="131"/>
      <c r="FTY1" s="131"/>
      <c r="FTZ1" s="131"/>
      <c r="FUA1" s="131"/>
      <c r="FUB1" s="131"/>
      <c r="FUC1" s="131"/>
      <c r="FUD1" s="131"/>
      <c r="FUE1" s="131"/>
      <c r="FUF1" s="131"/>
      <c r="FUG1" s="131"/>
      <c r="FUH1" s="131"/>
      <c r="FUI1" s="131"/>
      <c r="FUJ1" s="131"/>
      <c r="FUK1" s="131"/>
      <c r="FUL1" s="131"/>
      <c r="FUM1" s="131"/>
      <c r="FUN1" s="131"/>
      <c r="FUO1" s="131"/>
      <c r="FUP1" s="131"/>
      <c r="FUQ1" s="131"/>
      <c r="FUR1" s="131"/>
      <c r="FUS1" s="131"/>
      <c r="FUT1" s="131"/>
      <c r="FUU1" s="131"/>
      <c r="FUV1" s="131"/>
      <c r="FUW1" s="131"/>
      <c r="FUX1" s="131"/>
      <c r="FUY1" s="131"/>
      <c r="FUZ1" s="131"/>
      <c r="FVA1" s="131"/>
      <c r="FVB1" s="131"/>
      <c r="FVC1" s="131"/>
      <c r="FVD1" s="131"/>
      <c r="FVE1" s="131"/>
      <c r="FVF1" s="131"/>
      <c r="FVG1" s="131"/>
      <c r="FVH1" s="131"/>
      <c r="FVI1" s="131"/>
      <c r="FVJ1" s="131"/>
      <c r="FVK1" s="131"/>
      <c r="FVL1" s="131"/>
      <c r="FVM1" s="131"/>
      <c r="FVN1" s="131"/>
      <c r="FVO1" s="131"/>
      <c r="FVP1" s="131"/>
      <c r="FVQ1" s="131"/>
      <c r="FVR1" s="131"/>
      <c r="FVS1" s="131"/>
      <c r="FVT1" s="131"/>
      <c r="FVU1" s="131"/>
      <c r="FVV1" s="131"/>
      <c r="FVW1" s="131"/>
      <c r="FVX1" s="131"/>
      <c r="FVY1" s="131"/>
      <c r="FVZ1" s="131"/>
      <c r="FWA1" s="131"/>
      <c r="FWB1" s="131"/>
      <c r="FWC1" s="131"/>
      <c r="FWD1" s="131"/>
      <c r="FWE1" s="131"/>
      <c r="FWF1" s="131"/>
      <c r="FWG1" s="131"/>
      <c r="FWH1" s="131"/>
      <c r="FWI1" s="131"/>
      <c r="FWJ1" s="131"/>
      <c r="FWK1" s="131"/>
      <c r="FWL1" s="131"/>
      <c r="FWM1" s="131"/>
      <c r="FWN1" s="131"/>
      <c r="FWO1" s="131"/>
      <c r="FWP1" s="131"/>
      <c r="FWQ1" s="131"/>
      <c r="FWR1" s="131"/>
      <c r="FWS1" s="131"/>
      <c r="FWT1" s="131"/>
      <c r="FWU1" s="131"/>
      <c r="FWV1" s="131"/>
      <c r="FWW1" s="131"/>
      <c r="FWX1" s="131"/>
      <c r="FWY1" s="131"/>
      <c r="FWZ1" s="131"/>
      <c r="FXA1" s="131"/>
      <c r="FXB1" s="131"/>
      <c r="FXC1" s="131"/>
      <c r="FXD1" s="131"/>
      <c r="FXE1" s="131"/>
      <c r="FXF1" s="131"/>
      <c r="FXG1" s="131"/>
      <c r="FXH1" s="131"/>
      <c r="FXI1" s="131"/>
      <c r="FXJ1" s="131"/>
      <c r="FXK1" s="131"/>
      <c r="FXL1" s="131"/>
      <c r="FXM1" s="131"/>
      <c r="FXN1" s="131"/>
      <c r="FXO1" s="131"/>
      <c r="FXP1" s="131"/>
      <c r="FXQ1" s="131"/>
      <c r="FXR1" s="131"/>
      <c r="FXS1" s="131"/>
      <c r="FXT1" s="131"/>
      <c r="FXU1" s="131"/>
      <c r="FXV1" s="131"/>
      <c r="FXW1" s="131"/>
      <c r="FXX1" s="131"/>
      <c r="FXY1" s="131"/>
      <c r="FXZ1" s="131"/>
      <c r="FYA1" s="131"/>
      <c r="FYB1" s="131"/>
      <c r="FYC1" s="131"/>
      <c r="FYD1" s="131"/>
      <c r="FYE1" s="131"/>
      <c r="FYF1" s="131"/>
      <c r="FYG1" s="131"/>
      <c r="FYH1" s="131"/>
      <c r="FYI1" s="131"/>
      <c r="FYJ1" s="131"/>
      <c r="FYK1" s="131"/>
      <c r="FYL1" s="131"/>
      <c r="FYM1" s="131"/>
      <c r="FYN1" s="131"/>
      <c r="FYO1" s="131"/>
      <c r="FYP1" s="131"/>
      <c r="FYQ1" s="131"/>
      <c r="FYR1" s="131"/>
      <c r="FYS1" s="131"/>
      <c r="FYT1" s="131"/>
      <c r="FYU1" s="131"/>
      <c r="FYV1" s="131"/>
      <c r="FYW1" s="131"/>
      <c r="FYX1" s="131"/>
      <c r="FYY1" s="131"/>
      <c r="FYZ1" s="131"/>
      <c r="FZA1" s="131"/>
      <c r="FZB1" s="131"/>
      <c r="FZC1" s="131"/>
      <c r="FZD1" s="131"/>
      <c r="FZE1" s="131"/>
      <c r="FZF1" s="131"/>
      <c r="FZG1" s="131"/>
      <c r="FZH1" s="131"/>
      <c r="FZI1" s="131"/>
      <c r="FZJ1" s="131"/>
      <c r="FZK1" s="131"/>
      <c r="FZL1" s="131"/>
      <c r="FZM1" s="131"/>
      <c r="FZN1" s="131"/>
      <c r="FZO1" s="131"/>
      <c r="FZP1" s="131"/>
      <c r="FZQ1" s="131"/>
      <c r="FZR1" s="131"/>
      <c r="FZS1" s="131"/>
      <c r="FZT1" s="131"/>
      <c r="FZU1" s="131"/>
      <c r="FZV1" s="131"/>
      <c r="FZW1" s="131"/>
      <c r="FZX1" s="131"/>
      <c r="FZY1" s="131"/>
      <c r="FZZ1" s="131"/>
      <c r="GAA1" s="131"/>
      <c r="GAB1" s="131"/>
      <c r="GAC1" s="131"/>
      <c r="GAD1" s="131"/>
      <c r="GAE1" s="131"/>
      <c r="GAF1" s="131"/>
      <c r="GAG1" s="131"/>
      <c r="GAH1" s="131"/>
      <c r="GAI1" s="131"/>
      <c r="GAJ1" s="131"/>
      <c r="GAK1" s="131"/>
      <c r="GAL1" s="131"/>
      <c r="GAM1" s="131"/>
      <c r="GAN1" s="131"/>
      <c r="GAO1" s="131"/>
      <c r="GAP1" s="131"/>
      <c r="GAQ1" s="131"/>
      <c r="GAR1" s="131"/>
      <c r="GAS1" s="131"/>
      <c r="GAT1" s="131"/>
      <c r="GAU1" s="131"/>
      <c r="GAV1" s="131"/>
      <c r="GAW1" s="131"/>
      <c r="GAX1" s="131"/>
      <c r="GAY1" s="131"/>
      <c r="GAZ1" s="131"/>
      <c r="GBA1" s="131"/>
      <c r="GBB1" s="131"/>
      <c r="GBC1" s="131"/>
      <c r="GBD1" s="131"/>
      <c r="GBE1" s="131"/>
      <c r="GBF1" s="131"/>
      <c r="GBG1" s="131"/>
      <c r="GBH1" s="131"/>
      <c r="GBI1" s="131"/>
      <c r="GBJ1" s="131"/>
      <c r="GBK1" s="131"/>
      <c r="GBL1" s="131"/>
      <c r="GBM1" s="131"/>
      <c r="GBN1" s="131"/>
      <c r="GBO1" s="131"/>
      <c r="GBP1" s="131"/>
      <c r="GBQ1" s="131"/>
      <c r="GBR1" s="131"/>
      <c r="GBS1" s="131"/>
      <c r="GBT1" s="131"/>
      <c r="GBU1" s="131"/>
      <c r="GBV1" s="131"/>
      <c r="GBW1" s="131"/>
      <c r="GBX1" s="131"/>
      <c r="GBY1" s="131"/>
      <c r="GBZ1" s="131"/>
      <c r="GCA1" s="131"/>
      <c r="GCB1" s="131"/>
      <c r="GCC1" s="131"/>
      <c r="GCD1" s="131"/>
      <c r="GCE1" s="131"/>
      <c r="GCF1" s="131"/>
      <c r="GCG1" s="131"/>
      <c r="GCH1" s="131"/>
      <c r="GCI1" s="131"/>
      <c r="GCJ1" s="131"/>
      <c r="GCK1" s="131"/>
      <c r="GCL1" s="131"/>
      <c r="GCM1" s="131"/>
      <c r="GCN1" s="131"/>
      <c r="GCO1" s="131"/>
      <c r="GCP1" s="131"/>
      <c r="GCQ1" s="131"/>
      <c r="GCR1" s="131"/>
      <c r="GCS1" s="131"/>
      <c r="GCT1" s="131"/>
      <c r="GCU1" s="131"/>
      <c r="GCV1" s="131"/>
      <c r="GCW1" s="131"/>
      <c r="GCX1" s="131"/>
      <c r="GCY1" s="131"/>
      <c r="GCZ1" s="131"/>
      <c r="GDA1" s="131"/>
      <c r="GDB1" s="131"/>
      <c r="GDC1" s="131"/>
      <c r="GDD1" s="131"/>
      <c r="GDE1" s="131"/>
      <c r="GDF1" s="131"/>
      <c r="GDG1" s="131"/>
      <c r="GDH1" s="131"/>
      <c r="GDI1" s="131"/>
      <c r="GDJ1" s="131"/>
      <c r="GDK1" s="131"/>
      <c r="GDL1" s="131"/>
      <c r="GDM1" s="131"/>
      <c r="GDN1" s="131"/>
      <c r="GDO1" s="131"/>
      <c r="GDP1" s="131"/>
      <c r="GDQ1" s="131"/>
      <c r="GDR1" s="131"/>
      <c r="GDS1" s="131"/>
      <c r="GDT1" s="131"/>
      <c r="GDU1" s="131"/>
      <c r="GDV1" s="131"/>
      <c r="GDW1" s="131"/>
      <c r="GDX1" s="131"/>
      <c r="GDY1" s="131"/>
      <c r="GDZ1" s="131"/>
      <c r="GEA1" s="131"/>
      <c r="GEB1" s="131"/>
      <c r="GEC1" s="131"/>
      <c r="GED1" s="131"/>
      <c r="GEE1" s="131"/>
      <c r="GEF1" s="131"/>
      <c r="GEG1" s="131"/>
      <c r="GEH1" s="131"/>
      <c r="GEI1" s="131"/>
      <c r="GEJ1" s="131"/>
      <c r="GEK1" s="131"/>
      <c r="GEL1" s="131"/>
      <c r="GEM1" s="131"/>
      <c r="GEN1" s="131"/>
      <c r="GEO1" s="131"/>
      <c r="GEP1" s="131"/>
      <c r="GEQ1" s="131"/>
      <c r="GER1" s="131"/>
      <c r="GES1" s="131"/>
      <c r="GET1" s="131"/>
      <c r="GEU1" s="131"/>
      <c r="GEV1" s="131"/>
      <c r="GEW1" s="131"/>
      <c r="GEX1" s="131"/>
      <c r="GEY1" s="131"/>
      <c r="GEZ1" s="131"/>
      <c r="GFA1" s="131"/>
      <c r="GFB1" s="131"/>
      <c r="GFC1" s="131"/>
      <c r="GFD1" s="131"/>
      <c r="GFE1" s="131"/>
      <c r="GFF1" s="131"/>
      <c r="GFG1" s="131"/>
      <c r="GFH1" s="131"/>
      <c r="GFI1" s="131"/>
      <c r="GFJ1" s="131"/>
      <c r="GFK1" s="131"/>
      <c r="GFL1" s="131"/>
      <c r="GFM1" s="131"/>
      <c r="GFN1" s="131"/>
      <c r="GFO1" s="131"/>
      <c r="GFP1" s="131"/>
      <c r="GFQ1" s="131"/>
      <c r="GFR1" s="131"/>
      <c r="GFS1" s="131"/>
      <c r="GFT1" s="131"/>
      <c r="GFU1" s="131"/>
      <c r="GFV1" s="131"/>
      <c r="GFW1" s="131"/>
      <c r="GFX1" s="131"/>
      <c r="GFY1" s="131"/>
      <c r="GFZ1" s="131"/>
      <c r="GGA1" s="131"/>
      <c r="GGB1" s="131"/>
      <c r="GGC1" s="131"/>
      <c r="GGD1" s="131"/>
      <c r="GGE1" s="131"/>
      <c r="GGF1" s="131"/>
      <c r="GGG1" s="131"/>
      <c r="GGH1" s="131"/>
      <c r="GGI1" s="131"/>
      <c r="GGJ1" s="131"/>
      <c r="GGK1" s="131"/>
      <c r="GGL1" s="131"/>
      <c r="GGM1" s="131"/>
      <c r="GGN1" s="131"/>
      <c r="GGO1" s="131"/>
      <c r="GGP1" s="131"/>
      <c r="GGQ1" s="131"/>
      <c r="GGR1" s="131"/>
      <c r="GGS1" s="131"/>
      <c r="GGT1" s="131"/>
      <c r="GGU1" s="131"/>
      <c r="GGV1" s="131"/>
      <c r="GGW1" s="131"/>
      <c r="GGX1" s="131"/>
      <c r="GGY1" s="131"/>
      <c r="GGZ1" s="131"/>
      <c r="GHA1" s="131"/>
      <c r="GHB1" s="131"/>
      <c r="GHC1" s="131"/>
      <c r="GHD1" s="131"/>
      <c r="GHE1" s="131"/>
      <c r="GHF1" s="131"/>
      <c r="GHG1" s="131"/>
      <c r="GHH1" s="131"/>
      <c r="GHI1" s="131"/>
      <c r="GHJ1" s="131"/>
      <c r="GHK1" s="131"/>
      <c r="GHL1" s="131"/>
      <c r="GHM1" s="131"/>
      <c r="GHN1" s="131"/>
      <c r="GHO1" s="131"/>
      <c r="GHP1" s="131"/>
      <c r="GHQ1" s="131"/>
      <c r="GHR1" s="131"/>
      <c r="GHS1" s="131"/>
      <c r="GHT1" s="131"/>
      <c r="GHU1" s="131"/>
      <c r="GHV1" s="131"/>
      <c r="GHW1" s="131"/>
      <c r="GHX1" s="131"/>
      <c r="GHY1" s="131"/>
      <c r="GHZ1" s="131"/>
      <c r="GIA1" s="131"/>
      <c r="GIB1" s="131"/>
      <c r="GIC1" s="131"/>
      <c r="GID1" s="131"/>
      <c r="GIE1" s="131"/>
      <c r="GIF1" s="131"/>
      <c r="GIG1" s="131"/>
      <c r="GIH1" s="131"/>
      <c r="GII1" s="131"/>
      <c r="GIJ1" s="131"/>
      <c r="GIK1" s="131"/>
      <c r="GIL1" s="131"/>
      <c r="GIM1" s="131"/>
      <c r="GIN1" s="131"/>
      <c r="GIO1" s="131"/>
      <c r="GIP1" s="131"/>
      <c r="GIQ1" s="131"/>
      <c r="GIR1" s="131"/>
      <c r="GIS1" s="131"/>
      <c r="GIT1" s="131"/>
      <c r="GIU1" s="131"/>
      <c r="GIV1" s="131"/>
      <c r="GIW1" s="131"/>
      <c r="GIX1" s="131"/>
      <c r="GIY1" s="131"/>
      <c r="GIZ1" s="131"/>
      <c r="GJA1" s="131"/>
      <c r="GJB1" s="131"/>
      <c r="GJC1" s="131"/>
      <c r="GJD1" s="131"/>
      <c r="GJE1" s="131"/>
      <c r="GJF1" s="131"/>
      <c r="GJG1" s="131"/>
      <c r="GJH1" s="131"/>
      <c r="GJI1" s="131"/>
      <c r="GJJ1" s="131"/>
      <c r="GJK1" s="131"/>
      <c r="GJL1" s="131"/>
      <c r="GJM1" s="131"/>
      <c r="GJN1" s="131"/>
      <c r="GJO1" s="131"/>
      <c r="GJP1" s="131"/>
      <c r="GJQ1" s="131"/>
      <c r="GJR1" s="131"/>
      <c r="GJS1" s="131"/>
      <c r="GJT1" s="131"/>
      <c r="GJU1" s="131"/>
      <c r="GJV1" s="131"/>
      <c r="GJW1" s="131"/>
      <c r="GJX1" s="131"/>
      <c r="GJY1" s="131"/>
      <c r="GJZ1" s="131"/>
      <c r="GKA1" s="131"/>
      <c r="GKB1" s="131"/>
      <c r="GKC1" s="131"/>
      <c r="GKD1" s="131"/>
      <c r="GKE1" s="131"/>
      <c r="GKF1" s="131"/>
      <c r="GKG1" s="131"/>
      <c r="GKH1" s="131"/>
      <c r="GKI1" s="131"/>
      <c r="GKJ1" s="131"/>
      <c r="GKK1" s="131"/>
      <c r="GKL1" s="131"/>
      <c r="GKM1" s="131"/>
      <c r="GKN1" s="131"/>
      <c r="GKO1" s="131"/>
      <c r="GKP1" s="131"/>
      <c r="GKQ1" s="131"/>
      <c r="GKR1" s="131"/>
      <c r="GKS1" s="131"/>
      <c r="GKT1" s="131"/>
      <c r="GKU1" s="131"/>
      <c r="GKV1" s="131"/>
      <c r="GKW1" s="131"/>
      <c r="GKX1" s="131"/>
      <c r="GKY1" s="131"/>
      <c r="GKZ1" s="131"/>
      <c r="GLA1" s="131"/>
      <c r="GLB1" s="131"/>
      <c r="GLC1" s="131"/>
      <c r="GLD1" s="131"/>
      <c r="GLE1" s="131"/>
      <c r="GLF1" s="131"/>
      <c r="GLG1" s="131"/>
      <c r="GLH1" s="131"/>
      <c r="GLI1" s="131"/>
      <c r="GLJ1" s="131"/>
      <c r="GLK1" s="131"/>
      <c r="GLL1" s="131"/>
      <c r="GLM1" s="131"/>
      <c r="GLN1" s="131"/>
      <c r="GLO1" s="131"/>
      <c r="GLP1" s="131"/>
      <c r="GLQ1" s="131"/>
      <c r="GLR1" s="131"/>
      <c r="GLS1" s="131"/>
      <c r="GLT1" s="131"/>
      <c r="GLU1" s="131"/>
      <c r="GLV1" s="131"/>
      <c r="GLW1" s="131"/>
      <c r="GLX1" s="131"/>
      <c r="GLY1" s="131"/>
      <c r="GLZ1" s="131"/>
      <c r="GMA1" s="131"/>
      <c r="GMB1" s="131"/>
      <c r="GMC1" s="131"/>
      <c r="GMD1" s="131"/>
      <c r="GME1" s="131"/>
      <c r="GMF1" s="131"/>
      <c r="GMG1" s="131"/>
      <c r="GMH1" s="131"/>
      <c r="GMI1" s="131"/>
      <c r="GMJ1" s="131"/>
      <c r="GMK1" s="131"/>
      <c r="GML1" s="131"/>
      <c r="GMM1" s="131"/>
      <c r="GMN1" s="131"/>
      <c r="GMO1" s="131"/>
      <c r="GMP1" s="131"/>
      <c r="GMQ1" s="131"/>
      <c r="GMR1" s="131"/>
      <c r="GMS1" s="131"/>
      <c r="GMT1" s="131"/>
      <c r="GMU1" s="131"/>
      <c r="GMV1" s="131"/>
      <c r="GMW1" s="131"/>
      <c r="GMX1" s="131"/>
      <c r="GMY1" s="131"/>
      <c r="GMZ1" s="131"/>
      <c r="GNA1" s="131"/>
      <c r="GNB1" s="131"/>
      <c r="GNC1" s="131"/>
      <c r="GND1" s="131"/>
      <c r="GNE1" s="131"/>
      <c r="GNF1" s="131"/>
      <c r="GNG1" s="131"/>
      <c r="GNH1" s="131"/>
      <c r="GNI1" s="131"/>
      <c r="GNJ1" s="131"/>
      <c r="GNK1" s="131"/>
      <c r="GNL1" s="131"/>
      <c r="GNM1" s="131"/>
      <c r="GNN1" s="131"/>
      <c r="GNO1" s="131"/>
      <c r="GNP1" s="131"/>
      <c r="GNQ1" s="131"/>
      <c r="GNR1" s="131"/>
      <c r="GNS1" s="131"/>
      <c r="GNT1" s="131"/>
      <c r="GNU1" s="131"/>
      <c r="GNV1" s="131"/>
      <c r="GNW1" s="131"/>
      <c r="GNX1" s="131"/>
      <c r="GNY1" s="131"/>
      <c r="GNZ1" s="131"/>
      <c r="GOA1" s="131"/>
      <c r="GOB1" s="131"/>
      <c r="GOC1" s="131"/>
      <c r="GOD1" s="131"/>
      <c r="GOE1" s="131"/>
      <c r="GOF1" s="131"/>
      <c r="GOG1" s="131"/>
      <c r="GOH1" s="131"/>
      <c r="GOI1" s="131"/>
      <c r="GOJ1" s="131"/>
      <c r="GOK1" s="131"/>
      <c r="GOL1" s="131"/>
      <c r="GOM1" s="131"/>
      <c r="GON1" s="131"/>
      <c r="GOO1" s="131"/>
      <c r="GOP1" s="131"/>
      <c r="GOQ1" s="131"/>
      <c r="GOR1" s="131"/>
      <c r="GOS1" s="131"/>
      <c r="GOT1" s="131"/>
      <c r="GOU1" s="131"/>
      <c r="GOV1" s="131"/>
      <c r="GOW1" s="131"/>
      <c r="GOX1" s="131"/>
      <c r="GOY1" s="131"/>
      <c r="GOZ1" s="131"/>
      <c r="GPA1" s="131"/>
      <c r="GPB1" s="131"/>
      <c r="GPC1" s="131"/>
      <c r="GPD1" s="131"/>
      <c r="GPE1" s="131"/>
      <c r="GPF1" s="131"/>
      <c r="GPG1" s="131"/>
      <c r="GPH1" s="131"/>
      <c r="GPI1" s="131"/>
      <c r="GPJ1" s="131"/>
      <c r="GPK1" s="131"/>
      <c r="GPL1" s="131"/>
      <c r="GPM1" s="131"/>
      <c r="GPN1" s="131"/>
      <c r="GPO1" s="131"/>
      <c r="GPP1" s="131"/>
      <c r="GPQ1" s="131"/>
      <c r="GPR1" s="131"/>
      <c r="GPS1" s="131"/>
      <c r="GPT1" s="131"/>
      <c r="GPU1" s="131"/>
      <c r="GPV1" s="131"/>
      <c r="GPW1" s="131"/>
      <c r="GPX1" s="131"/>
      <c r="GPY1" s="131"/>
      <c r="GPZ1" s="131"/>
      <c r="GQA1" s="131"/>
      <c r="GQB1" s="131"/>
      <c r="GQC1" s="131"/>
      <c r="GQD1" s="131"/>
      <c r="GQE1" s="131"/>
      <c r="GQF1" s="131"/>
      <c r="GQG1" s="131"/>
      <c r="GQH1" s="131"/>
      <c r="GQI1" s="131"/>
      <c r="GQJ1" s="131"/>
      <c r="GQK1" s="131"/>
      <c r="GQL1" s="131"/>
      <c r="GQM1" s="131"/>
      <c r="GQN1" s="131"/>
      <c r="GQO1" s="131"/>
      <c r="GQP1" s="131"/>
      <c r="GQQ1" s="131"/>
      <c r="GQR1" s="131"/>
      <c r="GQS1" s="131"/>
      <c r="GQT1" s="131"/>
      <c r="GQU1" s="131"/>
      <c r="GQV1" s="131"/>
      <c r="GQW1" s="131"/>
      <c r="GQX1" s="131"/>
      <c r="GQY1" s="131"/>
      <c r="GQZ1" s="131"/>
      <c r="GRA1" s="131"/>
      <c r="GRB1" s="131"/>
      <c r="GRC1" s="131"/>
      <c r="GRD1" s="131"/>
      <c r="GRE1" s="131"/>
      <c r="GRF1" s="131"/>
      <c r="GRG1" s="131"/>
      <c r="GRH1" s="131"/>
      <c r="GRI1" s="131"/>
      <c r="GRJ1" s="131"/>
      <c r="GRK1" s="131"/>
      <c r="GRL1" s="131"/>
      <c r="GRM1" s="131"/>
      <c r="GRN1" s="131"/>
      <c r="GRO1" s="131"/>
      <c r="GRP1" s="131"/>
      <c r="GRQ1" s="131"/>
      <c r="GRR1" s="131"/>
      <c r="GRS1" s="131"/>
      <c r="GRT1" s="131"/>
      <c r="GRU1" s="131"/>
      <c r="GRV1" s="131"/>
      <c r="GRW1" s="131"/>
      <c r="GRX1" s="131"/>
      <c r="GRY1" s="131"/>
      <c r="GRZ1" s="131"/>
      <c r="GSA1" s="131"/>
      <c r="GSB1" s="131"/>
      <c r="GSC1" s="131"/>
      <c r="GSD1" s="131"/>
      <c r="GSE1" s="131"/>
      <c r="GSF1" s="131"/>
      <c r="GSG1" s="131"/>
      <c r="GSH1" s="131"/>
      <c r="GSI1" s="131"/>
      <c r="GSJ1" s="131"/>
      <c r="GSK1" s="131"/>
      <c r="GSL1" s="131"/>
      <c r="GSM1" s="131"/>
      <c r="GSN1" s="131"/>
      <c r="GSO1" s="131"/>
      <c r="GSP1" s="131"/>
      <c r="GSQ1" s="131"/>
      <c r="GSR1" s="131"/>
      <c r="GSS1" s="131"/>
      <c r="GST1" s="131"/>
      <c r="GSU1" s="131"/>
      <c r="GSV1" s="131"/>
      <c r="GSW1" s="131"/>
      <c r="GSX1" s="131"/>
      <c r="GSY1" s="131"/>
      <c r="GSZ1" s="131"/>
      <c r="GTA1" s="131"/>
      <c r="GTB1" s="131"/>
      <c r="GTC1" s="131"/>
      <c r="GTD1" s="131"/>
      <c r="GTE1" s="131"/>
      <c r="GTF1" s="131"/>
      <c r="GTG1" s="131"/>
      <c r="GTH1" s="131"/>
      <c r="GTI1" s="131"/>
      <c r="GTJ1" s="131"/>
      <c r="GTK1" s="131"/>
      <c r="GTL1" s="131"/>
      <c r="GTM1" s="131"/>
      <c r="GTN1" s="131"/>
      <c r="GTO1" s="131"/>
      <c r="GTP1" s="131"/>
      <c r="GTQ1" s="131"/>
      <c r="GTR1" s="131"/>
      <c r="GTS1" s="131"/>
      <c r="GTT1" s="131"/>
      <c r="GTU1" s="131"/>
      <c r="GTV1" s="131"/>
      <c r="GTW1" s="131"/>
      <c r="GTX1" s="131"/>
      <c r="GTY1" s="131"/>
      <c r="GTZ1" s="131"/>
      <c r="GUA1" s="131"/>
      <c r="GUB1" s="131"/>
      <c r="GUC1" s="131"/>
      <c r="GUD1" s="131"/>
      <c r="GUE1" s="131"/>
      <c r="GUF1" s="131"/>
      <c r="GUG1" s="131"/>
      <c r="GUH1" s="131"/>
      <c r="GUI1" s="131"/>
      <c r="GUJ1" s="131"/>
      <c r="GUK1" s="131"/>
      <c r="GUL1" s="131"/>
      <c r="GUM1" s="131"/>
      <c r="GUN1" s="131"/>
      <c r="GUO1" s="131"/>
      <c r="GUP1" s="131"/>
      <c r="GUQ1" s="131"/>
      <c r="GUR1" s="131"/>
      <c r="GUS1" s="131"/>
      <c r="GUT1" s="131"/>
      <c r="GUU1" s="131"/>
      <c r="GUV1" s="131"/>
      <c r="GUW1" s="131"/>
      <c r="GUX1" s="131"/>
      <c r="GUY1" s="131"/>
      <c r="GUZ1" s="131"/>
      <c r="GVA1" s="131"/>
      <c r="GVB1" s="131"/>
      <c r="GVC1" s="131"/>
      <c r="GVD1" s="131"/>
      <c r="GVE1" s="131"/>
      <c r="GVF1" s="131"/>
      <c r="GVG1" s="131"/>
      <c r="GVH1" s="131"/>
      <c r="GVI1" s="131"/>
      <c r="GVJ1" s="131"/>
      <c r="GVK1" s="131"/>
      <c r="GVL1" s="131"/>
      <c r="GVM1" s="131"/>
      <c r="GVN1" s="131"/>
      <c r="GVO1" s="131"/>
      <c r="GVP1" s="131"/>
      <c r="GVQ1" s="131"/>
      <c r="GVR1" s="131"/>
      <c r="GVS1" s="131"/>
      <c r="GVT1" s="131"/>
      <c r="GVU1" s="131"/>
      <c r="GVV1" s="131"/>
      <c r="GVW1" s="131"/>
      <c r="GVX1" s="131"/>
      <c r="GVY1" s="131"/>
      <c r="GVZ1" s="131"/>
      <c r="GWA1" s="131"/>
      <c r="GWB1" s="131"/>
      <c r="GWC1" s="131"/>
      <c r="GWD1" s="131"/>
      <c r="GWE1" s="131"/>
      <c r="GWF1" s="131"/>
      <c r="GWG1" s="131"/>
      <c r="GWH1" s="131"/>
      <c r="GWI1" s="131"/>
      <c r="GWJ1" s="131"/>
      <c r="GWK1" s="131"/>
      <c r="GWL1" s="131"/>
      <c r="GWM1" s="131"/>
      <c r="GWN1" s="131"/>
      <c r="GWO1" s="131"/>
      <c r="GWP1" s="131"/>
      <c r="GWQ1" s="131"/>
      <c r="GWR1" s="131"/>
      <c r="GWS1" s="131"/>
      <c r="GWT1" s="131"/>
      <c r="GWU1" s="131"/>
      <c r="GWV1" s="131"/>
      <c r="GWW1" s="131"/>
      <c r="GWX1" s="131"/>
      <c r="GWY1" s="131"/>
      <c r="GWZ1" s="131"/>
      <c r="GXA1" s="131"/>
      <c r="GXB1" s="131"/>
      <c r="GXC1" s="131"/>
      <c r="GXD1" s="131"/>
      <c r="GXE1" s="131"/>
      <c r="GXF1" s="131"/>
      <c r="GXG1" s="131"/>
      <c r="GXH1" s="131"/>
      <c r="GXI1" s="131"/>
      <c r="GXJ1" s="131"/>
      <c r="GXK1" s="131"/>
      <c r="GXL1" s="131"/>
      <c r="GXM1" s="131"/>
      <c r="GXN1" s="131"/>
      <c r="GXO1" s="131"/>
      <c r="GXP1" s="131"/>
      <c r="GXQ1" s="131"/>
      <c r="GXR1" s="131"/>
      <c r="GXS1" s="131"/>
      <c r="GXT1" s="131"/>
      <c r="GXU1" s="131"/>
      <c r="GXV1" s="131"/>
      <c r="GXW1" s="131"/>
      <c r="GXX1" s="131"/>
      <c r="GXY1" s="131"/>
      <c r="GXZ1" s="131"/>
      <c r="GYA1" s="131"/>
      <c r="GYB1" s="131"/>
      <c r="GYC1" s="131"/>
      <c r="GYD1" s="131"/>
      <c r="GYE1" s="131"/>
      <c r="GYF1" s="131"/>
      <c r="GYG1" s="131"/>
      <c r="GYH1" s="131"/>
      <c r="GYI1" s="131"/>
      <c r="GYJ1" s="131"/>
      <c r="GYK1" s="131"/>
      <c r="GYL1" s="131"/>
      <c r="GYM1" s="131"/>
      <c r="GYN1" s="131"/>
      <c r="GYO1" s="131"/>
      <c r="GYP1" s="131"/>
      <c r="GYQ1" s="131"/>
      <c r="GYR1" s="131"/>
      <c r="GYS1" s="131"/>
      <c r="GYT1" s="131"/>
      <c r="GYU1" s="131"/>
      <c r="GYV1" s="131"/>
      <c r="GYW1" s="131"/>
      <c r="GYX1" s="131"/>
      <c r="GYY1" s="131"/>
      <c r="GYZ1" s="131"/>
      <c r="GZA1" s="131"/>
      <c r="GZB1" s="131"/>
      <c r="GZC1" s="131"/>
      <c r="GZD1" s="131"/>
      <c r="GZE1" s="131"/>
      <c r="GZF1" s="131"/>
      <c r="GZG1" s="131"/>
      <c r="GZH1" s="131"/>
      <c r="GZI1" s="131"/>
      <c r="GZJ1" s="131"/>
      <c r="GZK1" s="131"/>
      <c r="GZL1" s="131"/>
      <c r="GZM1" s="131"/>
      <c r="GZN1" s="131"/>
      <c r="GZO1" s="131"/>
      <c r="GZP1" s="131"/>
      <c r="GZQ1" s="131"/>
      <c r="GZR1" s="131"/>
      <c r="GZS1" s="131"/>
      <c r="GZT1" s="131"/>
      <c r="GZU1" s="131"/>
      <c r="GZV1" s="131"/>
      <c r="GZW1" s="131"/>
      <c r="GZX1" s="131"/>
      <c r="GZY1" s="131"/>
      <c r="GZZ1" s="131"/>
      <c r="HAA1" s="131"/>
      <c r="HAB1" s="131"/>
      <c r="HAC1" s="131"/>
      <c r="HAD1" s="131"/>
      <c r="HAE1" s="131"/>
      <c r="HAF1" s="131"/>
      <c r="HAG1" s="131"/>
      <c r="HAH1" s="131"/>
      <c r="HAI1" s="131"/>
      <c r="HAJ1" s="131"/>
      <c r="HAK1" s="131"/>
      <c r="HAL1" s="131"/>
      <c r="HAM1" s="131"/>
      <c r="HAN1" s="131"/>
      <c r="HAO1" s="131"/>
      <c r="HAP1" s="131"/>
      <c r="HAQ1" s="131"/>
      <c r="HAR1" s="131"/>
      <c r="HAS1" s="131"/>
      <c r="HAT1" s="131"/>
      <c r="HAU1" s="131"/>
      <c r="HAV1" s="131"/>
      <c r="HAW1" s="131"/>
      <c r="HAX1" s="131"/>
      <c r="HAY1" s="131"/>
      <c r="HAZ1" s="131"/>
      <c r="HBA1" s="131"/>
      <c r="HBB1" s="131"/>
      <c r="HBC1" s="131"/>
      <c r="HBD1" s="131"/>
      <c r="HBE1" s="131"/>
      <c r="HBF1" s="131"/>
      <c r="HBG1" s="131"/>
      <c r="HBH1" s="131"/>
      <c r="HBI1" s="131"/>
      <c r="HBJ1" s="131"/>
      <c r="HBK1" s="131"/>
      <c r="HBL1" s="131"/>
      <c r="HBM1" s="131"/>
      <c r="HBN1" s="131"/>
      <c r="HBO1" s="131"/>
      <c r="HBP1" s="131"/>
      <c r="HBQ1" s="131"/>
      <c r="HBR1" s="131"/>
      <c r="HBS1" s="131"/>
      <c r="HBT1" s="131"/>
      <c r="HBU1" s="131"/>
      <c r="HBV1" s="131"/>
      <c r="HBW1" s="131"/>
      <c r="HBX1" s="131"/>
      <c r="HBY1" s="131"/>
      <c r="HBZ1" s="131"/>
      <c r="HCA1" s="131"/>
      <c r="HCB1" s="131"/>
      <c r="HCC1" s="131"/>
      <c r="HCD1" s="131"/>
      <c r="HCE1" s="131"/>
      <c r="HCF1" s="131"/>
      <c r="HCG1" s="131"/>
      <c r="HCH1" s="131"/>
      <c r="HCI1" s="131"/>
      <c r="HCJ1" s="131"/>
      <c r="HCK1" s="131"/>
      <c r="HCL1" s="131"/>
      <c r="HCM1" s="131"/>
      <c r="HCN1" s="131"/>
      <c r="HCO1" s="131"/>
      <c r="HCP1" s="131"/>
      <c r="HCQ1" s="131"/>
      <c r="HCR1" s="131"/>
      <c r="HCS1" s="131"/>
      <c r="HCT1" s="131"/>
      <c r="HCU1" s="131"/>
      <c r="HCV1" s="131"/>
      <c r="HCW1" s="131"/>
      <c r="HCX1" s="131"/>
      <c r="HCY1" s="131"/>
      <c r="HCZ1" s="131"/>
      <c r="HDA1" s="131"/>
      <c r="HDB1" s="131"/>
      <c r="HDC1" s="131"/>
      <c r="HDD1" s="131"/>
      <c r="HDE1" s="131"/>
      <c r="HDF1" s="131"/>
      <c r="HDG1" s="131"/>
      <c r="HDH1" s="131"/>
      <c r="HDI1" s="131"/>
      <c r="HDJ1" s="131"/>
      <c r="HDK1" s="131"/>
      <c r="HDL1" s="131"/>
      <c r="HDM1" s="131"/>
      <c r="HDN1" s="131"/>
      <c r="HDO1" s="131"/>
      <c r="HDP1" s="131"/>
      <c r="HDQ1" s="131"/>
      <c r="HDR1" s="131"/>
      <c r="HDS1" s="131"/>
      <c r="HDT1" s="131"/>
      <c r="HDU1" s="131"/>
      <c r="HDV1" s="131"/>
      <c r="HDW1" s="131"/>
      <c r="HDX1" s="131"/>
      <c r="HDY1" s="131"/>
      <c r="HDZ1" s="131"/>
      <c r="HEA1" s="131"/>
      <c r="HEB1" s="131"/>
      <c r="HEC1" s="131"/>
      <c r="HED1" s="131"/>
      <c r="HEE1" s="131"/>
      <c r="HEF1" s="131"/>
      <c r="HEG1" s="131"/>
      <c r="HEH1" s="131"/>
      <c r="HEI1" s="131"/>
      <c r="HEJ1" s="131"/>
      <c r="HEK1" s="131"/>
      <c r="HEL1" s="131"/>
      <c r="HEM1" s="131"/>
      <c r="HEN1" s="131"/>
      <c r="HEO1" s="131"/>
      <c r="HEP1" s="131"/>
      <c r="HEQ1" s="131"/>
      <c r="HER1" s="131"/>
      <c r="HES1" s="131"/>
      <c r="HET1" s="131"/>
      <c r="HEU1" s="131"/>
      <c r="HEV1" s="131"/>
      <c r="HEW1" s="131"/>
      <c r="HEX1" s="131"/>
      <c r="HEY1" s="131"/>
      <c r="HEZ1" s="131"/>
      <c r="HFA1" s="131"/>
      <c r="HFB1" s="131"/>
      <c r="HFC1" s="131"/>
      <c r="HFD1" s="131"/>
      <c r="HFE1" s="131"/>
      <c r="HFF1" s="131"/>
      <c r="HFG1" s="131"/>
      <c r="HFH1" s="131"/>
      <c r="HFI1" s="131"/>
      <c r="HFJ1" s="131"/>
      <c r="HFK1" s="131"/>
      <c r="HFL1" s="131"/>
      <c r="HFM1" s="131"/>
      <c r="HFN1" s="131"/>
      <c r="HFO1" s="131"/>
      <c r="HFP1" s="131"/>
      <c r="HFQ1" s="131"/>
      <c r="HFR1" s="131"/>
      <c r="HFS1" s="131"/>
      <c r="HFT1" s="131"/>
      <c r="HFU1" s="131"/>
      <c r="HFV1" s="131"/>
      <c r="HFW1" s="131"/>
      <c r="HFX1" s="131"/>
      <c r="HFY1" s="131"/>
      <c r="HFZ1" s="131"/>
      <c r="HGA1" s="131"/>
      <c r="HGB1" s="131"/>
      <c r="HGC1" s="131"/>
      <c r="HGD1" s="131"/>
      <c r="HGE1" s="131"/>
      <c r="HGF1" s="131"/>
      <c r="HGG1" s="131"/>
      <c r="HGH1" s="131"/>
      <c r="HGI1" s="131"/>
      <c r="HGJ1" s="131"/>
      <c r="HGK1" s="131"/>
      <c r="HGL1" s="131"/>
      <c r="HGM1" s="131"/>
      <c r="HGN1" s="131"/>
      <c r="HGO1" s="131"/>
      <c r="HGP1" s="131"/>
      <c r="HGQ1" s="131"/>
      <c r="HGR1" s="131"/>
      <c r="HGS1" s="131"/>
      <c r="HGT1" s="131"/>
      <c r="HGU1" s="131"/>
      <c r="HGV1" s="131"/>
      <c r="HGW1" s="131"/>
      <c r="HGX1" s="131"/>
      <c r="HGY1" s="131"/>
      <c r="HGZ1" s="131"/>
      <c r="HHA1" s="131"/>
      <c r="HHB1" s="131"/>
      <c r="HHC1" s="131"/>
      <c r="HHD1" s="131"/>
      <c r="HHE1" s="131"/>
      <c r="HHF1" s="131"/>
      <c r="HHG1" s="131"/>
      <c r="HHH1" s="131"/>
      <c r="HHI1" s="131"/>
      <c r="HHJ1" s="131"/>
      <c r="HHK1" s="131"/>
      <c r="HHL1" s="131"/>
      <c r="HHM1" s="131"/>
      <c r="HHN1" s="131"/>
      <c r="HHO1" s="131"/>
      <c r="HHP1" s="131"/>
      <c r="HHQ1" s="131"/>
      <c r="HHR1" s="131"/>
      <c r="HHS1" s="131"/>
      <c r="HHT1" s="131"/>
      <c r="HHU1" s="131"/>
      <c r="HHV1" s="131"/>
      <c r="HHW1" s="131"/>
      <c r="HHX1" s="131"/>
      <c r="HHY1" s="131"/>
      <c r="HHZ1" s="131"/>
      <c r="HIA1" s="131"/>
      <c r="HIB1" s="131"/>
      <c r="HIC1" s="131"/>
      <c r="HID1" s="131"/>
      <c r="HIE1" s="131"/>
      <c r="HIF1" s="131"/>
      <c r="HIG1" s="131"/>
      <c r="HIH1" s="131"/>
      <c r="HII1" s="131"/>
      <c r="HIJ1" s="131"/>
      <c r="HIK1" s="131"/>
      <c r="HIL1" s="131"/>
      <c r="HIM1" s="131"/>
      <c r="HIN1" s="131"/>
      <c r="HIO1" s="131"/>
      <c r="HIP1" s="131"/>
      <c r="HIQ1" s="131"/>
      <c r="HIR1" s="131"/>
      <c r="HIS1" s="131"/>
      <c r="HIT1" s="131"/>
      <c r="HIU1" s="131"/>
      <c r="HIV1" s="131"/>
      <c r="HIW1" s="131"/>
      <c r="HIX1" s="131"/>
      <c r="HIY1" s="131"/>
      <c r="HIZ1" s="131"/>
      <c r="HJA1" s="131"/>
      <c r="HJB1" s="131"/>
      <c r="HJC1" s="131"/>
      <c r="HJD1" s="131"/>
      <c r="HJE1" s="131"/>
      <c r="HJF1" s="131"/>
      <c r="HJG1" s="131"/>
      <c r="HJH1" s="131"/>
      <c r="HJI1" s="131"/>
      <c r="HJJ1" s="131"/>
      <c r="HJK1" s="131"/>
      <c r="HJL1" s="131"/>
      <c r="HJM1" s="131"/>
      <c r="HJN1" s="131"/>
      <c r="HJO1" s="131"/>
      <c r="HJP1" s="131"/>
      <c r="HJQ1" s="131"/>
      <c r="HJR1" s="131"/>
      <c r="HJS1" s="131"/>
      <c r="HJT1" s="131"/>
      <c r="HJU1" s="131"/>
      <c r="HJV1" s="131"/>
      <c r="HJW1" s="131"/>
      <c r="HJX1" s="131"/>
      <c r="HJY1" s="131"/>
      <c r="HJZ1" s="131"/>
      <c r="HKA1" s="131"/>
      <c r="HKB1" s="131"/>
      <c r="HKC1" s="131"/>
      <c r="HKD1" s="131"/>
      <c r="HKE1" s="131"/>
      <c r="HKF1" s="131"/>
      <c r="HKG1" s="131"/>
      <c r="HKH1" s="131"/>
      <c r="HKI1" s="131"/>
      <c r="HKJ1" s="131"/>
      <c r="HKK1" s="131"/>
      <c r="HKL1" s="131"/>
      <c r="HKM1" s="131"/>
      <c r="HKN1" s="131"/>
      <c r="HKO1" s="131"/>
      <c r="HKP1" s="131"/>
      <c r="HKQ1" s="131"/>
      <c r="HKR1" s="131"/>
      <c r="HKS1" s="131"/>
      <c r="HKT1" s="131"/>
      <c r="HKU1" s="131"/>
      <c r="HKV1" s="131"/>
      <c r="HKW1" s="131"/>
      <c r="HKX1" s="131"/>
      <c r="HKY1" s="131"/>
      <c r="HKZ1" s="131"/>
      <c r="HLA1" s="131"/>
      <c r="HLB1" s="131"/>
      <c r="HLC1" s="131"/>
      <c r="HLD1" s="131"/>
      <c r="HLE1" s="131"/>
      <c r="HLF1" s="131"/>
      <c r="HLG1" s="131"/>
      <c r="HLH1" s="131"/>
      <c r="HLI1" s="131"/>
      <c r="HLJ1" s="131"/>
      <c r="HLK1" s="131"/>
      <c r="HLL1" s="131"/>
      <c r="HLM1" s="131"/>
      <c r="HLN1" s="131"/>
      <c r="HLO1" s="131"/>
      <c r="HLP1" s="131"/>
      <c r="HLQ1" s="131"/>
      <c r="HLR1" s="131"/>
      <c r="HLS1" s="131"/>
      <c r="HLT1" s="131"/>
      <c r="HLU1" s="131"/>
      <c r="HLV1" s="131"/>
      <c r="HLW1" s="131"/>
      <c r="HLX1" s="131"/>
      <c r="HLY1" s="131"/>
      <c r="HLZ1" s="131"/>
      <c r="HMA1" s="131"/>
      <c r="HMB1" s="131"/>
      <c r="HMC1" s="131"/>
      <c r="HMD1" s="131"/>
      <c r="HME1" s="131"/>
      <c r="HMF1" s="131"/>
      <c r="HMG1" s="131"/>
      <c r="HMH1" s="131"/>
      <c r="HMI1" s="131"/>
      <c r="HMJ1" s="131"/>
      <c r="HMK1" s="131"/>
      <c r="HML1" s="131"/>
      <c r="HMM1" s="131"/>
      <c r="HMN1" s="131"/>
      <c r="HMO1" s="131"/>
      <c r="HMP1" s="131"/>
      <c r="HMQ1" s="131"/>
      <c r="HMR1" s="131"/>
      <c r="HMS1" s="131"/>
      <c r="HMT1" s="131"/>
      <c r="HMU1" s="131"/>
      <c r="HMV1" s="131"/>
      <c r="HMW1" s="131"/>
      <c r="HMX1" s="131"/>
      <c r="HMY1" s="131"/>
      <c r="HMZ1" s="131"/>
      <c r="HNA1" s="131"/>
      <c r="HNB1" s="131"/>
      <c r="HNC1" s="131"/>
      <c r="HND1" s="131"/>
      <c r="HNE1" s="131"/>
      <c r="HNF1" s="131"/>
      <c r="HNG1" s="131"/>
      <c r="HNH1" s="131"/>
      <c r="HNI1" s="131"/>
      <c r="HNJ1" s="131"/>
      <c r="HNK1" s="131"/>
      <c r="HNL1" s="131"/>
      <c r="HNM1" s="131"/>
      <c r="HNN1" s="131"/>
      <c r="HNO1" s="131"/>
      <c r="HNP1" s="131"/>
      <c r="HNQ1" s="131"/>
      <c r="HNR1" s="131"/>
      <c r="HNS1" s="131"/>
      <c r="HNT1" s="131"/>
      <c r="HNU1" s="131"/>
      <c r="HNV1" s="131"/>
      <c r="HNW1" s="131"/>
      <c r="HNX1" s="131"/>
      <c r="HNY1" s="131"/>
      <c r="HNZ1" s="131"/>
      <c r="HOA1" s="131"/>
      <c r="HOB1" s="131"/>
      <c r="HOC1" s="131"/>
      <c r="HOD1" s="131"/>
      <c r="HOE1" s="131"/>
      <c r="HOF1" s="131"/>
      <c r="HOG1" s="131"/>
      <c r="HOH1" s="131"/>
      <c r="HOI1" s="131"/>
      <c r="HOJ1" s="131"/>
      <c r="HOK1" s="131"/>
      <c r="HOL1" s="131"/>
      <c r="HOM1" s="131"/>
      <c r="HON1" s="131"/>
      <c r="HOO1" s="131"/>
      <c r="HOP1" s="131"/>
      <c r="HOQ1" s="131"/>
      <c r="HOR1" s="131"/>
      <c r="HOS1" s="131"/>
      <c r="HOT1" s="131"/>
      <c r="HOU1" s="131"/>
      <c r="HOV1" s="131"/>
      <c r="HOW1" s="131"/>
      <c r="HOX1" s="131"/>
      <c r="HOY1" s="131"/>
      <c r="HOZ1" s="131"/>
      <c r="HPA1" s="131"/>
      <c r="HPB1" s="131"/>
      <c r="HPC1" s="131"/>
      <c r="HPD1" s="131"/>
      <c r="HPE1" s="131"/>
      <c r="HPF1" s="131"/>
      <c r="HPG1" s="131"/>
      <c r="HPH1" s="131"/>
      <c r="HPI1" s="131"/>
      <c r="HPJ1" s="131"/>
      <c r="HPK1" s="131"/>
      <c r="HPL1" s="131"/>
      <c r="HPM1" s="131"/>
      <c r="HPN1" s="131"/>
      <c r="HPO1" s="131"/>
      <c r="HPP1" s="131"/>
      <c r="HPQ1" s="131"/>
      <c r="HPR1" s="131"/>
      <c r="HPS1" s="131"/>
      <c r="HPT1" s="131"/>
      <c r="HPU1" s="131"/>
      <c r="HPV1" s="131"/>
      <c r="HPW1" s="131"/>
      <c r="HPX1" s="131"/>
      <c r="HPY1" s="131"/>
      <c r="HPZ1" s="131"/>
      <c r="HQA1" s="131"/>
      <c r="HQB1" s="131"/>
      <c r="HQC1" s="131"/>
      <c r="HQD1" s="131"/>
      <c r="HQE1" s="131"/>
      <c r="HQF1" s="131"/>
      <c r="HQG1" s="131"/>
      <c r="HQH1" s="131"/>
      <c r="HQI1" s="131"/>
      <c r="HQJ1" s="131"/>
      <c r="HQK1" s="131"/>
      <c r="HQL1" s="131"/>
      <c r="HQM1" s="131"/>
      <c r="HQN1" s="131"/>
      <c r="HQO1" s="131"/>
      <c r="HQP1" s="131"/>
      <c r="HQQ1" s="131"/>
      <c r="HQR1" s="131"/>
      <c r="HQS1" s="131"/>
      <c r="HQT1" s="131"/>
      <c r="HQU1" s="131"/>
      <c r="HQV1" s="131"/>
      <c r="HQW1" s="131"/>
      <c r="HQX1" s="131"/>
      <c r="HQY1" s="131"/>
      <c r="HQZ1" s="131"/>
      <c r="HRA1" s="131"/>
      <c r="HRB1" s="131"/>
      <c r="HRC1" s="131"/>
      <c r="HRD1" s="131"/>
      <c r="HRE1" s="131"/>
      <c r="HRF1" s="131"/>
      <c r="HRG1" s="131"/>
      <c r="HRH1" s="131"/>
      <c r="HRI1" s="131"/>
      <c r="HRJ1" s="131"/>
      <c r="HRK1" s="131"/>
      <c r="HRL1" s="131"/>
      <c r="HRM1" s="131"/>
      <c r="HRN1" s="131"/>
      <c r="HRO1" s="131"/>
      <c r="HRP1" s="131"/>
      <c r="HRQ1" s="131"/>
      <c r="HRR1" s="131"/>
      <c r="HRS1" s="131"/>
      <c r="HRT1" s="131"/>
      <c r="HRU1" s="131"/>
      <c r="HRV1" s="131"/>
      <c r="HRW1" s="131"/>
      <c r="HRX1" s="131"/>
      <c r="HRY1" s="131"/>
      <c r="HRZ1" s="131"/>
      <c r="HSA1" s="131"/>
      <c r="HSB1" s="131"/>
      <c r="HSC1" s="131"/>
      <c r="HSD1" s="131"/>
      <c r="HSE1" s="131"/>
      <c r="HSF1" s="131"/>
      <c r="HSG1" s="131"/>
      <c r="HSH1" s="131"/>
      <c r="HSI1" s="131"/>
      <c r="HSJ1" s="131"/>
      <c r="HSK1" s="131"/>
      <c r="HSL1" s="131"/>
      <c r="HSM1" s="131"/>
      <c r="HSN1" s="131"/>
      <c r="HSO1" s="131"/>
      <c r="HSP1" s="131"/>
      <c r="HSQ1" s="131"/>
      <c r="HSR1" s="131"/>
      <c r="HSS1" s="131"/>
      <c r="HST1" s="131"/>
      <c r="HSU1" s="131"/>
      <c r="HSV1" s="131"/>
      <c r="HSW1" s="131"/>
      <c r="HSX1" s="131"/>
      <c r="HSY1" s="131"/>
      <c r="HSZ1" s="131"/>
      <c r="HTA1" s="131"/>
      <c r="HTB1" s="131"/>
      <c r="HTC1" s="131"/>
      <c r="HTD1" s="131"/>
      <c r="HTE1" s="131"/>
      <c r="HTF1" s="131"/>
      <c r="HTG1" s="131"/>
      <c r="HTH1" s="131"/>
      <c r="HTI1" s="131"/>
      <c r="HTJ1" s="131"/>
      <c r="HTK1" s="131"/>
      <c r="HTL1" s="131"/>
      <c r="HTM1" s="131"/>
      <c r="HTN1" s="131"/>
      <c r="HTO1" s="131"/>
      <c r="HTP1" s="131"/>
      <c r="HTQ1" s="131"/>
      <c r="HTR1" s="131"/>
      <c r="HTS1" s="131"/>
      <c r="HTT1" s="131"/>
      <c r="HTU1" s="131"/>
      <c r="HTV1" s="131"/>
      <c r="HTW1" s="131"/>
      <c r="HTX1" s="131"/>
      <c r="HTY1" s="131"/>
      <c r="HTZ1" s="131"/>
      <c r="HUA1" s="131"/>
      <c r="HUB1" s="131"/>
      <c r="HUC1" s="131"/>
      <c r="HUD1" s="131"/>
      <c r="HUE1" s="131"/>
      <c r="HUF1" s="131"/>
      <c r="HUG1" s="131"/>
      <c r="HUH1" s="131"/>
      <c r="HUI1" s="131"/>
      <c r="HUJ1" s="131"/>
      <c r="HUK1" s="131"/>
      <c r="HUL1" s="131"/>
      <c r="HUM1" s="131"/>
      <c r="HUN1" s="131"/>
      <c r="HUO1" s="131"/>
      <c r="HUP1" s="131"/>
      <c r="HUQ1" s="131"/>
      <c r="HUR1" s="131"/>
      <c r="HUS1" s="131"/>
      <c r="HUT1" s="131"/>
      <c r="HUU1" s="131"/>
      <c r="HUV1" s="131"/>
      <c r="HUW1" s="131"/>
      <c r="HUX1" s="131"/>
      <c r="HUY1" s="131"/>
      <c r="HUZ1" s="131"/>
      <c r="HVA1" s="131"/>
      <c r="HVB1" s="131"/>
      <c r="HVC1" s="131"/>
      <c r="HVD1" s="131"/>
      <c r="HVE1" s="131"/>
      <c r="HVF1" s="131"/>
      <c r="HVG1" s="131"/>
      <c r="HVH1" s="131"/>
      <c r="HVI1" s="131"/>
      <c r="HVJ1" s="131"/>
      <c r="HVK1" s="131"/>
      <c r="HVL1" s="131"/>
      <c r="HVM1" s="131"/>
      <c r="HVN1" s="131"/>
      <c r="HVO1" s="131"/>
      <c r="HVP1" s="131"/>
      <c r="HVQ1" s="131"/>
      <c r="HVR1" s="131"/>
      <c r="HVS1" s="131"/>
      <c r="HVT1" s="131"/>
      <c r="HVU1" s="131"/>
      <c r="HVV1" s="131"/>
      <c r="HVW1" s="131"/>
      <c r="HVX1" s="131"/>
      <c r="HVY1" s="131"/>
      <c r="HVZ1" s="131"/>
      <c r="HWA1" s="131"/>
      <c r="HWB1" s="131"/>
      <c r="HWC1" s="131"/>
      <c r="HWD1" s="131"/>
      <c r="HWE1" s="131"/>
      <c r="HWF1" s="131"/>
      <c r="HWG1" s="131"/>
      <c r="HWH1" s="131"/>
      <c r="HWI1" s="131"/>
      <c r="HWJ1" s="131"/>
      <c r="HWK1" s="131"/>
      <c r="HWL1" s="131"/>
      <c r="HWM1" s="131"/>
      <c r="HWN1" s="131"/>
      <c r="HWO1" s="131"/>
      <c r="HWP1" s="131"/>
      <c r="HWQ1" s="131"/>
      <c r="HWR1" s="131"/>
      <c r="HWS1" s="131"/>
      <c r="HWT1" s="131"/>
      <c r="HWU1" s="131"/>
      <c r="HWV1" s="131"/>
      <c r="HWW1" s="131"/>
      <c r="HWX1" s="131"/>
      <c r="HWY1" s="131"/>
      <c r="HWZ1" s="131"/>
      <c r="HXA1" s="131"/>
      <c r="HXB1" s="131"/>
      <c r="HXC1" s="131"/>
      <c r="HXD1" s="131"/>
      <c r="HXE1" s="131"/>
      <c r="HXF1" s="131"/>
      <c r="HXG1" s="131"/>
      <c r="HXH1" s="131"/>
      <c r="HXI1" s="131"/>
      <c r="HXJ1" s="131"/>
      <c r="HXK1" s="131"/>
      <c r="HXL1" s="131"/>
      <c r="HXM1" s="131"/>
      <c r="HXN1" s="131"/>
      <c r="HXO1" s="131"/>
      <c r="HXP1" s="131"/>
      <c r="HXQ1" s="131"/>
      <c r="HXR1" s="131"/>
      <c r="HXS1" s="131"/>
      <c r="HXT1" s="131"/>
      <c r="HXU1" s="131"/>
      <c r="HXV1" s="131"/>
      <c r="HXW1" s="131"/>
      <c r="HXX1" s="131"/>
      <c r="HXY1" s="131"/>
      <c r="HXZ1" s="131"/>
      <c r="HYA1" s="131"/>
      <c r="HYB1" s="131"/>
      <c r="HYC1" s="131"/>
      <c r="HYD1" s="131"/>
      <c r="HYE1" s="131"/>
      <c r="HYF1" s="131"/>
      <c r="HYG1" s="131"/>
      <c r="HYH1" s="131"/>
      <c r="HYI1" s="131"/>
      <c r="HYJ1" s="131"/>
      <c r="HYK1" s="131"/>
      <c r="HYL1" s="131"/>
      <c r="HYM1" s="131"/>
      <c r="HYN1" s="131"/>
      <c r="HYO1" s="131"/>
      <c r="HYP1" s="131"/>
      <c r="HYQ1" s="131"/>
      <c r="HYR1" s="131"/>
      <c r="HYS1" s="131"/>
      <c r="HYT1" s="131"/>
      <c r="HYU1" s="131"/>
      <c r="HYV1" s="131"/>
      <c r="HYW1" s="131"/>
      <c r="HYX1" s="131"/>
      <c r="HYY1" s="131"/>
      <c r="HYZ1" s="131"/>
      <c r="HZA1" s="131"/>
      <c r="HZB1" s="131"/>
      <c r="HZC1" s="131"/>
      <c r="HZD1" s="131"/>
      <c r="HZE1" s="131"/>
      <c r="HZF1" s="131"/>
      <c r="HZG1" s="131"/>
      <c r="HZH1" s="131"/>
      <c r="HZI1" s="131"/>
      <c r="HZJ1" s="131"/>
      <c r="HZK1" s="131"/>
      <c r="HZL1" s="131"/>
      <c r="HZM1" s="131"/>
      <c r="HZN1" s="131"/>
      <c r="HZO1" s="131"/>
      <c r="HZP1" s="131"/>
      <c r="HZQ1" s="131"/>
      <c r="HZR1" s="131"/>
      <c r="HZS1" s="131"/>
      <c r="HZT1" s="131"/>
      <c r="HZU1" s="131"/>
      <c r="HZV1" s="131"/>
      <c r="HZW1" s="131"/>
      <c r="HZX1" s="131"/>
      <c r="HZY1" s="131"/>
      <c r="HZZ1" s="131"/>
      <c r="IAA1" s="131"/>
      <c r="IAB1" s="131"/>
      <c r="IAC1" s="131"/>
      <c r="IAD1" s="131"/>
      <c r="IAE1" s="131"/>
      <c r="IAF1" s="131"/>
      <c r="IAG1" s="131"/>
      <c r="IAH1" s="131"/>
      <c r="IAI1" s="131"/>
      <c r="IAJ1" s="131"/>
      <c r="IAK1" s="131"/>
      <c r="IAL1" s="131"/>
      <c r="IAM1" s="131"/>
      <c r="IAN1" s="131"/>
      <c r="IAO1" s="131"/>
      <c r="IAP1" s="131"/>
      <c r="IAQ1" s="131"/>
      <c r="IAR1" s="131"/>
      <c r="IAS1" s="131"/>
      <c r="IAT1" s="131"/>
      <c r="IAU1" s="131"/>
      <c r="IAV1" s="131"/>
      <c r="IAW1" s="131"/>
      <c r="IAX1" s="131"/>
      <c r="IAY1" s="131"/>
      <c r="IAZ1" s="131"/>
      <c r="IBA1" s="131"/>
      <c r="IBB1" s="131"/>
      <c r="IBC1" s="131"/>
      <c r="IBD1" s="131"/>
      <c r="IBE1" s="131"/>
      <c r="IBF1" s="131"/>
      <c r="IBG1" s="131"/>
      <c r="IBH1" s="131"/>
      <c r="IBI1" s="131"/>
      <c r="IBJ1" s="131"/>
      <c r="IBK1" s="131"/>
      <c r="IBL1" s="131"/>
      <c r="IBM1" s="131"/>
      <c r="IBN1" s="131"/>
      <c r="IBO1" s="131"/>
      <c r="IBP1" s="131"/>
      <c r="IBQ1" s="131"/>
      <c r="IBR1" s="131"/>
      <c r="IBS1" s="131"/>
      <c r="IBT1" s="131"/>
      <c r="IBU1" s="131"/>
      <c r="IBV1" s="131"/>
      <c r="IBW1" s="131"/>
      <c r="IBX1" s="131"/>
      <c r="IBY1" s="131"/>
      <c r="IBZ1" s="131"/>
      <c r="ICA1" s="131"/>
      <c r="ICB1" s="131"/>
      <c r="ICC1" s="131"/>
      <c r="ICD1" s="131"/>
      <c r="ICE1" s="131"/>
      <c r="ICF1" s="131"/>
      <c r="ICG1" s="131"/>
      <c r="ICH1" s="131"/>
      <c r="ICI1" s="131"/>
      <c r="ICJ1" s="131"/>
      <c r="ICK1" s="131"/>
      <c r="ICL1" s="131"/>
      <c r="ICM1" s="131"/>
      <c r="ICN1" s="131"/>
      <c r="ICO1" s="131"/>
      <c r="ICP1" s="131"/>
      <c r="ICQ1" s="131"/>
      <c r="ICR1" s="131"/>
      <c r="ICS1" s="131"/>
      <c r="ICT1" s="131"/>
      <c r="ICU1" s="131"/>
      <c r="ICV1" s="131"/>
      <c r="ICW1" s="131"/>
      <c r="ICX1" s="131"/>
      <c r="ICY1" s="131"/>
      <c r="ICZ1" s="131"/>
      <c r="IDA1" s="131"/>
      <c r="IDB1" s="131"/>
      <c r="IDC1" s="131"/>
      <c r="IDD1" s="131"/>
      <c r="IDE1" s="131"/>
      <c r="IDF1" s="131"/>
      <c r="IDG1" s="131"/>
      <c r="IDH1" s="131"/>
      <c r="IDI1" s="131"/>
      <c r="IDJ1" s="131"/>
      <c r="IDK1" s="131"/>
      <c r="IDL1" s="131"/>
      <c r="IDM1" s="131"/>
      <c r="IDN1" s="131"/>
      <c r="IDO1" s="131"/>
      <c r="IDP1" s="131"/>
      <c r="IDQ1" s="131"/>
      <c r="IDR1" s="131"/>
      <c r="IDS1" s="131"/>
      <c r="IDT1" s="131"/>
      <c r="IDU1" s="131"/>
      <c r="IDV1" s="131"/>
      <c r="IDW1" s="131"/>
      <c r="IDX1" s="131"/>
      <c r="IDY1" s="131"/>
      <c r="IDZ1" s="131"/>
      <c r="IEA1" s="131"/>
      <c r="IEB1" s="131"/>
      <c r="IEC1" s="131"/>
      <c r="IED1" s="131"/>
      <c r="IEE1" s="131"/>
      <c r="IEF1" s="131"/>
      <c r="IEG1" s="131"/>
      <c r="IEH1" s="131"/>
      <c r="IEI1" s="131"/>
      <c r="IEJ1" s="131"/>
      <c r="IEK1" s="131"/>
      <c r="IEL1" s="131"/>
      <c r="IEM1" s="131"/>
      <c r="IEN1" s="131"/>
      <c r="IEO1" s="131"/>
      <c r="IEP1" s="131"/>
      <c r="IEQ1" s="131"/>
      <c r="IER1" s="131"/>
      <c r="IES1" s="131"/>
      <c r="IET1" s="131"/>
      <c r="IEU1" s="131"/>
      <c r="IEV1" s="131"/>
      <c r="IEW1" s="131"/>
      <c r="IEX1" s="131"/>
      <c r="IEY1" s="131"/>
      <c r="IEZ1" s="131"/>
      <c r="IFA1" s="131"/>
      <c r="IFB1" s="131"/>
      <c r="IFC1" s="131"/>
      <c r="IFD1" s="131"/>
      <c r="IFE1" s="131"/>
      <c r="IFF1" s="131"/>
      <c r="IFG1" s="131"/>
      <c r="IFH1" s="131"/>
      <c r="IFI1" s="131"/>
      <c r="IFJ1" s="131"/>
      <c r="IFK1" s="131"/>
      <c r="IFL1" s="131"/>
      <c r="IFM1" s="131"/>
      <c r="IFN1" s="131"/>
      <c r="IFO1" s="131"/>
      <c r="IFP1" s="131"/>
      <c r="IFQ1" s="131"/>
      <c r="IFR1" s="131"/>
      <c r="IFS1" s="131"/>
      <c r="IFT1" s="131"/>
      <c r="IFU1" s="131"/>
      <c r="IFV1" s="131"/>
      <c r="IFW1" s="131"/>
      <c r="IFX1" s="131"/>
      <c r="IFY1" s="131"/>
      <c r="IFZ1" s="131"/>
      <c r="IGA1" s="131"/>
      <c r="IGB1" s="131"/>
      <c r="IGC1" s="131"/>
      <c r="IGD1" s="131"/>
      <c r="IGE1" s="131"/>
      <c r="IGF1" s="131"/>
      <c r="IGG1" s="131"/>
      <c r="IGH1" s="131"/>
      <c r="IGI1" s="131"/>
      <c r="IGJ1" s="131"/>
      <c r="IGK1" s="131"/>
      <c r="IGL1" s="131"/>
      <c r="IGM1" s="131"/>
      <c r="IGN1" s="131"/>
      <c r="IGO1" s="131"/>
      <c r="IGP1" s="131"/>
      <c r="IGQ1" s="131"/>
      <c r="IGR1" s="131"/>
      <c r="IGS1" s="131"/>
      <c r="IGT1" s="131"/>
      <c r="IGU1" s="131"/>
      <c r="IGV1" s="131"/>
      <c r="IGW1" s="131"/>
      <c r="IGX1" s="131"/>
      <c r="IGY1" s="131"/>
      <c r="IGZ1" s="131"/>
      <c r="IHA1" s="131"/>
      <c r="IHB1" s="131"/>
      <c r="IHC1" s="131"/>
      <c r="IHD1" s="131"/>
      <c r="IHE1" s="131"/>
      <c r="IHF1" s="131"/>
      <c r="IHG1" s="131"/>
      <c r="IHH1" s="131"/>
      <c r="IHI1" s="131"/>
      <c r="IHJ1" s="131"/>
      <c r="IHK1" s="131"/>
      <c r="IHL1" s="131"/>
      <c r="IHM1" s="131"/>
      <c r="IHN1" s="131"/>
      <c r="IHO1" s="131"/>
      <c r="IHP1" s="131"/>
      <c r="IHQ1" s="131"/>
      <c r="IHR1" s="131"/>
      <c r="IHS1" s="131"/>
      <c r="IHT1" s="131"/>
      <c r="IHU1" s="131"/>
      <c r="IHV1" s="131"/>
      <c r="IHW1" s="131"/>
      <c r="IHX1" s="131"/>
      <c r="IHY1" s="131"/>
      <c r="IHZ1" s="131"/>
      <c r="IIA1" s="131"/>
      <c r="IIB1" s="131"/>
      <c r="IIC1" s="131"/>
      <c r="IID1" s="131"/>
      <c r="IIE1" s="131"/>
      <c r="IIF1" s="131"/>
      <c r="IIG1" s="131"/>
      <c r="IIH1" s="131"/>
      <c r="III1" s="131"/>
      <c r="IIJ1" s="131"/>
      <c r="IIK1" s="131"/>
      <c r="IIL1" s="131"/>
      <c r="IIM1" s="131"/>
      <c r="IIN1" s="131"/>
      <c r="IIO1" s="131"/>
      <c r="IIP1" s="131"/>
      <c r="IIQ1" s="131"/>
      <c r="IIR1" s="131"/>
      <c r="IIS1" s="131"/>
      <c r="IIT1" s="131"/>
      <c r="IIU1" s="131"/>
      <c r="IIV1" s="131"/>
      <c r="IIW1" s="131"/>
      <c r="IIX1" s="131"/>
      <c r="IIY1" s="131"/>
      <c r="IIZ1" s="131"/>
      <c r="IJA1" s="131"/>
      <c r="IJB1" s="131"/>
      <c r="IJC1" s="131"/>
      <c r="IJD1" s="131"/>
      <c r="IJE1" s="131"/>
      <c r="IJF1" s="131"/>
      <c r="IJG1" s="131"/>
      <c r="IJH1" s="131"/>
      <c r="IJI1" s="131"/>
      <c r="IJJ1" s="131"/>
      <c r="IJK1" s="131"/>
      <c r="IJL1" s="131"/>
      <c r="IJM1" s="131"/>
      <c r="IJN1" s="131"/>
      <c r="IJO1" s="131"/>
      <c r="IJP1" s="131"/>
      <c r="IJQ1" s="131"/>
      <c r="IJR1" s="131"/>
      <c r="IJS1" s="131"/>
      <c r="IJT1" s="131"/>
      <c r="IJU1" s="131"/>
      <c r="IJV1" s="131"/>
      <c r="IJW1" s="131"/>
      <c r="IJX1" s="131"/>
      <c r="IJY1" s="131"/>
      <c r="IJZ1" s="131"/>
      <c r="IKA1" s="131"/>
      <c r="IKB1" s="131"/>
      <c r="IKC1" s="131"/>
      <c r="IKD1" s="131"/>
      <c r="IKE1" s="131"/>
      <c r="IKF1" s="131"/>
      <c r="IKG1" s="131"/>
      <c r="IKH1" s="131"/>
      <c r="IKI1" s="131"/>
      <c r="IKJ1" s="131"/>
      <c r="IKK1" s="131"/>
      <c r="IKL1" s="131"/>
      <c r="IKM1" s="131"/>
      <c r="IKN1" s="131"/>
      <c r="IKO1" s="131"/>
      <c r="IKP1" s="131"/>
      <c r="IKQ1" s="131"/>
      <c r="IKR1" s="131"/>
      <c r="IKS1" s="131"/>
      <c r="IKT1" s="131"/>
      <c r="IKU1" s="131"/>
      <c r="IKV1" s="131"/>
      <c r="IKW1" s="131"/>
      <c r="IKX1" s="131"/>
      <c r="IKY1" s="131"/>
      <c r="IKZ1" s="131"/>
      <c r="ILA1" s="131"/>
      <c r="ILB1" s="131"/>
      <c r="ILC1" s="131"/>
      <c r="ILD1" s="131"/>
      <c r="ILE1" s="131"/>
      <c r="ILF1" s="131"/>
      <c r="ILG1" s="131"/>
      <c r="ILH1" s="131"/>
      <c r="ILI1" s="131"/>
      <c r="ILJ1" s="131"/>
      <c r="ILK1" s="131"/>
      <c r="ILL1" s="131"/>
      <c r="ILM1" s="131"/>
      <c r="ILN1" s="131"/>
      <c r="ILO1" s="131"/>
      <c r="ILP1" s="131"/>
      <c r="ILQ1" s="131"/>
      <c r="ILR1" s="131"/>
      <c r="ILS1" s="131"/>
      <c r="ILT1" s="131"/>
      <c r="ILU1" s="131"/>
      <c r="ILV1" s="131"/>
      <c r="ILW1" s="131"/>
      <c r="ILX1" s="131"/>
      <c r="ILY1" s="131"/>
      <c r="ILZ1" s="131"/>
      <c r="IMA1" s="131"/>
      <c r="IMB1" s="131"/>
      <c r="IMC1" s="131"/>
      <c r="IMD1" s="131"/>
      <c r="IME1" s="131"/>
      <c r="IMF1" s="131"/>
      <c r="IMG1" s="131"/>
      <c r="IMH1" s="131"/>
      <c r="IMI1" s="131"/>
      <c r="IMJ1" s="131"/>
      <c r="IMK1" s="131"/>
      <c r="IML1" s="131"/>
      <c r="IMM1" s="131"/>
      <c r="IMN1" s="131"/>
      <c r="IMO1" s="131"/>
      <c r="IMP1" s="131"/>
      <c r="IMQ1" s="131"/>
      <c r="IMR1" s="131"/>
      <c r="IMS1" s="131"/>
      <c r="IMT1" s="131"/>
      <c r="IMU1" s="131"/>
      <c r="IMV1" s="131"/>
      <c r="IMW1" s="131"/>
      <c r="IMX1" s="131"/>
      <c r="IMY1" s="131"/>
      <c r="IMZ1" s="131"/>
      <c r="INA1" s="131"/>
      <c r="INB1" s="131"/>
      <c r="INC1" s="131"/>
      <c r="IND1" s="131"/>
      <c r="INE1" s="131"/>
      <c r="INF1" s="131"/>
      <c r="ING1" s="131"/>
      <c r="INH1" s="131"/>
      <c r="INI1" s="131"/>
      <c r="INJ1" s="131"/>
      <c r="INK1" s="131"/>
      <c r="INL1" s="131"/>
      <c r="INM1" s="131"/>
      <c r="INN1" s="131"/>
      <c r="INO1" s="131"/>
      <c r="INP1" s="131"/>
      <c r="INQ1" s="131"/>
      <c r="INR1" s="131"/>
      <c r="INS1" s="131"/>
      <c r="INT1" s="131"/>
      <c r="INU1" s="131"/>
      <c r="INV1" s="131"/>
      <c r="INW1" s="131"/>
      <c r="INX1" s="131"/>
      <c r="INY1" s="131"/>
      <c r="INZ1" s="131"/>
      <c r="IOA1" s="131"/>
      <c r="IOB1" s="131"/>
      <c r="IOC1" s="131"/>
      <c r="IOD1" s="131"/>
      <c r="IOE1" s="131"/>
      <c r="IOF1" s="131"/>
      <c r="IOG1" s="131"/>
      <c r="IOH1" s="131"/>
      <c r="IOI1" s="131"/>
      <c r="IOJ1" s="131"/>
      <c r="IOK1" s="131"/>
      <c r="IOL1" s="131"/>
      <c r="IOM1" s="131"/>
      <c r="ION1" s="131"/>
      <c r="IOO1" s="131"/>
      <c r="IOP1" s="131"/>
      <c r="IOQ1" s="131"/>
      <c r="IOR1" s="131"/>
      <c r="IOS1" s="131"/>
      <c r="IOT1" s="131"/>
      <c r="IOU1" s="131"/>
      <c r="IOV1" s="131"/>
      <c r="IOW1" s="131"/>
      <c r="IOX1" s="131"/>
      <c r="IOY1" s="131"/>
      <c r="IOZ1" s="131"/>
      <c r="IPA1" s="131"/>
      <c r="IPB1" s="131"/>
      <c r="IPC1" s="131"/>
      <c r="IPD1" s="131"/>
      <c r="IPE1" s="131"/>
      <c r="IPF1" s="131"/>
      <c r="IPG1" s="131"/>
      <c r="IPH1" s="131"/>
      <c r="IPI1" s="131"/>
      <c r="IPJ1" s="131"/>
      <c r="IPK1" s="131"/>
      <c r="IPL1" s="131"/>
      <c r="IPM1" s="131"/>
      <c r="IPN1" s="131"/>
      <c r="IPO1" s="131"/>
      <c r="IPP1" s="131"/>
      <c r="IPQ1" s="131"/>
      <c r="IPR1" s="131"/>
      <c r="IPS1" s="131"/>
      <c r="IPT1" s="131"/>
      <c r="IPU1" s="131"/>
      <c r="IPV1" s="131"/>
      <c r="IPW1" s="131"/>
      <c r="IPX1" s="131"/>
      <c r="IPY1" s="131"/>
      <c r="IPZ1" s="131"/>
      <c r="IQA1" s="131"/>
      <c r="IQB1" s="131"/>
      <c r="IQC1" s="131"/>
      <c r="IQD1" s="131"/>
      <c r="IQE1" s="131"/>
      <c r="IQF1" s="131"/>
      <c r="IQG1" s="131"/>
      <c r="IQH1" s="131"/>
      <c r="IQI1" s="131"/>
      <c r="IQJ1" s="131"/>
      <c r="IQK1" s="131"/>
      <c r="IQL1" s="131"/>
      <c r="IQM1" s="131"/>
      <c r="IQN1" s="131"/>
      <c r="IQO1" s="131"/>
      <c r="IQP1" s="131"/>
      <c r="IQQ1" s="131"/>
      <c r="IQR1" s="131"/>
      <c r="IQS1" s="131"/>
      <c r="IQT1" s="131"/>
      <c r="IQU1" s="131"/>
      <c r="IQV1" s="131"/>
      <c r="IQW1" s="131"/>
      <c r="IQX1" s="131"/>
      <c r="IQY1" s="131"/>
      <c r="IQZ1" s="131"/>
      <c r="IRA1" s="131"/>
      <c r="IRB1" s="131"/>
      <c r="IRC1" s="131"/>
      <c r="IRD1" s="131"/>
      <c r="IRE1" s="131"/>
      <c r="IRF1" s="131"/>
      <c r="IRG1" s="131"/>
      <c r="IRH1" s="131"/>
      <c r="IRI1" s="131"/>
      <c r="IRJ1" s="131"/>
      <c r="IRK1" s="131"/>
      <c r="IRL1" s="131"/>
      <c r="IRM1" s="131"/>
      <c r="IRN1" s="131"/>
      <c r="IRO1" s="131"/>
      <c r="IRP1" s="131"/>
      <c r="IRQ1" s="131"/>
      <c r="IRR1" s="131"/>
      <c r="IRS1" s="131"/>
      <c r="IRT1" s="131"/>
      <c r="IRU1" s="131"/>
      <c r="IRV1" s="131"/>
      <c r="IRW1" s="131"/>
      <c r="IRX1" s="131"/>
      <c r="IRY1" s="131"/>
      <c r="IRZ1" s="131"/>
      <c r="ISA1" s="131"/>
      <c r="ISB1" s="131"/>
      <c r="ISC1" s="131"/>
      <c r="ISD1" s="131"/>
      <c r="ISE1" s="131"/>
      <c r="ISF1" s="131"/>
      <c r="ISG1" s="131"/>
      <c r="ISH1" s="131"/>
      <c r="ISI1" s="131"/>
      <c r="ISJ1" s="131"/>
      <c r="ISK1" s="131"/>
      <c r="ISL1" s="131"/>
      <c r="ISM1" s="131"/>
      <c r="ISN1" s="131"/>
      <c r="ISO1" s="131"/>
      <c r="ISP1" s="131"/>
      <c r="ISQ1" s="131"/>
      <c r="ISR1" s="131"/>
      <c r="ISS1" s="131"/>
      <c r="IST1" s="131"/>
      <c r="ISU1" s="131"/>
      <c r="ISV1" s="131"/>
      <c r="ISW1" s="131"/>
      <c r="ISX1" s="131"/>
      <c r="ISY1" s="131"/>
      <c r="ISZ1" s="131"/>
      <c r="ITA1" s="131"/>
      <c r="ITB1" s="131"/>
      <c r="ITC1" s="131"/>
      <c r="ITD1" s="131"/>
      <c r="ITE1" s="131"/>
      <c r="ITF1" s="131"/>
      <c r="ITG1" s="131"/>
      <c r="ITH1" s="131"/>
      <c r="ITI1" s="131"/>
      <c r="ITJ1" s="131"/>
      <c r="ITK1" s="131"/>
      <c r="ITL1" s="131"/>
      <c r="ITM1" s="131"/>
      <c r="ITN1" s="131"/>
      <c r="ITO1" s="131"/>
      <c r="ITP1" s="131"/>
      <c r="ITQ1" s="131"/>
      <c r="ITR1" s="131"/>
      <c r="ITS1" s="131"/>
      <c r="ITT1" s="131"/>
      <c r="ITU1" s="131"/>
      <c r="ITV1" s="131"/>
      <c r="ITW1" s="131"/>
      <c r="ITX1" s="131"/>
      <c r="ITY1" s="131"/>
      <c r="ITZ1" s="131"/>
      <c r="IUA1" s="131"/>
      <c r="IUB1" s="131"/>
      <c r="IUC1" s="131"/>
      <c r="IUD1" s="131"/>
      <c r="IUE1" s="131"/>
      <c r="IUF1" s="131"/>
      <c r="IUG1" s="131"/>
      <c r="IUH1" s="131"/>
      <c r="IUI1" s="131"/>
      <c r="IUJ1" s="131"/>
      <c r="IUK1" s="131"/>
      <c r="IUL1" s="131"/>
      <c r="IUM1" s="131"/>
      <c r="IUN1" s="131"/>
      <c r="IUO1" s="131"/>
      <c r="IUP1" s="131"/>
      <c r="IUQ1" s="131"/>
      <c r="IUR1" s="131"/>
      <c r="IUS1" s="131"/>
      <c r="IUT1" s="131"/>
      <c r="IUU1" s="131"/>
      <c r="IUV1" s="131"/>
      <c r="IUW1" s="131"/>
      <c r="IUX1" s="131"/>
      <c r="IUY1" s="131"/>
      <c r="IUZ1" s="131"/>
      <c r="IVA1" s="131"/>
      <c r="IVB1" s="131"/>
      <c r="IVC1" s="131"/>
      <c r="IVD1" s="131"/>
      <c r="IVE1" s="131"/>
      <c r="IVF1" s="131"/>
      <c r="IVG1" s="131"/>
      <c r="IVH1" s="131"/>
      <c r="IVI1" s="131"/>
      <c r="IVJ1" s="131"/>
      <c r="IVK1" s="131"/>
      <c r="IVL1" s="131"/>
      <c r="IVM1" s="131"/>
      <c r="IVN1" s="131"/>
      <c r="IVO1" s="131"/>
      <c r="IVP1" s="131"/>
      <c r="IVQ1" s="131"/>
      <c r="IVR1" s="131"/>
      <c r="IVS1" s="131"/>
      <c r="IVT1" s="131"/>
      <c r="IVU1" s="131"/>
      <c r="IVV1" s="131"/>
      <c r="IVW1" s="131"/>
      <c r="IVX1" s="131"/>
      <c r="IVY1" s="131"/>
      <c r="IVZ1" s="131"/>
      <c r="IWA1" s="131"/>
      <c r="IWB1" s="131"/>
      <c r="IWC1" s="131"/>
      <c r="IWD1" s="131"/>
      <c r="IWE1" s="131"/>
      <c r="IWF1" s="131"/>
      <c r="IWG1" s="131"/>
      <c r="IWH1" s="131"/>
      <c r="IWI1" s="131"/>
      <c r="IWJ1" s="131"/>
      <c r="IWK1" s="131"/>
      <c r="IWL1" s="131"/>
      <c r="IWM1" s="131"/>
      <c r="IWN1" s="131"/>
      <c r="IWO1" s="131"/>
      <c r="IWP1" s="131"/>
      <c r="IWQ1" s="131"/>
      <c r="IWR1" s="131"/>
      <c r="IWS1" s="131"/>
      <c r="IWT1" s="131"/>
      <c r="IWU1" s="131"/>
      <c r="IWV1" s="131"/>
      <c r="IWW1" s="131"/>
      <c r="IWX1" s="131"/>
      <c r="IWY1" s="131"/>
      <c r="IWZ1" s="131"/>
      <c r="IXA1" s="131"/>
      <c r="IXB1" s="131"/>
      <c r="IXC1" s="131"/>
      <c r="IXD1" s="131"/>
      <c r="IXE1" s="131"/>
      <c r="IXF1" s="131"/>
      <c r="IXG1" s="131"/>
      <c r="IXH1" s="131"/>
      <c r="IXI1" s="131"/>
      <c r="IXJ1" s="131"/>
      <c r="IXK1" s="131"/>
      <c r="IXL1" s="131"/>
      <c r="IXM1" s="131"/>
      <c r="IXN1" s="131"/>
      <c r="IXO1" s="131"/>
      <c r="IXP1" s="131"/>
      <c r="IXQ1" s="131"/>
      <c r="IXR1" s="131"/>
      <c r="IXS1" s="131"/>
      <c r="IXT1" s="131"/>
      <c r="IXU1" s="131"/>
      <c r="IXV1" s="131"/>
      <c r="IXW1" s="131"/>
      <c r="IXX1" s="131"/>
      <c r="IXY1" s="131"/>
      <c r="IXZ1" s="131"/>
      <c r="IYA1" s="131"/>
      <c r="IYB1" s="131"/>
      <c r="IYC1" s="131"/>
      <c r="IYD1" s="131"/>
      <c r="IYE1" s="131"/>
      <c r="IYF1" s="131"/>
      <c r="IYG1" s="131"/>
      <c r="IYH1" s="131"/>
      <c r="IYI1" s="131"/>
      <c r="IYJ1" s="131"/>
      <c r="IYK1" s="131"/>
      <c r="IYL1" s="131"/>
      <c r="IYM1" s="131"/>
      <c r="IYN1" s="131"/>
      <c r="IYO1" s="131"/>
      <c r="IYP1" s="131"/>
      <c r="IYQ1" s="131"/>
      <c r="IYR1" s="131"/>
      <c r="IYS1" s="131"/>
      <c r="IYT1" s="131"/>
      <c r="IYU1" s="131"/>
      <c r="IYV1" s="131"/>
      <c r="IYW1" s="131"/>
      <c r="IYX1" s="131"/>
      <c r="IYY1" s="131"/>
      <c r="IYZ1" s="131"/>
      <c r="IZA1" s="131"/>
      <c r="IZB1" s="131"/>
      <c r="IZC1" s="131"/>
      <c r="IZD1" s="131"/>
      <c r="IZE1" s="131"/>
      <c r="IZF1" s="131"/>
      <c r="IZG1" s="131"/>
      <c r="IZH1" s="131"/>
      <c r="IZI1" s="131"/>
      <c r="IZJ1" s="131"/>
      <c r="IZK1" s="131"/>
      <c r="IZL1" s="131"/>
      <c r="IZM1" s="131"/>
      <c r="IZN1" s="131"/>
      <c r="IZO1" s="131"/>
      <c r="IZP1" s="131"/>
      <c r="IZQ1" s="131"/>
      <c r="IZR1" s="131"/>
      <c r="IZS1" s="131"/>
      <c r="IZT1" s="131"/>
      <c r="IZU1" s="131"/>
      <c r="IZV1" s="131"/>
      <c r="IZW1" s="131"/>
      <c r="IZX1" s="131"/>
      <c r="IZY1" s="131"/>
      <c r="IZZ1" s="131"/>
      <c r="JAA1" s="131"/>
      <c r="JAB1" s="131"/>
      <c r="JAC1" s="131"/>
      <c r="JAD1" s="131"/>
      <c r="JAE1" s="131"/>
      <c r="JAF1" s="131"/>
      <c r="JAG1" s="131"/>
      <c r="JAH1" s="131"/>
      <c r="JAI1" s="131"/>
      <c r="JAJ1" s="131"/>
      <c r="JAK1" s="131"/>
      <c r="JAL1" s="131"/>
      <c r="JAM1" s="131"/>
      <c r="JAN1" s="131"/>
      <c r="JAO1" s="131"/>
      <c r="JAP1" s="131"/>
      <c r="JAQ1" s="131"/>
      <c r="JAR1" s="131"/>
      <c r="JAS1" s="131"/>
      <c r="JAT1" s="131"/>
      <c r="JAU1" s="131"/>
      <c r="JAV1" s="131"/>
      <c r="JAW1" s="131"/>
      <c r="JAX1" s="131"/>
      <c r="JAY1" s="131"/>
      <c r="JAZ1" s="131"/>
      <c r="JBA1" s="131"/>
      <c r="JBB1" s="131"/>
      <c r="JBC1" s="131"/>
      <c r="JBD1" s="131"/>
      <c r="JBE1" s="131"/>
      <c r="JBF1" s="131"/>
      <c r="JBG1" s="131"/>
      <c r="JBH1" s="131"/>
      <c r="JBI1" s="131"/>
      <c r="JBJ1" s="131"/>
      <c r="JBK1" s="131"/>
      <c r="JBL1" s="131"/>
      <c r="JBM1" s="131"/>
      <c r="JBN1" s="131"/>
      <c r="JBO1" s="131"/>
      <c r="JBP1" s="131"/>
      <c r="JBQ1" s="131"/>
      <c r="JBR1" s="131"/>
      <c r="JBS1" s="131"/>
      <c r="JBT1" s="131"/>
      <c r="JBU1" s="131"/>
      <c r="JBV1" s="131"/>
      <c r="JBW1" s="131"/>
      <c r="JBX1" s="131"/>
      <c r="JBY1" s="131"/>
      <c r="JBZ1" s="131"/>
      <c r="JCA1" s="131"/>
      <c r="JCB1" s="131"/>
      <c r="JCC1" s="131"/>
      <c r="JCD1" s="131"/>
      <c r="JCE1" s="131"/>
      <c r="JCF1" s="131"/>
      <c r="JCG1" s="131"/>
      <c r="JCH1" s="131"/>
      <c r="JCI1" s="131"/>
      <c r="JCJ1" s="131"/>
      <c r="JCK1" s="131"/>
      <c r="JCL1" s="131"/>
      <c r="JCM1" s="131"/>
      <c r="JCN1" s="131"/>
      <c r="JCO1" s="131"/>
      <c r="JCP1" s="131"/>
      <c r="JCQ1" s="131"/>
      <c r="JCR1" s="131"/>
      <c r="JCS1" s="131"/>
      <c r="JCT1" s="131"/>
      <c r="JCU1" s="131"/>
      <c r="JCV1" s="131"/>
      <c r="JCW1" s="131"/>
      <c r="JCX1" s="131"/>
      <c r="JCY1" s="131"/>
      <c r="JCZ1" s="131"/>
      <c r="JDA1" s="131"/>
      <c r="JDB1" s="131"/>
      <c r="JDC1" s="131"/>
      <c r="JDD1" s="131"/>
      <c r="JDE1" s="131"/>
      <c r="JDF1" s="131"/>
      <c r="JDG1" s="131"/>
      <c r="JDH1" s="131"/>
      <c r="JDI1" s="131"/>
      <c r="JDJ1" s="131"/>
      <c r="JDK1" s="131"/>
      <c r="JDL1" s="131"/>
      <c r="JDM1" s="131"/>
      <c r="JDN1" s="131"/>
      <c r="JDO1" s="131"/>
      <c r="JDP1" s="131"/>
      <c r="JDQ1" s="131"/>
      <c r="JDR1" s="131"/>
      <c r="JDS1" s="131"/>
      <c r="JDT1" s="131"/>
      <c r="JDU1" s="131"/>
      <c r="JDV1" s="131"/>
      <c r="JDW1" s="131"/>
      <c r="JDX1" s="131"/>
      <c r="JDY1" s="131"/>
      <c r="JDZ1" s="131"/>
      <c r="JEA1" s="131"/>
      <c r="JEB1" s="131"/>
      <c r="JEC1" s="131"/>
      <c r="JED1" s="131"/>
      <c r="JEE1" s="131"/>
      <c r="JEF1" s="131"/>
      <c r="JEG1" s="131"/>
      <c r="JEH1" s="131"/>
      <c r="JEI1" s="131"/>
      <c r="JEJ1" s="131"/>
      <c r="JEK1" s="131"/>
      <c r="JEL1" s="131"/>
      <c r="JEM1" s="131"/>
      <c r="JEN1" s="131"/>
      <c r="JEO1" s="131"/>
      <c r="JEP1" s="131"/>
      <c r="JEQ1" s="131"/>
      <c r="JER1" s="131"/>
      <c r="JES1" s="131"/>
      <c r="JET1" s="131"/>
      <c r="JEU1" s="131"/>
      <c r="JEV1" s="131"/>
      <c r="JEW1" s="131"/>
      <c r="JEX1" s="131"/>
      <c r="JEY1" s="131"/>
      <c r="JEZ1" s="131"/>
      <c r="JFA1" s="131"/>
      <c r="JFB1" s="131"/>
      <c r="JFC1" s="131"/>
      <c r="JFD1" s="131"/>
      <c r="JFE1" s="131"/>
      <c r="JFF1" s="131"/>
      <c r="JFG1" s="131"/>
      <c r="JFH1" s="131"/>
      <c r="JFI1" s="131"/>
      <c r="JFJ1" s="131"/>
      <c r="JFK1" s="131"/>
      <c r="JFL1" s="131"/>
      <c r="JFM1" s="131"/>
      <c r="JFN1" s="131"/>
      <c r="JFO1" s="131"/>
      <c r="JFP1" s="131"/>
      <c r="JFQ1" s="131"/>
      <c r="JFR1" s="131"/>
      <c r="JFS1" s="131"/>
      <c r="JFT1" s="131"/>
      <c r="JFU1" s="131"/>
      <c r="JFV1" s="131"/>
      <c r="JFW1" s="131"/>
      <c r="JFX1" s="131"/>
      <c r="JFY1" s="131"/>
      <c r="JFZ1" s="131"/>
      <c r="JGA1" s="131"/>
      <c r="JGB1" s="131"/>
      <c r="JGC1" s="131"/>
      <c r="JGD1" s="131"/>
      <c r="JGE1" s="131"/>
      <c r="JGF1" s="131"/>
      <c r="JGG1" s="131"/>
      <c r="JGH1" s="131"/>
      <c r="JGI1" s="131"/>
      <c r="JGJ1" s="131"/>
      <c r="JGK1" s="131"/>
      <c r="JGL1" s="131"/>
      <c r="JGM1" s="131"/>
      <c r="JGN1" s="131"/>
      <c r="JGO1" s="131"/>
      <c r="JGP1" s="131"/>
      <c r="JGQ1" s="131"/>
      <c r="JGR1" s="131"/>
      <c r="JGS1" s="131"/>
      <c r="JGT1" s="131"/>
      <c r="JGU1" s="131"/>
      <c r="JGV1" s="131"/>
      <c r="JGW1" s="131"/>
      <c r="JGX1" s="131"/>
      <c r="JGY1" s="131"/>
      <c r="JGZ1" s="131"/>
      <c r="JHA1" s="131"/>
      <c r="JHB1" s="131"/>
      <c r="JHC1" s="131"/>
      <c r="JHD1" s="131"/>
      <c r="JHE1" s="131"/>
      <c r="JHF1" s="131"/>
      <c r="JHG1" s="131"/>
      <c r="JHH1" s="131"/>
      <c r="JHI1" s="131"/>
      <c r="JHJ1" s="131"/>
      <c r="JHK1" s="131"/>
      <c r="JHL1" s="131"/>
      <c r="JHM1" s="131"/>
      <c r="JHN1" s="131"/>
      <c r="JHO1" s="131"/>
      <c r="JHP1" s="131"/>
      <c r="JHQ1" s="131"/>
      <c r="JHR1" s="131"/>
      <c r="JHS1" s="131"/>
      <c r="JHT1" s="131"/>
      <c r="JHU1" s="131"/>
      <c r="JHV1" s="131"/>
      <c r="JHW1" s="131"/>
      <c r="JHX1" s="131"/>
      <c r="JHY1" s="131"/>
      <c r="JHZ1" s="131"/>
      <c r="JIA1" s="131"/>
      <c r="JIB1" s="131"/>
      <c r="JIC1" s="131"/>
      <c r="JID1" s="131"/>
      <c r="JIE1" s="131"/>
      <c r="JIF1" s="131"/>
      <c r="JIG1" s="131"/>
      <c r="JIH1" s="131"/>
      <c r="JII1" s="131"/>
      <c r="JIJ1" s="131"/>
      <c r="JIK1" s="131"/>
      <c r="JIL1" s="131"/>
      <c r="JIM1" s="131"/>
      <c r="JIN1" s="131"/>
      <c r="JIO1" s="131"/>
      <c r="JIP1" s="131"/>
      <c r="JIQ1" s="131"/>
      <c r="JIR1" s="131"/>
      <c r="JIS1" s="131"/>
      <c r="JIT1" s="131"/>
      <c r="JIU1" s="131"/>
      <c r="JIV1" s="131"/>
      <c r="JIW1" s="131"/>
      <c r="JIX1" s="131"/>
      <c r="JIY1" s="131"/>
      <c r="JIZ1" s="131"/>
      <c r="JJA1" s="131"/>
      <c r="JJB1" s="131"/>
      <c r="JJC1" s="131"/>
      <c r="JJD1" s="131"/>
      <c r="JJE1" s="131"/>
      <c r="JJF1" s="131"/>
      <c r="JJG1" s="131"/>
      <c r="JJH1" s="131"/>
      <c r="JJI1" s="131"/>
      <c r="JJJ1" s="131"/>
      <c r="JJK1" s="131"/>
      <c r="JJL1" s="131"/>
      <c r="JJM1" s="131"/>
      <c r="JJN1" s="131"/>
      <c r="JJO1" s="131"/>
      <c r="JJP1" s="131"/>
      <c r="JJQ1" s="131"/>
      <c r="JJR1" s="131"/>
      <c r="JJS1" s="131"/>
      <c r="JJT1" s="131"/>
      <c r="JJU1" s="131"/>
      <c r="JJV1" s="131"/>
      <c r="JJW1" s="131"/>
      <c r="JJX1" s="131"/>
      <c r="JJY1" s="131"/>
      <c r="JJZ1" s="131"/>
      <c r="JKA1" s="131"/>
      <c r="JKB1" s="131"/>
      <c r="JKC1" s="131"/>
      <c r="JKD1" s="131"/>
      <c r="JKE1" s="131"/>
      <c r="JKF1" s="131"/>
      <c r="JKG1" s="131"/>
      <c r="JKH1" s="131"/>
      <c r="JKI1" s="131"/>
      <c r="JKJ1" s="131"/>
      <c r="JKK1" s="131"/>
      <c r="JKL1" s="131"/>
      <c r="JKM1" s="131"/>
      <c r="JKN1" s="131"/>
      <c r="JKO1" s="131"/>
      <c r="JKP1" s="131"/>
      <c r="JKQ1" s="131"/>
      <c r="JKR1" s="131"/>
      <c r="JKS1" s="131"/>
      <c r="JKT1" s="131"/>
      <c r="JKU1" s="131"/>
      <c r="JKV1" s="131"/>
      <c r="JKW1" s="131"/>
      <c r="JKX1" s="131"/>
      <c r="JKY1" s="131"/>
      <c r="JKZ1" s="131"/>
      <c r="JLA1" s="131"/>
      <c r="JLB1" s="131"/>
      <c r="JLC1" s="131"/>
      <c r="JLD1" s="131"/>
      <c r="JLE1" s="131"/>
      <c r="JLF1" s="131"/>
      <c r="JLG1" s="131"/>
      <c r="JLH1" s="131"/>
      <c r="JLI1" s="131"/>
      <c r="JLJ1" s="131"/>
      <c r="JLK1" s="131"/>
      <c r="JLL1" s="131"/>
      <c r="JLM1" s="131"/>
      <c r="JLN1" s="131"/>
      <c r="JLO1" s="131"/>
      <c r="JLP1" s="131"/>
      <c r="JLQ1" s="131"/>
      <c r="JLR1" s="131"/>
      <c r="JLS1" s="131"/>
      <c r="JLT1" s="131"/>
      <c r="JLU1" s="131"/>
      <c r="JLV1" s="131"/>
      <c r="JLW1" s="131"/>
      <c r="JLX1" s="131"/>
      <c r="JLY1" s="131"/>
      <c r="JLZ1" s="131"/>
      <c r="JMA1" s="131"/>
      <c r="JMB1" s="131"/>
      <c r="JMC1" s="131"/>
      <c r="JMD1" s="131"/>
      <c r="JME1" s="131"/>
      <c r="JMF1" s="131"/>
      <c r="JMG1" s="131"/>
      <c r="JMH1" s="131"/>
      <c r="JMI1" s="131"/>
      <c r="JMJ1" s="131"/>
      <c r="JMK1" s="131"/>
      <c r="JML1" s="131"/>
      <c r="JMM1" s="131"/>
      <c r="JMN1" s="131"/>
      <c r="JMO1" s="131"/>
      <c r="JMP1" s="131"/>
      <c r="JMQ1" s="131"/>
      <c r="JMR1" s="131"/>
      <c r="JMS1" s="131"/>
      <c r="JMT1" s="131"/>
      <c r="JMU1" s="131"/>
      <c r="JMV1" s="131"/>
      <c r="JMW1" s="131"/>
      <c r="JMX1" s="131"/>
      <c r="JMY1" s="131"/>
      <c r="JMZ1" s="131"/>
      <c r="JNA1" s="131"/>
      <c r="JNB1" s="131"/>
      <c r="JNC1" s="131"/>
      <c r="JND1" s="131"/>
      <c r="JNE1" s="131"/>
      <c r="JNF1" s="131"/>
      <c r="JNG1" s="131"/>
      <c r="JNH1" s="131"/>
      <c r="JNI1" s="131"/>
      <c r="JNJ1" s="131"/>
      <c r="JNK1" s="131"/>
      <c r="JNL1" s="131"/>
      <c r="JNM1" s="131"/>
      <c r="JNN1" s="131"/>
      <c r="JNO1" s="131"/>
      <c r="JNP1" s="131"/>
      <c r="JNQ1" s="131"/>
      <c r="JNR1" s="131"/>
      <c r="JNS1" s="131"/>
      <c r="JNT1" s="131"/>
      <c r="JNU1" s="131"/>
      <c r="JNV1" s="131"/>
      <c r="JNW1" s="131"/>
      <c r="JNX1" s="131"/>
      <c r="JNY1" s="131"/>
      <c r="JNZ1" s="131"/>
      <c r="JOA1" s="131"/>
      <c r="JOB1" s="131"/>
      <c r="JOC1" s="131"/>
      <c r="JOD1" s="131"/>
      <c r="JOE1" s="131"/>
      <c r="JOF1" s="131"/>
      <c r="JOG1" s="131"/>
      <c r="JOH1" s="131"/>
      <c r="JOI1" s="131"/>
      <c r="JOJ1" s="131"/>
      <c r="JOK1" s="131"/>
      <c r="JOL1" s="131"/>
      <c r="JOM1" s="131"/>
      <c r="JON1" s="131"/>
      <c r="JOO1" s="131"/>
      <c r="JOP1" s="131"/>
      <c r="JOQ1" s="131"/>
      <c r="JOR1" s="131"/>
      <c r="JOS1" s="131"/>
      <c r="JOT1" s="131"/>
      <c r="JOU1" s="131"/>
      <c r="JOV1" s="131"/>
      <c r="JOW1" s="131"/>
      <c r="JOX1" s="131"/>
      <c r="JOY1" s="131"/>
      <c r="JOZ1" s="131"/>
      <c r="JPA1" s="131"/>
      <c r="JPB1" s="131"/>
      <c r="JPC1" s="131"/>
      <c r="JPD1" s="131"/>
      <c r="JPE1" s="131"/>
      <c r="JPF1" s="131"/>
      <c r="JPG1" s="131"/>
      <c r="JPH1" s="131"/>
      <c r="JPI1" s="131"/>
      <c r="JPJ1" s="131"/>
      <c r="JPK1" s="131"/>
      <c r="JPL1" s="131"/>
      <c r="JPM1" s="131"/>
      <c r="JPN1" s="131"/>
      <c r="JPO1" s="131"/>
      <c r="JPP1" s="131"/>
      <c r="JPQ1" s="131"/>
      <c r="JPR1" s="131"/>
      <c r="JPS1" s="131"/>
      <c r="JPT1" s="131"/>
      <c r="JPU1" s="131"/>
      <c r="JPV1" s="131"/>
      <c r="JPW1" s="131"/>
      <c r="JPX1" s="131"/>
      <c r="JPY1" s="131"/>
      <c r="JPZ1" s="131"/>
      <c r="JQA1" s="131"/>
      <c r="JQB1" s="131"/>
      <c r="JQC1" s="131"/>
      <c r="JQD1" s="131"/>
      <c r="JQE1" s="131"/>
      <c r="JQF1" s="131"/>
      <c r="JQG1" s="131"/>
      <c r="JQH1" s="131"/>
      <c r="JQI1" s="131"/>
      <c r="JQJ1" s="131"/>
      <c r="JQK1" s="131"/>
      <c r="JQL1" s="131"/>
      <c r="JQM1" s="131"/>
      <c r="JQN1" s="131"/>
      <c r="JQO1" s="131"/>
      <c r="JQP1" s="131"/>
      <c r="JQQ1" s="131"/>
      <c r="JQR1" s="131"/>
      <c r="JQS1" s="131"/>
      <c r="JQT1" s="131"/>
      <c r="JQU1" s="131"/>
      <c r="JQV1" s="131"/>
      <c r="JQW1" s="131"/>
      <c r="JQX1" s="131"/>
      <c r="JQY1" s="131"/>
      <c r="JQZ1" s="131"/>
      <c r="JRA1" s="131"/>
      <c r="JRB1" s="131"/>
      <c r="JRC1" s="131"/>
      <c r="JRD1" s="131"/>
      <c r="JRE1" s="131"/>
      <c r="JRF1" s="131"/>
      <c r="JRG1" s="131"/>
      <c r="JRH1" s="131"/>
      <c r="JRI1" s="131"/>
      <c r="JRJ1" s="131"/>
      <c r="JRK1" s="131"/>
      <c r="JRL1" s="131"/>
      <c r="JRM1" s="131"/>
      <c r="JRN1" s="131"/>
      <c r="JRO1" s="131"/>
      <c r="JRP1" s="131"/>
      <c r="JRQ1" s="131"/>
      <c r="JRR1" s="131"/>
      <c r="JRS1" s="131"/>
      <c r="JRT1" s="131"/>
      <c r="JRU1" s="131"/>
      <c r="JRV1" s="131"/>
      <c r="JRW1" s="131"/>
      <c r="JRX1" s="131"/>
      <c r="JRY1" s="131"/>
      <c r="JRZ1" s="131"/>
      <c r="JSA1" s="131"/>
      <c r="JSB1" s="131"/>
      <c r="JSC1" s="131"/>
      <c r="JSD1" s="131"/>
      <c r="JSE1" s="131"/>
      <c r="JSF1" s="131"/>
      <c r="JSG1" s="131"/>
      <c r="JSH1" s="131"/>
      <c r="JSI1" s="131"/>
      <c r="JSJ1" s="131"/>
      <c r="JSK1" s="131"/>
      <c r="JSL1" s="131"/>
      <c r="JSM1" s="131"/>
      <c r="JSN1" s="131"/>
      <c r="JSO1" s="131"/>
      <c r="JSP1" s="131"/>
      <c r="JSQ1" s="131"/>
      <c r="JSR1" s="131"/>
      <c r="JSS1" s="131"/>
      <c r="JST1" s="131"/>
      <c r="JSU1" s="131"/>
      <c r="JSV1" s="131"/>
      <c r="JSW1" s="131"/>
      <c r="JSX1" s="131"/>
      <c r="JSY1" s="131"/>
      <c r="JSZ1" s="131"/>
      <c r="JTA1" s="131"/>
      <c r="JTB1" s="131"/>
      <c r="JTC1" s="131"/>
      <c r="JTD1" s="131"/>
      <c r="JTE1" s="131"/>
      <c r="JTF1" s="131"/>
      <c r="JTG1" s="131"/>
      <c r="JTH1" s="131"/>
      <c r="JTI1" s="131"/>
      <c r="JTJ1" s="131"/>
      <c r="JTK1" s="131"/>
      <c r="JTL1" s="131"/>
      <c r="JTM1" s="131"/>
      <c r="JTN1" s="131"/>
      <c r="JTO1" s="131"/>
      <c r="JTP1" s="131"/>
      <c r="JTQ1" s="131"/>
      <c r="JTR1" s="131"/>
      <c r="JTS1" s="131"/>
      <c r="JTT1" s="131"/>
      <c r="JTU1" s="131"/>
      <c r="JTV1" s="131"/>
      <c r="JTW1" s="131"/>
      <c r="JTX1" s="131"/>
      <c r="JTY1" s="131"/>
      <c r="JTZ1" s="131"/>
      <c r="JUA1" s="131"/>
      <c r="JUB1" s="131"/>
      <c r="JUC1" s="131"/>
      <c r="JUD1" s="131"/>
      <c r="JUE1" s="131"/>
      <c r="JUF1" s="131"/>
      <c r="JUG1" s="131"/>
      <c r="JUH1" s="131"/>
      <c r="JUI1" s="131"/>
      <c r="JUJ1" s="131"/>
      <c r="JUK1" s="131"/>
      <c r="JUL1" s="131"/>
      <c r="JUM1" s="131"/>
      <c r="JUN1" s="131"/>
      <c r="JUO1" s="131"/>
      <c r="JUP1" s="131"/>
      <c r="JUQ1" s="131"/>
      <c r="JUR1" s="131"/>
      <c r="JUS1" s="131"/>
      <c r="JUT1" s="131"/>
      <c r="JUU1" s="131"/>
      <c r="JUV1" s="131"/>
      <c r="JUW1" s="131"/>
      <c r="JUX1" s="131"/>
      <c r="JUY1" s="131"/>
      <c r="JUZ1" s="131"/>
      <c r="JVA1" s="131"/>
      <c r="JVB1" s="131"/>
      <c r="JVC1" s="131"/>
      <c r="JVD1" s="131"/>
      <c r="JVE1" s="131"/>
      <c r="JVF1" s="131"/>
      <c r="JVG1" s="131"/>
      <c r="JVH1" s="131"/>
      <c r="JVI1" s="131"/>
      <c r="JVJ1" s="131"/>
      <c r="JVK1" s="131"/>
      <c r="JVL1" s="131"/>
      <c r="JVM1" s="131"/>
      <c r="JVN1" s="131"/>
      <c r="JVO1" s="131"/>
      <c r="JVP1" s="131"/>
      <c r="JVQ1" s="131"/>
      <c r="JVR1" s="131"/>
      <c r="JVS1" s="131"/>
      <c r="JVT1" s="131"/>
      <c r="JVU1" s="131"/>
      <c r="JVV1" s="131"/>
      <c r="JVW1" s="131"/>
      <c r="JVX1" s="131"/>
      <c r="JVY1" s="131"/>
      <c r="JVZ1" s="131"/>
      <c r="JWA1" s="131"/>
      <c r="JWB1" s="131"/>
      <c r="JWC1" s="131"/>
      <c r="JWD1" s="131"/>
      <c r="JWE1" s="131"/>
      <c r="JWF1" s="131"/>
      <c r="JWG1" s="131"/>
      <c r="JWH1" s="131"/>
      <c r="JWI1" s="131"/>
      <c r="JWJ1" s="131"/>
      <c r="JWK1" s="131"/>
      <c r="JWL1" s="131"/>
      <c r="JWM1" s="131"/>
      <c r="JWN1" s="131"/>
      <c r="JWO1" s="131"/>
      <c r="JWP1" s="131"/>
      <c r="JWQ1" s="131"/>
      <c r="JWR1" s="131"/>
      <c r="JWS1" s="131"/>
      <c r="JWT1" s="131"/>
      <c r="JWU1" s="131"/>
      <c r="JWV1" s="131"/>
      <c r="JWW1" s="131"/>
      <c r="JWX1" s="131"/>
      <c r="JWY1" s="131"/>
      <c r="JWZ1" s="131"/>
      <c r="JXA1" s="131"/>
      <c r="JXB1" s="131"/>
      <c r="JXC1" s="131"/>
      <c r="JXD1" s="131"/>
      <c r="JXE1" s="131"/>
      <c r="JXF1" s="131"/>
      <c r="JXG1" s="131"/>
      <c r="JXH1" s="131"/>
      <c r="JXI1" s="131"/>
      <c r="JXJ1" s="131"/>
      <c r="JXK1" s="131"/>
      <c r="JXL1" s="131"/>
      <c r="JXM1" s="131"/>
      <c r="JXN1" s="131"/>
      <c r="JXO1" s="131"/>
      <c r="JXP1" s="131"/>
      <c r="JXQ1" s="131"/>
      <c r="JXR1" s="131"/>
      <c r="JXS1" s="131"/>
      <c r="JXT1" s="131"/>
      <c r="JXU1" s="131"/>
      <c r="JXV1" s="131"/>
      <c r="JXW1" s="131"/>
      <c r="JXX1" s="131"/>
      <c r="JXY1" s="131"/>
      <c r="JXZ1" s="131"/>
      <c r="JYA1" s="131"/>
      <c r="JYB1" s="131"/>
      <c r="JYC1" s="131"/>
      <c r="JYD1" s="131"/>
      <c r="JYE1" s="131"/>
      <c r="JYF1" s="131"/>
      <c r="JYG1" s="131"/>
      <c r="JYH1" s="131"/>
      <c r="JYI1" s="131"/>
      <c r="JYJ1" s="131"/>
      <c r="JYK1" s="131"/>
      <c r="JYL1" s="131"/>
      <c r="JYM1" s="131"/>
      <c r="JYN1" s="131"/>
      <c r="JYO1" s="131"/>
      <c r="JYP1" s="131"/>
      <c r="JYQ1" s="131"/>
      <c r="JYR1" s="131"/>
      <c r="JYS1" s="131"/>
      <c r="JYT1" s="131"/>
      <c r="JYU1" s="131"/>
      <c r="JYV1" s="131"/>
      <c r="JYW1" s="131"/>
      <c r="JYX1" s="131"/>
      <c r="JYY1" s="131"/>
      <c r="JYZ1" s="131"/>
      <c r="JZA1" s="131"/>
      <c r="JZB1" s="131"/>
      <c r="JZC1" s="131"/>
      <c r="JZD1" s="131"/>
      <c r="JZE1" s="131"/>
      <c r="JZF1" s="131"/>
      <c r="JZG1" s="131"/>
      <c r="JZH1" s="131"/>
      <c r="JZI1" s="131"/>
      <c r="JZJ1" s="131"/>
      <c r="JZK1" s="131"/>
      <c r="JZL1" s="131"/>
      <c r="JZM1" s="131"/>
      <c r="JZN1" s="131"/>
      <c r="JZO1" s="131"/>
      <c r="JZP1" s="131"/>
      <c r="JZQ1" s="131"/>
      <c r="JZR1" s="131"/>
      <c r="JZS1" s="131"/>
      <c r="JZT1" s="131"/>
      <c r="JZU1" s="131"/>
      <c r="JZV1" s="131"/>
      <c r="JZW1" s="131"/>
      <c r="JZX1" s="131"/>
      <c r="JZY1" s="131"/>
      <c r="JZZ1" s="131"/>
      <c r="KAA1" s="131"/>
      <c r="KAB1" s="131"/>
      <c r="KAC1" s="131"/>
      <c r="KAD1" s="131"/>
      <c r="KAE1" s="131"/>
      <c r="KAF1" s="131"/>
      <c r="KAG1" s="131"/>
      <c r="KAH1" s="131"/>
      <c r="KAI1" s="131"/>
      <c r="KAJ1" s="131"/>
      <c r="KAK1" s="131"/>
      <c r="KAL1" s="131"/>
      <c r="KAM1" s="131"/>
      <c r="KAN1" s="131"/>
      <c r="KAO1" s="131"/>
      <c r="KAP1" s="131"/>
      <c r="KAQ1" s="131"/>
      <c r="KAR1" s="131"/>
      <c r="KAS1" s="131"/>
      <c r="KAT1" s="131"/>
      <c r="KAU1" s="131"/>
      <c r="KAV1" s="131"/>
      <c r="KAW1" s="131"/>
      <c r="KAX1" s="131"/>
      <c r="KAY1" s="131"/>
      <c r="KAZ1" s="131"/>
      <c r="KBA1" s="131"/>
      <c r="KBB1" s="131"/>
      <c r="KBC1" s="131"/>
      <c r="KBD1" s="131"/>
      <c r="KBE1" s="131"/>
      <c r="KBF1" s="131"/>
      <c r="KBG1" s="131"/>
      <c r="KBH1" s="131"/>
      <c r="KBI1" s="131"/>
      <c r="KBJ1" s="131"/>
      <c r="KBK1" s="131"/>
      <c r="KBL1" s="131"/>
      <c r="KBM1" s="131"/>
      <c r="KBN1" s="131"/>
      <c r="KBO1" s="131"/>
      <c r="KBP1" s="131"/>
      <c r="KBQ1" s="131"/>
      <c r="KBR1" s="131"/>
      <c r="KBS1" s="131"/>
      <c r="KBT1" s="131"/>
      <c r="KBU1" s="131"/>
      <c r="KBV1" s="131"/>
      <c r="KBW1" s="131"/>
      <c r="KBX1" s="131"/>
      <c r="KBY1" s="131"/>
      <c r="KBZ1" s="131"/>
      <c r="KCA1" s="131"/>
      <c r="KCB1" s="131"/>
      <c r="KCC1" s="131"/>
      <c r="KCD1" s="131"/>
      <c r="KCE1" s="131"/>
      <c r="KCF1" s="131"/>
      <c r="KCG1" s="131"/>
      <c r="KCH1" s="131"/>
      <c r="KCI1" s="131"/>
      <c r="KCJ1" s="131"/>
      <c r="KCK1" s="131"/>
      <c r="KCL1" s="131"/>
      <c r="KCM1" s="131"/>
      <c r="KCN1" s="131"/>
      <c r="KCO1" s="131"/>
      <c r="KCP1" s="131"/>
      <c r="KCQ1" s="131"/>
      <c r="KCR1" s="131"/>
      <c r="KCS1" s="131"/>
      <c r="KCT1" s="131"/>
      <c r="KCU1" s="131"/>
      <c r="KCV1" s="131"/>
      <c r="KCW1" s="131"/>
      <c r="KCX1" s="131"/>
      <c r="KCY1" s="131"/>
      <c r="KCZ1" s="131"/>
      <c r="KDA1" s="131"/>
      <c r="KDB1" s="131"/>
      <c r="KDC1" s="131"/>
      <c r="KDD1" s="131"/>
      <c r="KDE1" s="131"/>
      <c r="KDF1" s="131"/>
      <c r="KDG1" s="131"/>
      <c r="KDH1" s="131"/>
      <c r="KDI1" s="131"/>
      <c r="KDJ1" s="131"/>
      <c r="KDK1" s="131"/>
      <c r="KDL1" s="131"/>
      <c r="KDM1" s="131"/>
      <c r="KDN1" s="131"/>
      <c r="KDO1" s="131"/>
      <c r="KDP1" s="131"/>
      <c r="KDQ1" s="131"/>
      <c r="KDR1" s="131"/>
      <c r="KDS1" s="131"/>
      <c r="KDT1" s="131"/>
      <c r="KDU1" s="131"/>
      <c r="KDV1" s="131"/>
      <c r="KDW1" s="131"/>
      <c r="KDX1" s="131"/>
      <c r="KDY1" s="131"/>
      <c r="KDZ1" s="131"/>
      <c r="KEA1" s="131"/>
      <c r="KEB1" s="131"/>
      <c r="KEC1" s="131"/>
      <c r="KED1" s="131"/>
      <c r="KEE1" s="131"/>
      <c r="KEF1" s="131"/>
      <c r="KEG1" s="131"/>
      <c r="KEH1" s="131"/>
      <c r="KEI1" s="131"/>
      <c r="KEJ1" s="131"/>
      <c r="KEK1" s="131"/>
      <c r="KEL1" s="131"/>
      <c r="KEM1" s="131"/>
      <c r="KEN1" s="131"/>
      <c r="KEO1" s="131"/>
      <c r="KEP1" s="131"/>
      <c r="KEQ1" s="131"/>
      <c r="KER1" s="131"/>
      <c r="KES1" s="131"/>
      <c r="KET1" s="131"/>
      <c r="KEU1" s="131"/>
      <c r="KEV1" s="131"/>
      <c r="KEW1" s="131"/>
      <c r="KEX1" s="131"/>
      <c r="KEY1" s="131"/>
      <c r="KEZ1" s="131"/>
      <c r="KFA1" s="131"/>
      <c r="KFB1" s="131"/>
      <c r="KFC1" s="131"/>
      <c r="KFD1" s="131"/>
      <c r="KFE1" s="131"/>
      <c r="KFF1" s="131"/>
      <c r="KFG1" s="131"/>
      <c r="KFH1" s="131"/>
      <c r="KFI1" s="131"/>
      <c r="KFJ1" s="131"/>
      <c r="KFK1" s="131"/>
      <c r="KFL1" s="131"/>
      <c r="KFM1" s="131"/>
      <c r="KFN1" s="131"/>
      <c r="KFO1" s="131"/>
      <c r="KFP1" s="131"/>
      <c r="KFQ1" s="131"/>
      <c r="KFR1" s="131"/>
      <c r="KFS1" s="131"/>
      <c r="KFT1" s="131"/>
      <c r="KFU1" s="131"/>
      <c r="KFV1" s="131"/>
      <c r="KFW1" s="131"/>
      <c r="KFX1" s="131"/>
      <c r="KFY1" s="131"/>
      <c r="KFZ1" s="131"/>
      <c r="KGA1" s="131"/>
      <c r="KGB1" s="131"/>
      <c r="KGC1" s="131"/>
      <c r="KGD1" s="131"/>
      <c r="KGE1" s="131"/>
      <c r="KGF1" s="131"/>
      <c r="KGG1" s="131"/>
      <c r="KGH1" s="131"/>
      <c r="KGI1" s="131"/>
      <c r="KGJ1" s="131"/>
      <c r="KGK1" s="131"/>
      <c r="KGL1" s="131"/>
      <c r="KGM1" s="131"/>
      <c r="KGN1" s="131"/>
      <c r="KGO1" s="131"/>
      <c r="KGP1" s="131"/>
      <c r="KGQ1" s="131"/>
      <c r="KGR1" s="131"/>
      <c r="KGS1" s="131"/>
      <c r="KGT1" s="131"/>
      <c r="KGU1" s="131"/>
      <c r="KGV1" s="131"/>
      <c r="KGW1" s="131"/>
      <c r="KGX1" s="131"/>
      <c r="KGY1" s="131"/>
      <c r="KGZ1" s="131"/>
      <c r="KHA1" s="131"/>
      <c r="KHB1" s="131"/>
      <c r="KHC1" s="131"/>
      <c r="KHD1" s="131"/>
      <c r="KHE1" s="131"/>
      <c r="KHF1" s="131"/>
      <c r="KHG1" s="131"/>
      <c r="KHH1" s="131"/>
      <c r="KHI1" s="131"/>
      <c r="KHJ1" s="131"/>
      <c r="KHK1" s="131"/>
      <c r="KHL1" s="131"/>
      <c r="KHM1" s="131"/>
      <c r="KHN1" s="131"/>
      <c r="KHO1" s="131"/>
      <c r="KHP1" s="131"/>
      <c r="KHQ1" s="131"/>
      <c r="KHR1" s="131"/>
      <c r="KHS1" s="131"/>
      <c r="KHT1" s="131"/>
      <c r="KHU1" s="131"/>
      <c r="KHV1" s="131"/>
      <c r="KHW1" s="131"/>
      <c r="KHX1" s="131"/>
      <c r="KHY1" s="131"/>
      <c r="KHZ1" s="131"/>
      <c r="KIA1" s="131"/>
      <c r="KIB1" s="131"/>
      <c r="KIC1" s="131"/>
      <c r="KID1" s="131"/>
      <c r="KIE1" s="131"/>
      <c r="KIF1" s="131"/>
      <c r="KIG1" s="131"/>
      <c r="KIH1" s="131"/>
      <c r="KII1" s="131"/>
      <c r="KIJ1" s="131"/>
      <c r="KIK1" s="131"/>
      <c r="KIL1" s="131"/>
      <c r="KIM1" s="131"/>
      <c r="KIN1" s="131"/>
      <c r="KIO1" s="131"/>
      <c r="KIP1" s="131"/>
      <c r="KIQ1" s="131"/>
      <c r="KIR1" s="131"/>
      <c r="KIS1" s="131"/>
      <c r="KIT1" s="131"/>
      <c r="KIU1" s="131"/>
      <c r="KIV1" s="131"/>
      <c r="KIW1" s="131"/>
      <c r="KIX1" s="131"/>
      <c r="KIY1" s="131"/>
      <c r="KIZ1" s="131"/>
      <c r="KJA1" s="131"/>
      <c r="KJB1" s="131"/>
      <c r="KJC1" s="131"/>
      <c r="KJD1" s="131"/>
      <c r="KJE1" s="131"/>
      <c r="KJF1" s="131"/>
      <c r="KJG1" s="131"/>
      <c r="KJH1" s="131"/>
      <c r="KJI1" s="131"/>
      <c r="KJJ1" s="131"/>
      <c r="KJK1" s="131"/>
      <c r="KJL1" s="131"/>
      <c r="KJM1" s="131"/>
      <c r="KJN1" s="131"/>
      <c r="KJO1" s="131"/>
      <c r="KJP1" s="131"/>
      <c r="KJQ1" s="131"/>
      <c r="KJR1" s="131"/>
      <c r="KJS1" s="131"/>
      <c r="KJT1" s="131"/>
      <c r="KJU1" s="131"/>
      <c r="KJV1" s="131"/>
      <c r="KJW1" s="131"/>
      <c r="KJX1" s="131"/>
      <c r="KJY1" s="131"/>
      <c r="KJZ1" s="131"/>
      <c r="KKA1" s="131"/>
      <c r="KKB1" s="131"/>
      <c r="KKC1" s="131"/>
      <c r="KKD1" s="131"/>
      <c r="KKE1" s="131"/>
      <c r="KKF1" s="131"/>
      <c r="KKG1" s="131"/>
      <c r="KKH1" s="131"/>
      <c r="KKI1" s="131"/>
      <c r="KKJ1" s="131"/>
      <c r="KKK1" s="131"/>
      <c r="KKL1" s="131"/>
      <c r="KKM1" s="131"/>
      <c r="KKN1" s="131"/>
      <c r="KKO1" s="131"/>
      <c r="KKP1" s="131"/>
      <c r="KKQ1" s="131"/>
      <c r="KKR1" s="131"/>
      <c r="KKS1" s="131"/>
      <c r="KKT1" s="131"/>
      <c r="KKU1" s="131"/>
      <c r="KKV1" s="131"/>
      <c r="KKW1" s="131"/>
      <c r="KKX1" s="131"/>
      <c r="KKY1" s="131"/>
      <c r="KKZ1" s="131"/>
      <c r="KLA1" s="131"/>
      <c r="KLB1" s="131"/>
      <c r="KLC1" s="131"/>
      <c r="KLD1" s="131"/>
      <c r="KLE1" s="131"/>
      <c r="KLF1" s="131"/>
      <c r="KLG1" s="131"/>
      <c r="KLH1" s="131"/>
      <c r="KLI1" s="131"/>
      <c r="KLJ1" s="131"/>
      <c r="KLK1" s="131"/>
      <c r="KLL1" s="131"/>
      <c r="KLM1" s="131"/>
      <c r="KLN1" s="131"/>
      <c r="KLO1" s="131"/>
      <c r="KLP1" s="131"/>
      <c r="KLQ1" s="131"/>
      <c r="KLR1" s="131"/>
      <c r="KLS1" s="131"/>
      <c r="KLT1" s="131"/>
      <c r="KLU1" s="131"/>
      <c r="KLV1" s="131"/>
      <c r="KLW1" s="131"/>
      <c r="KLX1" s="131"/>
      <c r="KLY1" s="131"/>
      <c r="KLZ1" s="131"/>
      <c r="KMA1" s="131"/>
      <c r="KMB1" s="131"/>
      <c r="KMC1" s="131"/>
      <c r="KMD1" s="131"/>
      <c r="KME1" s="131"/>
      <c r="KMF1" s="131"/>
      <c r="KMG1" s="131"/>
      <c r="KMH1" s="131"/>
      <c r="KMI1" s="131"/>
      <c r="KMJ1" s="131"/>
      <c r="KMK1" s="131"/>
      <c r="KML1" s="131"/>
      <c r="KMM1" s="131"/>
      <c r="KMN1" s="131"/>
      <c r="KMO1" s="131"/>
      <c r="KMP1" s="131"/>
      <c r="KMQ1" s="131"/>
      <c r="KMR1" s="131"/>
      <c r="KMS1" s="131"/>
      <c r="KMT1" s="131"/>
      <c r="KMU1" s="131"/>
      <c r="KMV1" s="131"/>
      <c r="KMW1" s="131"/>
      <c r="KMX1" s="131"/>
      <c r="KMY1" s="131"/>
      <c r="KMZ1" s="131"/>
      <c r="KNA1" s="131"/>
      <c r="KNB1" s="131"/>
      <c r="KNC1" s="131"/>
      <c r="KND1" s="131"/>
      <c r="KNE1" s="131"/>
      <c r="KNF1" s="131"/>
      <c r="KNG1" s="131"/>
      <c r="KNH1" s="131"/>
      <c r="KNI1" s="131"/>
      <c r="KNJ1" s="131"/>
      <c r="KNK1" s="131"/>
      <c r="KNL1" s="131"/>
      <c r="KNM1" s="131"/>
      <c r="KNN1" s="131"/>
      <c r="KNO1" s="131"/>
      <c r="KNP1" s="131"/>
      <c r="KNQ1" s="131"/>
      <c r="KNR1" s="131"/>
      <c r="KNS1" s="131"/>
      <c r="KNT1" s="131"/>
      <c r="KNU1" s="131"/>
      <c r="KNV1" s="131"/>
      <c r="KNW1" s="131"/>
      <c r="KNX1" s="131"/>
      <c r="KNY1" s="131"/>
      <c r="KNZ1" s="131"/>
      <c r="KOA1" s="131"/>
      <c r="KOB1" s="131"/>
      <c r="KOC1" s="131"/>
      <c r="KOD1" s="131"/>
      <c r="KOE1" s="131"/>
      <c r="KOF1" s="131"/>
      <c r="KOG1" s="131"/>
      <c r="KOH1" s="131"/>
      <c r="KOI1" s="131"/>
      <c r="KOJ1" s="131"/>
      <c r="KOK1" s="131"/>
      <c r="KOL1" s="131"/>
      <c r="KOM1" s="131"/>
      <c r="KON1" s="131"/>
      <c r="KOO1" s="131"/>
      <c r="KOP1" s="131"/>
      <c r="KOQ1" s="131"/>
      <c r="KOR1" s="131"/>
      <c r="KOS1" s="131"/>
      <c r="KOT1" s="131"/>
      <c r="KOU1" s="131"/>
      <c r="KOV1" s="131"/>
      <c r="KOW1" s="131"/>
      <c r="KOX1" s="131"/>
      <c r="KOY1" s="131"/>
      <c r="KOZ1" s="131"/>
      <c r="KPA1" s="131"/>
      <c r="KPB1" s="131"/>
      <c r="KPC1" s="131"/>
      <c r="KPD1" s="131"/>
      <c r="KPE1" s="131"/>
      <c r="KPF1" s="131"/>
      <c r="KPG1" s="131"/>
      <c r="KPH1" s="131"/>
      <c r="KPI1" s="131"/>
      <c r="KPJ1" s="131"/>
      <c r="KPK1" s="131"/>
      <c r="KPL1" s="131"/>
      <c r="KPM1" s="131"/>
      <c r="KPN1" s="131"/>
      <c r="KPO1" s="131"/>
      <c r="KPP1" s="131"/>
      <c r="KPQ1" s="131"/>
      <c r="KPR1" s="131"/>
      <c r="KPS1" s="131"/>
      <c r="KPT1" s="131"/>
      <c r="KPU1" s="131"/>
      <c r="KPV1" s="131"/>
      <c r="KPW1" s="131"/>
      <c r="KPX1" s="131"/>
      <c r="KPY1" s="131"/>
      <c r="KPZ1" s="131"/>
      <c r="KQA1" s="131"/>
      <c r="KQB1" s="131"/>
      <c r="KQC1" s="131"/>
      <c r="KQD1" s="131"/>
      <c r="KQE1" s="131"/>
      <c r="KQF1" s="131"/>
      <c r="KQG1" s="131"/>
      <c r="KQH1" s="131"/>
      <c r="KQI1" s="131"/>
      <c r="KQJ1" s="131"/>
      <c r="KQK1" s="131"/>
      <c r="KQL1" s="131"/>
      <c r="KQM1" s="131"/>
      <c r="KQN1" s="131"/>
      <c r="KQO1" s="131"/>
      <c r="KQP1" s="131"/>
      <c r="KQQ1" s="131"/>
      <c r="KQR1" s="131"/>
      <c r="KQS1" s="131"/>
      <c r="KQT1" s="131"/>
      <c r="KQU1" s="131"/>
      <c r="KQV1" s="131"/>
      <c r="KQW1" s="131"/>
      <c r="KQX1" s="131"/>
      <c r="KQY1" s="131"/>
      <c r="KQZ1" s="131"/>
      <c r="KRA1" s="131"/>
      <c r="KRB1" s="131"/>
      <c r="KRC1" s="131"/>
      <c r="KRD1" s="131"/>
      <c r="KRE1" s="131"/>
      <c r="KRF1" s="131"/>
      <c r="KRG1" s="131"/>
      <c r="KRH1" s="131"/>
      <c r="KRI1" s="131"/>
      <c r="KRJ1" s="131"/>
      <c r="KRK1" s="131"/>
      <c r="KRL1" s="131"/>
      <c r="KRM1" s="131"/>
      <c r="KRN1" s="131"/>
      <c r="KRO1" s="131"/>
      <c r="KRP1" s="131"/>
      <c r="KRQ1" s="131"/>
      <c r="KRR1" s="131"/>
      <c r="KRS1" s="131"/>
      <c r="KRT1" s="131"/>
      <c r="KRU1" s="131"/>
      <c r="KRV1" s="131"/>
      <c r="KRW1" s="131"/>
      <c r="KRX1" s="131"/>
      <c r="KRY1" s="131"/>
      <c r="KRZ1" s="131"/>
      <c r="KSA1" s="131"/>
      <c r="KSB1" s="131"/>
      <c r="KSC1" s="131"/>
      <c r="KSD1" s="131"/>
      <c r="KSE1" s="131"/>
      <c r="KSF1" s="131"/>
      <c r="KSG1" s="131"/>
      <c r="KSH1" s="131"/>
      <c r="KSI1" s="131"/>
      <c r="KSJ1" s="131"/>
      <c r="KSK1" s="131"/>
      <c r="KSL1" s="131"/>
      <c r="KSM1" s="131"/>
      <c r="KSN1" s="131"/>
      <c r="KSO1" s="131"/>
      <c r="KSP1" s="131"/>
      <c r="KSQ1" s="131"/>
      <c r="KSR1" s="131"/>
      <c r="KSS1" s="131"/>
      <c r="KST1" s="131"/>
      <c r="KSU1" s="131"/>
      <c r="KSV1" s="131"/>
      <c r="KSW1" s="131"/>
      <c r="KSX1" s="131"/>
      <c r="KSY1" s="131"/>
      <c r="KSZ1" s="131"/>
      <c r="KTA1" s="131"/>
      <c r="KTB1" s="131"/>
      <c r="KTC1" s="131"/>
      <c r="KTD1" s="131"/>
      <c r="KTE1" s="131"/>
      <c r="KTF1" s="131"/>
      <c r="KTG1" s="131"/>
      <c r="KTH1" s="131"/>
      <c r="KTI1" s="131"/>
      <c r="KTJ1" s="131"/>
      <c r="KTK1" s="131"/>
      <c r="KTL1" s="131"/>
      <c r="KTM1" s="131"/>
      <c r="KTN1" s="131"/>
      <c r="KTO1" s="131"/>
      <c r="KTP1" s="131"/>
      <c r="KTQ1" s="131"/>
      <c r="KTR1" s="131"/>
      <c r="KTS1" s="131"/>
      <c r="KTT1" s="131"/>
      <c r="KTU1" s="131"/>
      <c r="KTV1" s="131"/>
      <c r="KTW1" s="131"/>
      <c r="KTX1" s="131"/>
      <c r="KTY1" s="131"/>
      <c r="KTZ1" s="131"/>
      <c r="KUA1" s="131"/>
      <c r="KUB1" s="131"/>
      <c r="KUC1" s="131"/>
      <c r="KUD1" s="131"/>
      <c r="KUE1" s="131"/>
      <c r="KUF1" s="131"/>
      <c r="KUG1" s="131"/>
      <c r="KUH1" s="131"/>
      <c r="KUI1" s="131"/>
      <c r="KUJ1" s="131"/>
      <c r="KUK1" s="131"/>
      <c r="KUL1" s="131"/>
      <c r="KUM1" s="131"/>
      <c r="KUN1" s="131"/>
      <c r="KUO1" s="131"/>
      <c r="KUP1" s="131"/>
      <c r="KUQ1" s="131"/>
      <c r="KUR1" s="131"/>
      <c r="KUS1" s="131"/>
      <c r="KUT1" s="131"/>
      <c r="KUU1" s="131"/>
      <c r="KUV1" s="131"/>
      <c r="KUW1" s="131"/>
      <c r="KUX1" s="131"/>
      <c r="KUY1" s="131"/>
      <c r="KUZ1" s="131"/>
      <c r="KVA1" s="131"/>
      <c r="KVB1" s="131"/>
      <c r="KVC1" s="131"/>
      <c r="KVD1" s="131"/>
      <c r="KVE1" s="131"/>
      <c r="KVF1" s="131"/>
      <c r="KVG1" s="131"/>
      <c r="KVH1" s="131"/>
      <c r="KVI1" s="131"/>
      <c r="KVJ1" s="131"/>
      <c r="KVK1" s="131"/>
      <c r="KVL1" s="131"/>
      <c r="KVM1" s="131"/>
      <c r="KVN1" s="131"/>
      <c r="KVO1" s="131"/>
      <c r="KVP1" s="131"/>
      <c r="KVQ1" s="131"/>
      <c r="KVR1" s="131"/>
      <c r="KVS1" s="131"/>
      <c r="KVT1" s="131"/>
      <c r="KVU1" s="131"/>
      <c r="KVV1" s="131"/>
      <c r="KVW1" s="131"/>
      <c r="KVX1" s="131"/>
      <c r="KVY1" s="131"/>
      <c r="KVZ1" s="131"/>
      <c r="KWA1" s="131"/>
      <c r="KWB1" s="131"/>
      <c r="KWC1" s="131"/>
      <c r="KWD1" s="131"/>
      <c r="KWE1" s="131"/>
      <c r="KWF1" s="131"/>
      <c r="KWG1" s="131"/>
      <c r="KWH1" s="131"/>
      <c r="KWI1" s="131"/>
      <c r="KWJ1" s="131"/>
      <c r="KWK1" s="131"/>
      <c r="KWL1" s="131"/>
      <c r="KWM1" s="131"/>
      <c r="KWN1" s="131"/>
      <c r="KWO1" s="131"/>
      <c r="KWP1" s="131"/>
      <c r="KWQ1" s="131"/>
      <c r="KWR1" s="131"/>
      <c r="KWS1" s="131"/>
      <c r="KWT1" s="131"/>
      <c r="KWU1" s="131"/>
      <c r="KWV1" s="131"/>
      <c r="KWW1" s="131"/>
      <c r="KWX1" s="131"/>
      <c r="KWY1" s="131"/>
      <c r="KWZ1" s="131"/>
      <c r="KXA1" s="131"/>
      <c r="KXB1" s="131"/>
      <c r="KXC1" s="131"/>
      <c r="KXD1" s="131"/>
      <c r="KXE1" s="131"/>
      <c r="KXF1" s="131"/>
      <c r="KXG1" s="131"/>
      <c r="KXH1" s="131"/>
      <c r="KXI1" s="131"/>
      <c r="KXJ1" s="131"/>
      <c r="KXK1" s="131"/>
      <c r="KXL1" s="131"/>
      <c r="KXM1" s="131"/>
      <c r="KXN1" s="131"/>
      <c r="KXO1" s="131"/>
      <c r="KXP1" s="131"/>
      <c r="KXQ1" s="131"/>
      <c r="KXR1" s="131"/>
      <c r="KXS1" s="131"/>
      <c r="KXT1" s="131"/>
      <c r="KXU1" s="131"/>
      <c r="KXV1" s="131"/>
      <c r="KXW1" s="131"/>
      <c r="KXX1" s="131"/>
      <c r="KXY1" s="131"/>
      <c r="KXZ1" s="131"/>
      <c r="KYA1" s="131"/>
      <c r="KYB1" s="131"/>
      <c r="KYC1" s="131"/>
      <c r="KYD1" s="131"/>
      <c r="KYE1" s="131"/>
      <c r="KYF1" s="131"/>
      <c r="KYG1" s="131"/>
      <c r="KYH1" s="131"/>
      <c r="KYI1" s="131"/>
      <c r="KYJ1" s="131"/>
      <c r="KYK1" s="131"/>
      <c r="KYL1" s="131"/>
      <c r="KYM1" s="131"/>
      <c r="KYN1" s="131"/>
      <c r="KYO1" s="131"/>
      <c r="KYP1" s="131"/>
      <c r="KYQ1" s="131"/>
      <c r="KYR1" s="131"/>
      <c r="KYS1" s="131"/>
      <c r="KYT1" s="131"/>
      <c r="KYU1" s="131"/>
      <c r="KYV1" s="131"/>
      <c r="KYW1" s="131"/>
      <c r="KYX1" s="131"/>
      <c r="KYY1" s="131"/>
      <c r="KYZ1" s="131"/>
      <c r="KZA1" s="131"/>
      <c r="KZB1" s="131"/>
      <c r="KZC1" s="131"/>
      <c r="KZD1" s="131"/>
      <c r="KZE1" s="131"/>
      <c r="KZF1" s="131"/>
      <c r="KZG1" s="131"/>
      <c r="KZH1" s="131"/>
      <c r="KZI1" s="131"/>
      <c r="KZJ1" s="131"/>
      <c r="KZK1" s="131"/>
      <c r="KZL1" s="131"/>
      <c r="KZM1" s="131"/>
      <c r="KZN1" s="131"/>
      <c r="KZO1" s="131"/>
      <c r="KZP1" s="131"/>
      <c r="KZQ1" s="131"/>
      <c r="KZR1" s="131"/>
      <c r="KZS1" s="131"/>
      <c r="KZT1" s="131"/>
      <c r="KZU1" s="131"/>
      <c r="KZV1" s="131"/>
      <c r="KZW1" s="131"/>
      <c r="KZX1" s="131"/>
      <c r="KZY1" s="131"/>
      <c r="KZZ1" s="131"/>
      <c r="LAA1" s="131"/>
      <c r="LAB1" s="131"/>
      <c r="LAC1" s="131"/>
      <c r="LAD1" s="131"/>
      <c r="LAE1" s="131"/>
      <c r="LAF1" s="131"/>
      <c r="LAG1" s="131"/>
      <c r="LAH1" s="131"/>
      <c r="LAI1" s="131"/>
      <c r="LAJ1" s="131"/>
      <c r="LAK1" s="131"/>
      <c r="LAL1" s="131"/>
      <c r="LAM1" s="131"/>
      <c r="LAN1" s="131"/>
      <c r="LAO1" s="131"/>
      <c r="LAP1" s="131"/>
      <c r="LAQ1" s="131"/>
      <c r="LAR1" s="131"/>
      <c r="LAS1" s="131"/>
      <c r="LAT1" s="131"/>
      <c r="LAU1" s="131"/>
      <c r="LAV1" s="131"/>
      <c r="LAW1" s="131"/>
      <c r="LAX1" s="131"/>
      <c r="LAY1" s="131"/>
      <c r="LAZ1" s="131"/>
      <c r="LBA1" s="131"/>
      <c r="LBB1" s="131"/>
      <c r="LBC1" s="131"/>
      <c r="LBD1" s="131"/>
      <c r="LBE1" s="131"/>
      <c r="LBF1" s="131"/>
      <c r="LBG1" s="131"/>
      <c r="LBH1" s="131"/>
      <c r="LBI1" s="131"/>
      <c r="LBJ1" s="131"/>
      <c r="LBK1" s="131"/>
      <c r="LBL1" s="131"/>
      <c r="LBM1" s="131"/>
      <c r="LBN1" s="131"/>
      <c r="LBO1" s="131"/>
      <c r="LBP1" s="131"/>
      <c r="LBQ1" s="131"/>
      <c r="LBR1" s="131"/>
      <c r="LBS1" s="131"/>
      <c r="LBT1" s="131"/>
      <c r="LBU1" s="131"/>
      <c r="LBV1" s="131"/>
      <c r="LBW1" s="131"/>
      <c r="LBX1" s="131"/>
      <c r="LBY1" s="131"/>
      <c r="LBZ1" s="131"/>
      <c r="LCA1" s="131"/>
      <c r="LCB1" s="131"/>
      <c r="LCC1" s="131"/>
      <c r="LCD1" s="131"/>
      <c r="LCE1" s="131"/>
      <c r="LCF1" s="131"/>
      <c r="LCG1" s="131"/>
      <c r="LCH1" s="131"/>
      <c r="LCI1" s="131"/>
      <c r="LCJ1" s="131"/>
      <c r="LCK1" s="131"/>
      <c r="LCL1" s="131"/>
      <c r="LCM1" s="131"/>
      <c r="LCN1" s="131"/>
      <c r="LCO1" s="131"/>
      <c r="LCP1" s="131"/>
      <c r="LCQ1" s="131"/>
      <c r="LCR1" s="131"/>
      <c r="LCS1" s="131"/>
      <c r="LCT1" s="131"/>
      <c r="LCU1" s="131"/>
      <c r="LCV1" s="131"/>
      <c r="LCW1" s="131"/>
      <c r="LCX1" s="131"/>
      <c r="LCY1" s="131"/>
      <c r="LCZ1" s="131"/>
      <c r="LDA1" s="131"/>
      <c r="LDB1" s="131"/>
      <c r="LDC1" s="131"/>
      <c r="LDD1" s="131"/>
      <c r="LDE1" s="131"/>
      <c r="LDF1" s="131"/>
      <c r="LDG1" s="131"/>
      <c r="LDH1" s="131"/>
      <c r="LDI1" s="131"/>
      <c r="LDJ1" s="131"/>
      <c r="LDK1" s="131"/>
      <c r="LDL1" s="131"/>
      <c r="LDM1" s="131"/>
      <c r="LDN1" s="131"/>
      <c r="LDO1" s="131"/>
      <c r="LDP1" s="131"/>
      <c r="LDQ1" s="131"/>
      <c r="LDR1" s="131"/>
      <c r="LDS1" s="131"/>
      <c r="LDT1" s="131"/>
      <c r="LDU1" s="131"/>
      <c r="LDV1" s="131"/>
      <c r="LDW1" s="131"/>
      <c r="LDX1" s="131"/>
      <c r="LDY1" s="131"/>
      <c r="LDZ1" s="131"/>
      <c r="LEA1" s="131"/>
      <c r="LEB1" s="131"/>
      <c r="LEC1" s="131"/>
      <c r="LED1" s="131"/>
      <c r="LEE1" s="131"/>
      <c r="LEF1" s="131"/>
      <c r="LEG1" s="131"/>
      <c r="LEH1" s="131"/>
      <c r="LEI1" s="131"/>
      <c r="LEJ1" s="131"/>
      <c r="LEK1" s="131"/>
      <c r="LEL1" s="131"/>
      <c r="LEM1" s="131"/>
      <c r="LEN1" s="131"/>
      <c r="LEO1" s="131"/>
      <c r="LEP1" s="131"/>
      <c r="LEQ1" s="131"/>
      <c r="LER1" s="131"/>
      <c r="LES1" s="131"/>
      <c r="LET1" s="131"/>
      <c r="LEU1" s="131"/>
      <c r="LEV1" s="131"/>
      <c r="LEW1" s="131"/>
      <c r="LEX1" s="131"/>
      <c r="LEY1" s="131"/>
      <c r="LEZ1" s="131"/>
      <c r="LFA1" s="131"/>
      <c r="LFB1" s="131"/>
      <c r="LFC1" s="131"/>
      <c r="LFD1" s="131"/>
      <c r="LFE1" s="131"/>
      <c r="LFF1" s="131"/>
      <c r="LFG1" s="131"/>
      <c r="LFH1" s="131"/>
      <c r="LFI1" s="131"/>
      <c r="LFJ1" s="131"/>
      <c r="LFK1" s="131"/>
      <c r="LFL1" s="131"/>
      <c r="LFM1" s="131"/>
      <c r="LFN1" s="131"/>
      <c r="LFO1" s="131"/>
      <c r="LFP1" s="131"/>
      <c r="LFQ1" s="131"/>
      <c r="LFR1" s="131"/>
      <c r="LFS1" s="131"/>
      <c r="LFT1" s="131"/>
      <c r="LFU1" s="131"/>
      <c r="LFV1" s="131"/>
      <c r="LFW1" s="131"/>
      <c r="LFX1" s="131"/>
      <c r="LFY1" s="131"/>
      <c r="LFZ1" s="131"/>
      <c r="LGA1" s="131"/>
      <c r="LGB1" s="131"/>
      <c r="LGC1" s="131"/>
      <c r="LGD1" s="131"/>
      <c r="LGE1" s="131"/>
      <c r="LGF1" s="131"/>
      <c r="LGG1" s="131"/>
      <c r="LGH1" s="131"/>
      <c r="LGI1" s="131"/>
      <c r="LGJ1" s="131"/>
      <c r="LGK1" s="131"/>
      <c r="LGL1" s="131"/>
      <c r="LGM1" s="131"/>
      <c r="LGN1" s="131"/>
      <c r="LGO1" s="131"/>
      <c r="LGP1" s="131"/>
      <c r="LGQ1" s="131"/>
      <c r="LGR1" s="131"/>
      <c r="LGS1" s="131"/>
      <c r="LGT1" s="131"/>
      <c r="LGU1" s="131"/>
      <c r="LGV1" s="131"/>
      <c r="LGW1" s="131"/>
      <c r="LGX1" s="131"/>
      <c r="LGY1" s="131"/>
      <c r="LGZ1" s="131"/>
      <c r="LHA1" s="131"/>
      <c r="LHB1" s="131"/>
      <c r="LHC1" s="131"/>
      <c r="LHD1" s="131"/>
      <c r="LHE1" s="131"/>
      <c r="LHF1" s="131"/>
      <c r="LHG1" s="131"/>
      <c r="LHH1" s="131"/>
      <c r="LHI1" s="131"/>
      <c r="LHJ1" s="131"/>
      <c r="LHK1" s="131"/>
      <c r="LHL1" s="131"/>
      <c r="LHM1" s="131"/>
      <c r="LHN1" s="131"/>
      <c r="LHO1" s="131"/>
      <c r="LHP1" s="131"/>
      <c r="LHQ1" s="131"/>
      <c r="LHR1" s="131"/>
      <c r="LHS1" s="131"/>
      <c r="LHT1" s="131"/>
      <c r="LHU1" s="131"/>
      <c r="LHV1" s="131"/>
      <c r="LHW1" s="131"/>
      <c r="LHX1" s="131"/>
      <c r="LHY1" s="131"/>
      <c r="LHZ1" s="131"/>
      <c r="LIA1" s="131"/>
      <c r="LIB1" s="131"/>
      <c r="LIC1" s="131"/>
      <c r="LID1" s="131"/>
      <c r="LIE1" s="131"/>
      <c r="LIF1" s="131"/>
      <c r="LIG1" s="131"/>
      <c r="LIH1" s="131"/>
      <c r="LII1" s="131"/>
      <c r="LIJ1" s="131"/>
      <c r="LIK1" s="131"/>
      <c r="LIL1" s="131"/>
      <c r="LIM1" s="131"/>
      <c r="LIN1" s="131"/>
      <c r="LIO1" s="131"/>
      <c r="LIP1" s="131"/>
      <c r="LIQ1" s="131"/>
      <c r="LIR1" s="131"/>
      <c r="LIS1" s="131"/>
      <c r="LIT1" s="131"/>
      <c r="LIU1" s="131"/>
      <c r="LIV1" s="131"/>
      <c r="LIW1" s="131"/>
      <c r="LIX1" s="131"/>
      <c r="LIY1" s="131"/>
      <c r="LIZ1" s="131"/>
      <c r="LJA1" s="131"/>
      <c r="LJB1" s="131"/>
      <c r="LJC1" s="131"/>
      <c r="LJD1" s="131"/>
      <c r="LJE1" s="131"/>
      <c r="LJF1" s="131"/>
      <c r="LJG1" s="131"/>
      <c r="LJH1" s="131"/>
      <c r="LJI1" s="131"/>
      <c r="LJJ1" s="131"/>
      <c r="LJK1" s="131"/>
      <c r="LJL1" s="131"/>
      <c r="LJM1" s="131"/>
      <c r="LJN1" s="131"/>
      <c r="LJO1" s="131"/>
      <c r="LJP1" s="131"/>
      <c r="LJQ1" s="131"/>
      <c r="LJR1" s="131"/>
      <c r="LJS1" s="131"/>
      <c r="LJT1" s="131"/>
      <c r="LJU1" s="131"/>
      <c r="LJV1" s="131"/>
      <c r="LJW1" s="131"/>
      <c r="LJX1" s="131"/>
      <c r="LJY1" s="131"/>
      <c r="LJZ1" s="131"/>
      <c r="LKA1" s="131"/>
      <c r="LKB1" s="131"/>
      <c r="LKC1" s="131"/>
      <c r="LKD1" s="131"/>
      <c r="LKE1" s="131"/>
      <c r="LKF1" s="131"/>
      <c r="LKG1" s="131"/>
      <c r="LKH1" s="131"/>
      <c r="LKI1" s="131"/>
      <c r="LKJ1" s="131"/>
      <c r="LKK1" s="131"/>
      <c r="LKL1" s="131"/>
      <c r="LKM1" s="131"/>
      <c r="LKN1" s="131"/>
      <c r="LKO1" s="131"/>
      <c r="LKP1" s="131"/>
      <c r="LKQ1" s="131"/>
      <c r="LKR1" s="131"/>
      <c r="LKS1" s="131"/>
      <c r="LKT1" s="131"/>
      <c r="LKU1" s="131"/>
      <c r="LKV1" s="131"/>
      <c r="LKW1" s="131"/>
      <c r="LKX1" s="131"/>
      <c r="LKY1" s="131"/>
      <c r="LKZ1" s="131"/>
      <c r="LLA1" s="131"/>
      <c r="LLB1" s="131"/>
      <c r="LLC1" s="131"/>
      <c r="LLD1" s="131"/>
      <c r="LLE1" s="131"/>
      <c r="LLF1" s="131"/>
      <c r="LLG1" s="131"/>
      <c r="LLH1" s="131"/>
      <c r="LLI1" s="131"/>
      <c r="LLJ1" s="131"/>
      <c r="LLK1" s="131"/>
      <c r="LLL1" s="131"/>
      <c r="LLM1" s="131"/>
      <c r="LLN1" s="131"/>
      <c r="LLO1" s="131"/>
      <c r="LLP1" s="131"/>
      <c r="LLQ1" s="131"/>
      <c r="LLR1" s="131"/>
      <c r="LLS1" s="131"/>
      <c r="LLT1" s="131"/>
      <c r="LLU1" s="131"/>
      <c r="LLV1" s="131"/>
      <c r="LLW1" s="131"/>
      <c r="LLX1" s="131"/>
      <c r="LLY1" s="131"/>
      <c r="LLZ1" s="131"/>
      <c r="LMA1" s="131"/>
      <c r="LMB1" s="131"/>
      <c r="LMC1" s="131"/>
      <c r="LMD1" s="131"/>
      <c r="LME1" s="131"/>
      <c r="LMF1" s="131"/>
      <c r="LMG1" s="131"/>
      <c r="LMH1" s="131"/>
      <c r="LMI1" s="131"/>
      <c r="LMJ1" s="131"/>
      <c r="LMK1" s="131"/>
      <c r="LML1" s="131"/>
      <c r="LMM1" s="131"/>
      <c r="LMN1" s="131"/>
      <c r="LMO1" s="131"/>
      <c r="LMP1" s="131"/>
      <c r="LMQ1" s="131"/>
      <c r="LMR1" s="131"/>
      <c r="LMS1" s="131"/>
      <c r="LMT1" s="131"/>
      <c r="LMU1" s="131"/>
      <c r="LMV1" s="131"/>
      <c r="LMW1" s="131"/>
      <c r="LMX1" s="131"/>
      <c r="LMY1" s="131"/>
      <c r="LMZ1" s="131"/>
      <c r="LNA1" s="131"/>
      <c r="LNB1" s="131"/>
      <c r="LNC1" s="131"/>
      <c r="LND1" s="131"/>
      <c r="LNE1" s="131"/>
      <c r="LNF1" s="131"/>
      <c r="LNG1" s="131"/>
      <c r="LNH1" s="131"/>
      <c r="LNI1" s="131"/>
      <c r="LNJ1" s="131"/>
      <c r="LNK1" s="131"/>
      <c r="LNL1" s="131"/>
      <c r="LNM1" s="131"/>
      <c r="LNN1" s="131"/>
      <c r="LNO1" s="131"/>
      <c r="LNP1" s="131"/>
      <c r="LNQ1" s="131"/>
      <c r="LNR1" s="131"/>
      <c r="LNS1" s="131"/>
      <c r="LNT1" s="131"/>
      <c r="LNU1" s="131"/>
      <c r="LNV1" s="131"/>
      <c r="LNW1" s="131"/>
      <c r="LNX1" s="131"/>
      <c r="LNY1" s="131"/>
      <c r="LNZ1" s="131"/>
      <c r="LOA1" s="131"/>
      <c r="LOB1" s="131"/>
      <c r="LOC1" s="131"/>
      <c r="LOD1" s="131"/>
      <c r="LOE1" s="131"/>
      <c r="LOF1" s="131"/>
      <c r="LOG1" s="131"/>
      <c r="LOH1" s="131"/>
      <c r="LOI1" s="131"/>
      <c r="LOJ1" s="131"/>
      <c r="LOK1" s="131"/>
      <c r="LOL1" s="131"/>
      <c r="LOM1" s="131"/>
      <c r="LON1" s="131"/>
      <c r="LOO1" s="131"/>
      <c r="LOP1" s="131"/>
      <c r="LOQ1" s="131"/>
      <c r="LOR1" s="131"/>
      <c r="LOS1" s="131"/>
      <c r="LOT1" s="131"/>
      <c r="LOU1" s="131"/>
      <c r="LOV1" s="131"/>
      <c r="LOW1" s="131"/>
      <c r="LOX1" s="131"/>
      <c r="LOY1" s="131"/>
      <c r="LOZ1" s="131"/>
      <c r="LPA1" s="131"/>
      <c r="LPB1" s="131"/>
      <c r="LPC1" s="131"/>
      <c r="LPD1" s="131"/>
      <c r="LPE1" s="131"/>
      <c r="LPF1" s="131"/>
      <c r="LPG1" s="131"/>
      <c r="LPH1" s="131"/>
      <c r="LPI1" s="131"/>
      <c r="LPJ1" s="131"/>
      <c r="LPK1" s="131"/>
      <c r="LPL1" s="131"/>
      <c r="LPM1" s="131"/>
      <c r="LPN1" s="131"/>
      <c r="LPO1" s="131"/>
      <c r="LPP1" s="131"/>
      <c r="LPQ1" s="131"/>
      <c r="LPR1" s="131"/>
      <c r="LPS1" s="131"/>
      <c r="LPT1" s="131"/>
      <c r="LPU1" s="131"/>
      <c r="LPV1" s="131"/>
      <c r="LPW1" s="131"/>
      <c r="LPX1" s="131"/>
      <c r="LPY1" s="131"/>
      <c r="LPZ1" s="131"/>
      <c r="LQA1" s="131"/>
      <c r="LQB1" s="131"/>
      <c r="LQC1" s="131"/>
      <c r="LQD1" s="131"/>
      <c r="LQE1" s="131"/>
      <c r="LQF1" s="131"/>
      <c r="LQG1" s="131"/>
      <c r="LQH1" s="131"/>
      <c r="LQI1" s="131"/>
      <c r="LQJ1" s="131"/>
      <c r="LQK1" s="131"/>
      <c r="LQL1" s="131"/>
      <c r="LQM1" s="131"/>
      <c r="LQN1" s="131"/>
      <c r="LQO1" s="131"/>
      <c r="LQP1" s="131"/>
      <c r="LQQ1" s="131"/>
      <c r="LQR1" s="131"/>
      <c r="LQS1" s="131"/>
      <c r="LQT1" s="131"/>
      <c r="LQU1" s="131"/>
      <c r="LQV1" s="131"/>
      <c r="LQW1" s="131"/>
      <c r="LQX1" s="131"/>
      <c r="LQY1" s="131"/>
      <c r="LQZ1" s="131"/>
      <c r="LRA1" s="131"/>
      <c r="LRB1" s="131"/>
      <c r="LRC1" s="131"/>
      <c r="LRD1" s="131"/>
      <c r="LRE1" s="131"/>
      <c r="LRF1" s="131"/>
      <c r="LRG1" s="131"/>
      <c r="LRH1" s="131"/>
      <c r="LRI1" s="131"/>
      <c r="LRJ1" s="131"/>
      <c r="LRK1" s="131"/>
      <c r="LRL1" s="131"/>
      <c r="LRM1" s="131"/>
      <c r="LRN1" s="131"/>
      <c r="LRO1" s="131"/>
      <c r="LRP1" s="131"/>
      <c r="LRQ1" s="131"/>
      <c r="LRR1" s="131"/>
      <c r="LRS1" s="131"/>
      <c r="LRT1" s="131"/>
      <c r="LRU1" s="131"/>
      <c r="LRV1" s="131"/>
      <c r="LRW1" s="131"/>
      <c r="LRX1" s="131"/>
      <c r="LRY1" s="131"/>
      <c r="LRZ1" s="131"/>
      <c r="LSA1" s="131"/>
      <c r="LSB1" s="131"/>
      <c r="LSC1" s="131"/>
      <c r="LSD1" s="131"/>
      <c r="LSE1" s="131"/>
      <c r="LSF1" s="131"/>
      <c r="LSG1" s="131"/>
      <c r="LSH1" s="131"/>
      <c r="LSI1" s="131"/>
      <c r="LSJ1" s="131"/>
      <c r="LSK1" s="131"/>
      <c r="LSL1" s="131"/>
      <c r="LSM1" s="131"/>
      <c r="LSN1" s="131"/>
      <c r="LSO1" s="131"/>
      <c r="LSP1" s="131"/>
      <c r="LSQ1" s="131"/>
      <c r="LSR1" s="131"/>
      <c r="LSS1" s="131"/>
      <c r="LST1" s="131"/>
      <c r="LSU1" s="131"/>
      <c r="LSV1" s="131"/>
      <c r="LSW1" s="131"/>
      <c r="LSX1" s="131"/>
      <c r="LSY1" s="131"/>
      <c r="LSZ1" s="131"/>
      <c r="LTA1" s="131"/>
      <c r="LTB1" s="131"/>
      <c r="LTC1" s="131"/>
      <c r="LTD1" s="131"/>
      <c r="LTE1" s="131"/>
      <c r="LTF1" s="131"/>
      <c r="LTG1" s="131"/>
      <c r="LTH1" s="131"/>
      <c r="LTI1" s="131"/>
      <c r="LTJ1" s="131"/>
      <c r="LTK1" s="131"/>
      <c r="LTL1" s="131"/>
      <c r="LTM1" s="131"/>
      <c r="LTN1" s="131"/>
      <c r="LTO1" s="131"/>
      <c r="LTP1" s="131"/>
      <c r="LTQ1" s="131"/>
      <c r="LTR1" s="131"/>
      <c r="LTS1" s="131"/>
      <c r="LTT1" s="131"/>
      <c r="LTU1" s="131"/>
      <c r="LTV1" s="131"/>
      <c r="LTW1" s="131"/>
      <c r="LTX1" s="131"/>
      <c r="LTY1" s="131"/>
      <c r="LTZ1" s="131"/>
      <c r="LUA1" s="131"/>
      <c r="LUB1" s="131"/>
      <c r="LUC1" s="131"/>
      <c r="LUD1" s="131"/>
      <c r="LUE1" s="131"/>
      <c r="LUF1" s="131"/>
      <c r="LUG1" s="131"/>
      <c r="LUH1" s="131"/>
      <c r="LUI1" s="131"/>
      <c r="LUJ1" s="131"/>
      <c r="LUK1" s="131"/>
      <c r="LUL1" s="131"/>
      <c r="LUM1" s="131"/>
      <c r="LUN1" s="131"/>
      <c r="LUO1" s="131"/>
      <c r="LUP1" s="131"/>
      <c r="LUQ1" s="131"/>
      <c r="LUR1" s="131"/>
      <c r="LUS1" s="131"/>
      <c r="LUT1" s="131"/>
      <c r="LUU1" s="131"/>
      <c r="LUV1" s="131"/>
      <c r="LUW1" s="131"/>
      <c r="LUX1" s="131"/>
      <c r="LUY1" s="131"/>
      <c r="LUZ1" s="131"/>
      <c r="LVA1" s="131"/>
      <c r="LVB1" s="131"/>
      <c r="LVC1" s="131"/>
      <c r="LVD1" s="131"/>
      <c r="LVE1" s="131"/>
      <c r="LVF1" s="131"/>
      <c r="LVG1" s="131"/>
      <c r="LVH1" s="131"/>
      <c r="LVI1" s="131"/>
      <c r="LVJ1" s="131"/>
      <c r="LVK1" s="131"/>
      <c r="LVL1" s="131"/>
      <c r="LVM1" s="131"/>
      <c r="LVN1" s="131"/>
      <c r="LVO1" s="131"/>
      <c r="LVP1" s="131"/>
      <c r="LVQ1" s="131"/>
      <c r="LVR1" s="131"/>
      <c r="LVS1" s="131"/>
      <c r="LVT1" s="131"/>
      <c r="LVU1" s="131"/>
      <c r="LVV1" s="131"/>
      <c r="LVW1" s="131"/>
      <c r="LVX1" s="131"/>
      <c r="LVY1" s="131"/>
      <c r="LVZ1" s="131"/>
      <c r="LWA1" s="131"/>
      <c r="LWB1" s="131"/>
      <c r="LWC1" s="131"/>
      <c r="LWD1" s="131"/>
      <c r="LWE1" s="131"/>
      <c r="LWF1" s="131"/>
      <c r="LWG1" s="131"/>
      <c r="LWH1" s="131"/>
      <c r="LWI1" s="131"/>
      <c r="LWJ1" s="131"/>
      <c r="LWK1" s="131"/>
      <c r="LWL1" s="131"/>
      <c r="LWM1" s="131"/>
      <c r="LWN1" s="131"/>
      <c r="LWO1" s="131"/>
      <c r="LWP1" s="131"/>
      <c r="LWQ1" s="131"/>
      <c r="LWR1" s="131"/>
      <c r="LWS1" s="131"/>
      <c r="LWT1" s="131"/>
      <c r="LWU1" s="131"/>
      <c r="LWV1" s="131"/>
      <c r="LWW1" s="131"/>
      <c r="LWX1" s="131"/>
      <c r="LWY1" s="131"/>
      <c r="LWZ1" s="131"/>
      <c r="LXA1" s="131"/>
      <c r="LXB1" s="131"/>
      <c r="LXC1" s="131"/>
      <c r="LXD1" s="131"/>
      <c r="LXE1" s="131"/>
      <c r="LXF1" s="131"/>
      <c r="LXG1" s="131"/>
      <c r="LXH1" s="131"/>
      <c r="LXI1" s="131"/>
      <c r="LXJ1" s="131"/>
      <c r="LXK1" s="131"/>
      <c r="LXL1" s="131"/>
      <c r="LXM1" s="131"/>
      <c r="LXN1" s="131"/>
      <c r="LXO1" s="131"/>
      <c r="LXP1" s="131"/>
      <c r="LXQ1" s="131"/>
      <c r="LXR1" s="131"/>
      <c r="LXS1" s="131"/>
      <c r="LXT1" s="131"/>
      <c r="LXU1" s="131"/>
      <c r="LXV1" s="131"/>
      <c r="LXW1" s="131"/>
      <c r="LXX1" s="131"/>
      <c r="LXY1" s="131"/>
      <c r="LXZ1" s="131"/>
      <c r="LYA1" s="131"/>
      <c r="LYB1" s="131"/>
      <c r="LYC1" s="131"/>
      <c r="LYD1" s="131"/>
      <c r="LYE1" s="131"/>
      <c r="LYF1" s="131"/>
      <c r="LYG1" s="131"/>
      <c r="LYH1" s="131"/>
      <c r="LYI1" s="131"/>
      <c r="LYJ1" s="131"/>
      <c r="LYK1" s="131"/>
      <c r="LYL1" s="131"/>
      <c r="LYM1" s="131"/>
      <c r="LYN1" s="131"/>
      <c r="LYO1" s="131"/>
      <c r="LYP1" s="131"/>
      <c r="LYQ1" s="131"/>
      <c r="LYR1" s="131"/>
      <c r="LYS1" s="131"/>
      <c r="LYT1" s="131"/>
      <c r="LYU1" s="131"/>
      <c r="LYV1" s="131"/>
      <c r="LYW1" s="131"/>
      <c r="LYX1" s="131"/>
      <c r="LYY1" s="131"/>
      <c r="LYZ1" s="131"/>
      <c r="LZA1" s="131"/>
      <c r="LZB1" s="131"/>
      <c r="LZC1" s="131"/>
      <c r="LZD1" s="131"/>
      <c r="LZE1" s="131"/>
      <c r="LZF1" s="131"/>
      <c r="LZG1" s="131"/>
      <c r="LZH1" s="131"/>
      <c r="LZI1" s="131"/>
      <c r="LZJ1" s="131"/>
      <c r="LZK1" s="131"/>
      <c r="LZL1" s="131"/>
      <c r="LZM1" s="131"/>
      <c r="LZN1" s="131"/>
      <c r="LZO1" s="131"/>
      <c r="LZP1" s="131"/>
      <c r="LZQ1" s="131"/>
      <c r="LZR1" s="131"/>
      <c r="LZS1" s="131"/>
      <c r="LZT1" s="131"/>
      <c r="LZU1" s="131"/>
      <c r="LZV1" s="131"/>
      <c r="LZW1" s="131"/>
      <c r="LZX1" s="131"/>
      <c r="LZY1" s="131"/>
      <c r="LZZ1" s="131"/>
      <c r="MAA1" s="131"/>
      <c r="MAB1" s="131"/>
      <c r="MAC1" s="131"/>
      <c r="MAD1" s="131"/>
      <c r="MAE1" s="131"/>
      <c r="MAF1" s="131"/>
      <c r="MAG1" s="131"/>
      <c r="MAH1" s="131"/>
      <c r="MAI1" s="131"/>
      <c r="MAJ1" s="131"/>
      <c r="MAK1" s="131"/>
      <c r="MAL1" s="131"/>
      <c r="MAM1" s="131"/>
      <c r="MAN1" s="131"/>
      <c r="MAO1" s="131"/>
      <c r="MAP1" s="131"/>
      <c r="MAQ1" s="131"/>
      <c r="MAR1" s="131"/>
      <c r="MAS1" s="131"/>
      <c r="MAT1" s="131"/>
      <c r="MAU1" s="131"/>
      <c r="MAV1" s="131"/>
      <c r="MAW1" s="131"/>
      <c r="MAX1" s="131"/>
      <c r="MAY1" s="131"/>
      <c r="MAZ1" s="131"/>
      <c r="MBA1" s="131"/>
      <c r="MBB1" s="131"/>
      <c r="MBC1" s="131"/>
      <c r="MBD1" s="131"/>
      <c r="MBE1" s="131"/>
      <c r="MBF1" s="131"/>
      <c r="MBG1" s="131"/>
      <c r="MBH1" s="131"/>
      <c r="MBI1" s="131"/>
      <c r="MBJ1" s="131"/>
      <c r="MBK1" s="131"/>
      <c r="MBL1" s="131"/>
      <c r="MBM1" s="131"/>
      <c r="MBN1" s="131"/>
      <c r="MBO1" s="131"/>
      <c r="MBP1" s="131"/>
      <c r="MBQ1" s="131"/>
      <c r="MBR1" s="131"/>
      <c r="MBS1" s="131"/>
      <c r="MBT1" s="131"/>
      <c r="MBU1" s="131"/>
      <c r="MBV1" s="131"/>
      <c r="MBW1" s="131"/>
      <c r="MBX1" s="131"/>
      <c r="MBY1" s="131"/>
      <c r="MBZ1" s="131"/>
      <c r="MCA1" s="131"/>
      <c r="MCB1" s="131"/>
      <c r="MCC1" s="131"/>
      <c r="MCD1" s="131"/>
      <c r="MCE1" s="131"/>
      <c r="MCF1" s="131"/>
      <c r="MCG1" s="131"/>
      <c r="MCH1" s="131"/>
      <c r="MCI1" s="131"/>
      <c r="MCJ1" s="131"/>
      <c r="MCK1" s="131"/>
      <c r="MCL1" s="131"/>
      <c r="MCM1" s="131"/>
      <c r="MCN1" s="131"/>
      <c r="MCO1" s="131"/>
      <c r="MCP1" s="131"/>
      <c r="MCQ1" s="131"/>
      <c r="MCR1" s="131"/>
      <c r="MCS1" s="131"/>
      <c r="MCT1" s="131"/>
      <c r="MCU1" s="131"/>
      <c r="MCV1" s="131"/>
      <c r="MCW1" s="131"/>
      <c r="MCX1" s="131"/>
      <c r="MCY1" s="131"/>
      <c r="MCZ1" s="131"/>
      <c r="MDA1" s="131"/>
      <c r="MDB1" s="131"/>
      <c r="MDC1" s="131"/>
      <c r="MDD1" s="131"/>
      <c r="MDE1" s="131"/>
      <c r="MDF1" s="131"/>
      <c r="MDG1" s="131"/>
      <c r="MDH1" s="131"/>
      <c r="MDI1" s="131"/>
      <c r="MDJ1" s="131"/>
      <c r="MDK1" s="131"/>
      <c r="MDL1" s="131"/>
      <c r="MDM1" s="131"/>
      <c r="MDN1" s="131"/>
      <c r="MDO1" s="131"/>
      <c r="MDP1" s="131"/>
      <c r="MDQ1" s="131"/>
      <c r="MDR1" s="131"/>
      <c r="MDS1" s="131"/>
      <c r="MDT1" s="131"/>
      <c r="MDU1" s="131"/>
      <c r="MDV1" s="131"/>
      <c r="MDW1" s="131"/>
      <c r="MDX1" s="131"/>
      <c r="MDY1" s="131"/>
      <c r="MDZ1" s="131"/>
      <c r="MEA1" s="131"/>
      <c r="MEB1" s="131"/>
      <c r="MEC1" s="131"/>
      <c r="MED1" s="131"/>
      <c r="MEE1" s="131"/>
      <c r="MEF1" s="131"/>
      <c r="MEG1" s="131"/>
      <c r="MEH1" s="131"/>
      <c r="MEI1" s="131"/>
      <c r="MEJ1" s="131"/>
      <c r="MEK1" s="131"/>
      <c r="MEL1" s="131"/>
      <c r="MEM1" s="131"/>
      <c r="MEN1" s="131"/>
      <c r="MEO1" s="131"/>
      <c r="MEP1" s="131"/>
      <c r="MEQ1" s="131"/>
      <c r="MER1" s="131"/>
      <c r="MES1" s="131"/>
      <c r="MET1" s="131"/>
      <c r="MEU1" s="131"/>
      <c r="MEV1" s="131"/>
      <c r="MEW1" s="131"/>
      <c r="MEX1" s="131"/>
      <c r="MEY1" s="131"/>
      <c r="MEZ1" s="131"/>
      <c r="MFA1" s="131"/>
      <c r="MFB1" s="131"/>
      <c r="MFC1" s="131"/>
      <c r="MFD1" s="131"/>
      <c r="MFE1" s="131"/>
      <c r="MFF1" s="131"/>
      <c r="MFG1" s="131"/>
      <c r="MFH1" s="131"/>
      <c r="MFI1" s="131"/>
      <c r="MFJ1" s="131"/>
      <c r="MFK1" s="131"/>
      <c r="MFL1" s="131"/>
      <c r="MFM1" s="131"/>
      <c r="MFN1" s="131"/>
      <c r="MFO1" s="131"/>
      <c r="MFP1" s="131"/>
      <c r="MFQ1" s="131"/>
      <c r="MFR1" s="131"/>
      <c r="MFS1" s="131"/>
      <c r="MFT1" s="131"/>
      <c r="MFU1" s="131"/>
      <c r="MFV1" s="131"/>
      <c r="MFW1" s="131"/>
      <c r="MFX1" s="131"/>
      <c r="MFY1" s="131"/>
      <c r="MFZ1" s="131"/>
      <c r="MGA1" s="131"/>
      <c r="MGB1" s="131"/>
      <c r="MGC1" s="131"/>
      <c r="MGD1" s="131"/>
      <c r="MGE1" s="131"/>
      <c r="MGF1" s="131"/>
      <c r="MGG1" s="131"/>
      <c r="MGH1" s="131"/>
      <c r="MGI1" s="131"/>
      <c r="MGJ1" s="131"/>
      <c r="MGK1" s="131"/>
      <c r="MGL1" s="131"/>
      <c r="MGM1" s="131"/>
      <c r="MGN1" s="131"/>
      <c r="MGO1" s="131"/>
      <c r="MGP1" s="131"/>
      <c r="MGQ1" s="131"/>
      <c r="MGR1" s="131"/>
      <c r="MGS1" s="131"/>
      <c r="MGT1" s="131"/>
      <c r="MGU1" s="131"/>
      <c r="MGV1" s="131"/>
      <c r="MGW1" s="131"/>
      <c r="MGX1" s="131"/>
      <c r="MGY1" s="131"/>
      <c r="MGZ1" s="131"/>
      <c r="MHA1" s="131"/>
      <c r="MHB1" s="131"/>
      <c r="MHC1" s="131"/>
      <c r="MHD1" s="131"/>
      <c r="MHE1" s="131"/>
      <c r="MHF1" s="131"/>
      <c r="MHG1" s="131"/>
      <c r="MHH1" s="131"/>
      <c r="MHI1" s="131"/>
      <c r="MHJ1" s="131"/>
      <c r="MHK1" s="131"/>
      <c r="MHL1" s="131"/>
      <c r="MHM1" s="131"/>
      <c r="MHN1" s="131"/>
      <c r="MHO1" s="131"/>
      <c r="MHP1" s="131"/>
      <c r="MHQ1" s="131"/>
      <c r="MHR1" s="131"/>
      <c r="MHS1" s="131"/>
      <c r="MHT1" s="131"/>
      <c r="MHU1" s="131"/>
      <c r="MHV1" s="131"/>
      <c r="MHW1" s="131"/>
      <c r="MHX1" s="131"/>
      <c r="MHY1" s="131"/>
      <c r="MHZ1" s="131"/>
      <c r="MIA1" s="131"/>
      <c r="MIB1" s="131"/>
      <c r="MIC1" s="131"/>
      <c r="MID1" s="131"/>
      <c r="MIE1" s="131"/>
      <c r="MIF1" s="131"/>
      <c r="MIG1" s="131"/>
      <c r="MIH1" s="131"/>
      <c r="MII1" s="131"/>
      <c r="MIJ1" s="131"/>
      <c r="MIK1" s="131"/>
      <c r="MIL1" s="131"/>
      <c r="MIM1" s="131"/>
      <c r="MIN1" s="131"/>
      <c r="MIO1" s="131"/>
      <c r="MIP1" s="131"/>
      <c r="MIQ1" s="131"/>
      <c r="MIR1" s="131"/>
      <c r="MIS1" s="131"/>
      <c r="MIT1" s="131"/>
      <c r="MIU1" s="131"/>
      <c r="MIV1" s="131"/>
      <c r="MIW1" s="131"/>
      <c r="MIX1" s="131"/>
      <c r="MIY1" s="131"/>
      <c r="MIZ1" s="131"/>
      <c r="MJA1" s="131"/>
      <c r="MJB1" s="131"/>
      <c r="MJC1" s="131"/>
      <c r="MJD1" s="131"/>
      <c r="MJE1" s="131"/>
      <c r="MJF1" s="131"/>
      <c r="MJG1" s="131"/>
      <c r="MJH1" s="131"/>
      <c r="MJI1" s="131"/>
      <c r="MJJ1" s="131"/>
      <c r="MJK1" s="131"/>
      <c r="MJL1" s="131"/>
      <c r="MJM1" s="131"/>
      <c r="MJN1" s="131"/>
      <c r="MJO1" s="131"/>
      <c r="MJP1" s="131"/>
      <c r="MJQ1" s="131"/>
      <c r="MJR1" s="131"/>
      <c r="MJS1" s="131"/>
      <c r="MJT1" s="131"/>
      <c r="MJU1" s="131"/>
      <c r="MJV1" s="131"/>
      <c r="MJW1" s="131"/>
      <c r="MJX1" s="131"/>
      <c r="MJY1" s="131"/>
      <c r="MJZ1" s="131"/>
      <c r="MKA1" s="131"/>
      <c r="MKB1" s="131"/>
      <c r="MKC1" s="131"/>
      <c r="MKD1" s="131"/>
      <c r="MKE1" s="131"/>
      <c r="MKF1" s="131"/>
      <c r="MKG1" s="131"/>
      <c r="MKH1" s="131"/>
      <c r="MKI1" s="131"/>
      <c r="MKJ1" s="131"/>
      <c r="MKK1" s="131"/>
      <c r="MKL1" s="131"/>
      <c r="MKM1" s="131"/>
      <c r="MKN1" s="131"/>
      <c r="MKO1" s="131"/>
      <c r="MKP1" s="131"/>
      <c r="MKQ1" s="131"/>
      <c r="MKR1" s="131"/>
      <c r="MKS1" s="131"/>
      <c r="MKT1" s="131"/>
      <c r="MKU1" s="131"/>
      <c r="MKV1" s="131"/>
      <c r="MKW1" s="131"/>
      <c r="MKX1" s="131"/>
      <c r="MKY1" s="131"/>
      <c r="MKZ1" s="131"/>
      <c r="MLA1" s="131"/>
      <c r="MLB1" s="131"/>
      <c r="MLC1" s="131"/>
      <c r="MLD1" s="131"/>
      <c r="MLE1" s="131"/>
      <c r="MLF1" s="131"/>
      <c r="MLG1" s="131"/>
      <c r="MLH1" s="131"/>
      <c r="MLI1" s="131"/>
      <c r="MLJ1" s="131"/>
      <c r="MLK1" s="131"/>
      <c r="MLL1" s="131"/>
      <c r="MLM1" s="131"/>
      <c r="MLN1" s="131"/>
      <c r="MLO1" s="131"/>
      <c r="MLP1" s="131"/>
      <c r="MLQ1" s="131"/>
      <c r="MLR1" s="131"/>
      <c r="MLS1" s="131"/>
      <c r="MLT1" s="131"/>
      <c r="MLU1" s="131"/>
      <c r="MLV1" s="131"/>
      <c r="MLW1" s="131"/>
      <c r="MLX1" s="131"/>
      <c r="MLY1" s="131"/>
      <c r="MLZ1" s="131"/>
      <c r="MMA1" s="131"/>
      <c r="MMB1" s="131"/>
      <c r="MMC1" s="131"/>
      <c r="MMD1" s="131"/>
      <c r="MME1" s="131"/>
      <c r="MMF1" s="131"/>
      <c r="MMG1" s="131"/>
      <c r="MMH1" s="131"/>
      <c r="MMI1" s="131"/>
      <c r="MMJ1" s="131"/>
      <c r="MMK1" s="131"/>
      <c r="MML1" s="131"/>
      <c r="MMM1" s="131"/>
      <c r="MMN1" s="131"/>
      <c r="MMO1" s="131"/>
      <c r="MMP1" s="131"/>
      <c r="MMQ1" s="131"/>
      <c r="MMR1" s="131"/>
      <c r="MMS1" s="131"/>
      <c r="MMT1" s="131"/>
      <c r="MMU1" s="131"/>
      <c r="MMV1" s="131"/>
      <c r="MMW1" s="131"/>
      <c r="MMX1" s="131"/>
      <c r="MMY1" s="131"/>
      <c r="MMZ1" s="131"/>
      <c r="MNA1" s="131"/>
      <c r="MNB1" s="131"/>
      <c r="MNC1" s="131"/>
      <c r="MND1" s="131"/>
      <c r="MNE1" s="131"/>
      <c r="MNF1" s="131"/>
      <c r="MNG1" s="131"/>
      <c r="MNH1" s="131"/>
      <c r="MNI1" s="131"/>
      <c r="MNJ1" s="131"/>
      <c r="MNK1" s="131"/>
      <c r="MNL1" s="131"/>
      <c r="MNM1" s="131"/>
      <c r="MNN1" s="131"/>
      <c r="MNO1" s="131"/>
      <c r="MNP1" s="131"/>
      <c r="MNQ1" s="131"/>
      <c r="MNR1" s="131"/>
      <c r="MNS1" s="131"/>
      <c r="MNT1" s="131"/>
      <c r="MNU1" s="131"/>
      <c r="MNV1" s="131"/>
      <c r="MNW1" s="131"/>
      <c r="MNX1" s="131"/>
      <c r="MNY1" s="131"/>
      <c r="MNZ1" s="131"/>
      <c r="MOA1" s="131"/>
      <c r="MOB1" s="131"/>
      <c r="MOC1" s="131"/>
      <c r="MOD1" s="131"/>
      <c r="MOE1" s="131"/>
      <c r="MOF1" s="131"/>
      <c r="MOG1" s="131"/>
      <c r="MOH1" s="131"/>
      <c r="MOI1" s="131"/>
      <c r="MOJ1" s="131"/>
      <c r="MOK1" s="131"/>
      <c r="MOL1" s="131"/>
      <c r="MOM1" s="131"/>
      <c r="MON1" s="131"/>
      <c r="MOO1" s="131"/>
      <c r="MOP1" s="131"/>
      <c r="MOQ1" s="131"/>
      <c r="MOR1" s="131"/>
      <c r="MOS1" s="131"/>
      <c r="MOT1" s="131"/>
      <c r="MOU1" s="131"/>
      <c r="MOV1" s="131"/>
      <c r="MOW1" s="131"/>
      <c r="MOX1" s="131"/>
      <c r="MOY1" s="131"/>
      <c r="MOZ1" s="131"/>
      <c r="MPA1" s="131"/>
      <c r="MPB1" s="131"/>
      <c r="MPC1" s="131"/>
      <c r="MPD1" s="131"/>
      <c r="MPE1" s="131"/>
      <c r="MPF1" s="131"/>
      <c r="MPG1" s="131"/>
      <c r="MPH1" s="131"/>
      <c r="MPI1" s="131"/>
      <c r="MPJ1" s="131"/>
      <c r="MPK1" s="131"/>
      <c r="MPL1" s="131"/>
      <c r="MPM1" s="131"/>
      <c r="MPN1" s="131"/>
      <c r="MPO1" s="131"/>
      <c r="MPP1" s="131"/>
      <c r="MPQ1" s="131"/>
      <c r="MPR1" s="131"/>
      <c r="MPS1" s="131"/>
      <c r="MPT1" s="131"/>
      <c r="MPU1" s="131"/>
      <c r="MPV1" s="131"/>
      <c r="MPW1" s="131"/>
      <c r="MPX1" s="131"/>
      <c r="MPY1" s="131"/>
      <c r="MPZ1" s="131"/>
      <c r="MQA1" s="131"/>
      <c r="MQB1" s="131"/>
      <c r="MQC1" s="131"/>
      <c r="MQD1" s="131"/>
      <c r="MQE1" s="131"/>
      <c r="MQF1" s="131"/>
      <c r="MQG1" s="131"/>
      <c r="MQH1" s="131"/>
      <c r="MQI1" s="131"/>
      <c r="MQJ1" s="131"/>
      <c r="MQK1" s="131"/>
      <c r="MQL1" s="131"/>
      <c r="MQM1" s="131"/>
      <c r="MQN1" s="131"/>
      <c r="MQO1" s="131"/>
      <c r="MQP1" s="131"/>
      <c r="MQQ1" s="131"/>
      <c r="MQR1" s="131"/>
      <c r="MQS1" s="131"/>
      <c r="MQT1" s="131"/>
      <c r="MQU1" s="131"/>
      <c r="MQV1" s="131"/>
      <c r="MQW1" s="131"/>
      <c r="MQX1" s="131"/>
      <c r="MQY1" s="131"/>
      <c r="MQZ1" s="131"/>
      <c r="MRA1" s="131"/>
      <c r="MRB1" s="131"/>
      <c r="MRC1" s="131"/>
      <c r="MRD1" s="131"/>
      <c r="MRE1" s="131"/>
      <c r="MRF1" s="131"/>
      <c r="MRG1" s="131"/>
      <c r="MRH1" s="131"/>
      <c r="MRI1" s="131"/>
      <c r="MRJ1" s="131"/>
      <c r="MRK1" s="131"/>
      <c r="MRL1" s="131"/>
      <c r="MRM1" s="131"/>
      <c r="MRN1" s="131"/>
      <c r="MRO1" s="131"/>
      <c r="MRP1" s="131"/>
      <c r="MRQ1" s="131"/>
      <c r="MRR1" s="131"/>
      <c r="MRS1" s="131"/>
      <c r="MRT1" s="131"/>
      <c r="MRU1" s="131"/>
      <c r="MRV1" s="131"/>
      <c r="MRW1" s="131"/>
      <c r="MRX1" s="131"/>
      <c r="MRY1" s="131"/>
      <c r="MRZ1" s="131"/>
      <c r="MSA1" s="131"/>
      <c r="MSB1" s="131"/>
      <c r="MSC1" s="131"/>
      <c r="MSD1" s="131"/>
      <c r="MSE1" s="131"/>
      <c r="MSF1" s="131"/>
      <c r="MSG1" s="131"/>
      <c r="MSH1" s="131"/>
      <c r="MSI1" s="131"/>
      <c r="MSJ1" s="131"/>
      <c r="MSK1" s="131"/>
      <c r="MSL1" s="131"/>
      <c r="MSM1" s="131"/>
      <c r="MSN1" s="131"/>
      <c r="MSO1" s="131"/>
      <c r="MSP1" s="131"/>
      <c r="MSQ1" s="131"/>
      <c r="MSR1" s="131"/>
      <c r="MSS1" s="131"/>
      <c r="MST1" s="131"/>
      <c r="MSU1" s="131"/>
      <c r="MSV1" s="131"/>
      <c r="MSW1" s="131"/>
      <c r="MSX1" s="131"/>
      <c r="MSY1" s="131"/>
      <c r="MSZ1" s="131"/>
      <c r="MTA1" s="131"/>
      <c r="MTB1" s="131"/>
      <c r="MTC1" s="131"/>
      <c r="MTD1" s="131"/>
      <c r="MTE1" s="131"/>
      <c r="MTF1" s="131"/>
      <c r="MTG1" s="131"/>
      <c r="MTH1" s="131"/>
      <c r="MTI1" s="131"/>
      <c r="MTJ1" s="131"/>
      <c r="MTK1" s="131"/>
      <c r="MTL1" s="131"/>
      <c r="MTM1" s="131"/>
      <c r="MTN1" s="131"/>
      <c r="MTO1" s="131"/>
      <c r="MTP1" s="131"/>
      <c r="MTQ1" s="131"/>
      <c r="MTR1" s="131"/>
      <c r="MTS1" s="131"/>
      <c r="MTT1" s="131"/>
      <c r="MTU1" s="131"/>
      <c r="MTV1" s="131"/>
      <c r="MTW1" s="131"/>
      <c r="MTX1" s="131"/>
      <c r="MTY1" s="131"/>
      <c r="MTZ1" s="131"/>
      <c r="MUA1" s="131"/>
      <c r="MUB1" s="131"/>
      <c r="MUC1" s="131"/>
      <c r="MUD1" s="131"/>
      <c r="MUE1" s="131"/>
      <c r="MUF1" s="131"/>
      <c r="MUG1" s="131"/>
      <c r="MUH1" s="131"/>
      <c r="MUI1" s="131"/>
      <c r="MUJ1" s="131"/>
      <c r="MUK1" s="131"/>
      <c r="MUL1" s="131"/>
      <c r="MUM1" s="131"/>
      <c r="MUN1" s="131"/>
      <c r="MUO1" s="131"/>
      <c r="MUP1" s="131"/>
      <c r="MUQ1" s="131"/>
      <c r="MUR1" s="131"/>
      <c r="MUS1" s="131"/>
      <c r="MUT1" s="131"/>
      <c r="MUU1" s="131"/>
      <c r="MUV1" s="131"/>
      <c r="MUW1" s="131"/>
      <c r="MUX1" s="131"/>
      <c r="MUY1" s="131"/>
      <c r="MUZ1" s="131"/>
      <c r="MVA1" s="131"/>
      <c r="MVB1" s="131"/>
      <c r="MVC1" s="131"/>
      <c r="MVD1" s="131"/>
      <c r="MVE1" s="131"/>
      <c r="MVF1" s="131"/>
      <c r="MVG1" s="131"/>
      <c r="MVH1" s="131"/>
      <c r="MVI1" s="131"/>
      <c r="MVJ1" s="131"/>
      <c r="MVK1" s="131"/>
      <c r="MVL1" s="131"/>
      <c r="MVM1" s="131"/>
      <c r="MVN1" s="131"/>
      <c r="MVO1" s="131"/>
      <c r="MVP1" s="131"/>
      <c r="MVQ1" s="131"/>
      <c r="MVR1" s="131"/>
      <c r="MVS1" s="131"/>
      <c r="MVT1" s="131"/>
      <c r="MVU1" s="131"/>
      <c r="MVV1" s="131"/>
      <c r="MVW1" s="131"/>
      <c r="MVX1" s="131"/>
      <c r="MVY1" s="131"/>
      <c r="MVZ1" s="131"/>
      <c r="MWA1" s="131"/>
      <c r="MWB1" s="131"/>
      <c r="MWC1" s="131"/>
      <c r="MWD1" s="131"/>
      <c r="MWE1" s="131"/>
      <c r="MWF1" s="131"/>
      <c r="MWG1" s="131"/>
      <c r="MWH1" s="131"/>
      <c r="MWI1" s="131"/>
      <c r="MWJ1" s="131"/>
      <c r="MWK1" s="131"/>
      <c r="MWL1" s="131"/>
      <c r="MWM1" s="131"/>
      <c r="MWN1" s="131"/>
      <c r="MWO1" s="131"/>
      <c r="MWP1" s="131"/>
      <c r="MWQ1" s="131"/>
      <c r="MWR1" s="131"/>
      <c r="MWS1" s="131"/>
      <c r="MWT1" s="131"/>
      <c r="MWU1" s="131"/>
      <c r="MWV1" s="131"/>
      <c r="MWW1" s="131"/>
      <c r="MWX1" s="131"/>
      <c r="MWY1" s="131"/>
      <c r="MWZ1" s="131"/>
      <c r="MXA1" s="131"/>
      <c r="MXB1" s="131"/>
      <c r="MXC1" s="131"/>
      <c r="MXD1" s="131"/>
      <c r="MXE1" s="131"/>
      <c r="MXF1" s="131"/>
      <c r="MXG1" s="131"/>
      <c r="MXH1" s="131"/>
      <c r="MXI1" s="131"/>
      <c r="MXJ1" s="131"/>
      <c r="MXK1" s="131"/>
      <c r="MXL1" s="131"/>
      <c r="MXM1" s="131"/>
      <c r="MXN1" s="131"/>
      <c r="MXO1" s="131"/>
      <c r="MXP1" s="131"/>
      <c r="MXQ1" s="131"/>
      <c r="MXR1" s="131"/>
      <c r="MXS1" s="131"/>
      <c r="MXT1" s="131"/>
      <c r="MXU1" s="131"/>
      <c r="MXV1" s="131"/>
      <c r="MXW1" s="131"/>
      <c r="MXX1" s="131"/>
      <c r="MXY1" s="131"/>
      <c r="MXZ1" s="131"/>
      <c r="MYA1" s="131"/>
      <c r="MYB1" s="131"/>
      <c r="MYC1" s="131"/>
      <c r="MYD1" s="131"/>
      <c r="MYE1" s="131"/>
      <c r="MYF1" s="131"/>
      <c r="MYG1" s="131"/>
      <c r="MYH1" s="131"/>
      <c r="MYI1" s="131"/>
      <c r="MYJ1" s="131"/>
      <c r="MYK1" s="131"/>
      <c r="MYL1" s="131"/>
      <c r="MYM1" s="131"/>
      <c r="MYN1" s="131"/>
      <c r="MYO1" s="131"/>
      <c r="MYP1" s="131"/>
      <c r="MYQ1" s="131"/>
      <c r="MYR1" s="131"/>
      <c r="MYS1" s="131"/>
      <c r="MYT1" s="131"/>
      <c r="MYU1" s="131"/>
      <c r="MYV1" s="131"/>
      <c r="MYW1" s="131"/>
      <c r="MYX1" s="131"/>
      <c r="MYY1" s="131"/>
      <c r="MYZ1" s="131"/>
      <c r="MZA1" s="131"/>
      <c r="MZB1" s="131"/>
      <c r="MZC1" s="131"/>
      <c r="MZD1" s="131"/>
      <c r="MZE1" s="131"/>
      <c r="MZF1" s="131"/>
      <c r="MZG1" s="131"/>
      <c r="MZH1" s="131"/>
      <c r="MZI1" s="131"/>
      <c r="MZJ1" s="131"/>
      <c r="MZK1" s="131"/>
      <c r="MZL1" s="131"/>
      <c r="MZM1" s="131"/>
      <c r="MZN1" s="131"/>
      <c r="MZO1" s="131"/>
      <c r="MZP1" s="131"/>
      <c r="MZQ1" s="131"/>
      <c r="MZR1" s="131"/>
      <c r="MZS1" s="131"/>
      <c r="MZT1" s="131"/>
      <c r="MZU1" s="131"/>
      <c r="MZV1" s="131"/>
      <c r="MZW1" s="131"/>
      <c r="MZX1" s="131"/>
      <c r="MZY1" s="131"/>
      <c r="MZZ1" s="131"/>
      <c r="NAA1" s="131"/>
      <c r="NAB1" s="131"/>
      <c r="NAC1" s="131"/>
      <c r="NAD1" s="131"/>
      <c r="NAE1" s="131"/>
      <c r="NAF1" s="131"/>
      <c r="NAG1" s="131"/>
      <c r="NAH1" s="131"/>
      <c r="NAI1" s="131"/>
      <c r="NAJ1" s="131"/>
      <c r="NAK1" s="131"/>
      <c r="NAL1" s="131"/>
      <c r="NAM1" s="131"/>
      <c r="NAN1" s="131"/>
      <c r="NAO1" s="131"/>
      <c r="NAP1" s="131"/>
      <c r="NAQ1" s="131"/>
      <c r="NAR1" s="131"/>
      <c r="NAS1" s="131"/>
      <c r="NAT1" s="131"/>
      <c r="NAU1" s="131"/>
      <c r="NAV1" s="131"/>
      <c r="NAW1" s="131"/>
      <c r="NAX1" s="131"/>
      <c r="NAY1" s="131"/>
      <c r="NAZ1" s="131"/>
      <c r="NBA1" s="131"/>
      <c r="NBB1" s="131"/>
      <c r="NBC1" s="131"/>
      <c r="NBD1" s="131"/>
      <c r="NBE1" s="131"/>
      <c r="NBF1" s="131"/>
      <c r="NBG1" s="131"/>
      <c r="NBH1" s="131"/>
      <c r="NBI1" s="131"/>
      <c r="NBJ1" s="131"/>
      <c r="NBK1" s="131"/>
      <c r="NBL1" s="131"/>
      <c r="NBM1" s="131"/>
      <c r="NBN1" s="131"/>
      <c r="NBO1" s="131"/>
      <c r="NBP1" s="131"/>
      <c r="NBQ1" s="131"/>
      <c r="NBR1" s="131"/>
      <c r="NBS1" s="131"/>
      <c r="NBT1" s="131"/>
      <c r="NBU1" s="131"/>
      <c r="NBV1" s="131"/>
      <c r="NBW1" s="131"/>
      <c r="NBX1" s="131"/>
      <c r="NBY1" s="131"/>
      <c r="NBZ1" s="131"/>
      <c r="NCA1" s="131"/>
      <c r="NCB1" s="131"/>
      <c r="NCC1" s="131"/>
      <c r="NCD1" s="131"/>
      <c r="NCE1" s="131"/>
      <c r="NCF1" s="131"/>
      <c r="NCG1" s="131"/>
      <c r="NCH1" s="131"/>
      <c r="NCI1" s="131"/>
      <c r="NCJ1" s="131"/>
      <c r="NCK1" s="131"/>
      <c r="NCL1" s="131"/>
      <c r="NCM1" s="131"/>
      <c r="NCN1" s="131"/>
      <c r="NCO1" s="131"/>
      <c r="NCP1" s="131"/>
      <c r="NCQ1" s="131"/>
      <c r="NCR1" s="131"/>
      <c r="NCS1" s="131"/>
      <c r="NCT1" s="131"/>
      <c r="NCU1" s="131"/>
      <c r="NCV1" s="131"/>
      <c r="NCW1" s="131"/>
      <c r="NCX1" s="131"/>
      <c r="NCY1" s="131"/>
      <c r="NCZ1" s="131"/>
      <c r="NDA1" s="131"/>
      <c r="NDB1" s="131"/>
      <c r="NDC1" s="131"/>
      <c r="NDD1" s="131"/>
      <c r="NDE1" s="131"/>
      <c r="NDF1" s="131"/>
      <c r="NDG1" s="131"/>
      <c r="NDH1" s="131"/>
      <c r="NDI1" s="131"/>
      <c r="NDJ1" s="131"/>
      <c r="NDK1" s="131"/>
      <c r="NDL1" s="131"/>
      <c r="NDM1" s="131"/>
      <c r="NDN1" s="131"/>
      <c r="NDO1" s="131"/>
      <c r="NDP1" s="131"/>
      <c r="NDQ1" s="131"/>
      <c r="NDR1" s="131"/>
      <c r="NDS1" s="131"/>
      <c r="NDT1" s="131"/>
      <c r="NDU1" s="131"/>
      <c r="NDV1" s="131"/>
      <c r="NDW1" s="131"/>
      <c r="NDX1" s="131"/>
      <c r="NDY1" s="131"/>
      <c r="NDZ1" s="131"/>
      <c r="NEA1" s="131"/>
      <c r="NEB1" s="131"/>
      <c r="NEC1" s="131"/>
      <c r="NED1" s="131"/>
      <c r="NEE1" s="131"/>
      <c r="NEF1" s="131"/>
      <c r="NEG1" s="131"/>
      <c r="NEH1" s="131"/>
      <c r="NEI1" s="131"/>
      <c r="NEJ1" s="131"/>
      <c r="NEK1" s="131"/>
      <c r="NEL1" s="131"/>
      <c r="NEM1" s="131"/>
      <c r="NEN1" s="131"/>
      <c r="NEO1" s="131"/>
      <c r="NEP1" s="131"/>
      <c r="NEQ1" s="131"/>
      <c r="NER1" s="131"/>
      <c r="NES1" s="131"/>
      <c r="NET1" s="131"/>
      <c r="NEU1" s="131"/>
      <c r="NEV1" s="131"/>
      <c r="NEW1" s="131"/>
      <c r="NEX1" s="131"/>
      <c r="NEY1" s="131"/>
      <c r="NEZ1" s="131"/>
      <c r="NFA1" s="131"/>
      <c r="NFB1" s="131"/>
      <c r="NFC1" s="131"/>
      <c r="NFD1" s="131"/>
      <c r="NFE1" s="131"/>
      <c r="NFF1" s="131"/>
      <c r="NFG1" s="131"/>
      <c r="NFH1" s="131"/>
      <c r="NFI1" s="131"/>
      <c r="NFJ1" s="131"/>
      <c r="NFK1" s="131"/>
      <c r="NFL1" s="131"/>
      <c r="NFM1" s="131"/>
      <c r="NFN1" s="131"/>
      <c r="NFO1" s="131"/>
      <c r="NFP1" s="131"/>
      <c r="NFQ1" s="131"/>
      <c r="NFR1" s="131"/>
      <c r="NFS1" s="131"/>
      <c r="NFT1" s="131"/>
      <c r="NFU1" s="131"/>
      <c r="NFV1" s="131"/>
      <c r="NFW1" s="131"/>
      <c r="NFX1" s="131"/>
      <c r="NFY1" s="131"/>
      <c r="NFZ1" s="131"/>
      <c r="NGA1" s="131"/>
      <c r="NGB1" s="131"/>
      <c r="NGC1" s="131"/>
      <c r="NGD1" s="131"/>
      <c r="NGE1" s="131"/>
      <c r="NGF1" s="131"/>
      <c r="NGG1" s="131"/>
      <c r="NGH1" s="131"/>
      <c r="NGI1" s="131"/>
      <c r="NGJ1" s="131"/>
      <c r="NGK1" s="131"/>
      <c r="NGL1" s="131"/>
      <c r="NGM1" s="131"/>
      <c r="NGN1" s="131"/>
      <c r="NGO1" s="131"/>
      <c r="NGP1" s="131"/>
      <c r="NGQ1" s="131"/>
      <c r="NGR1" s="131"/>
      <c r="NGS1" s="131"/>
      <c r="NGT1" s="131"/>
      <c r="NGU1" s="131"/>
      <c r="NGV1" s="131"/>
      <c r="NGW1" s="131"/>
      <c r="NGX1" s="131"/>
      <c r="NGY1" s="131"/>
      <c r="NGZ1" s="131"/>
      <c r="NHA1" s="131"/>
      <c r="NHB1" s="131"/>
      <c r="NHC1" s="131"/>
      <c r="NHD1" s="131"/>
      <c r="NHE1" s="131"/>
      <c r="NHF1" s="131"/>
      <c r="NHG1" s="131"/>
      <c r="NHH1" s="131"/>
      <c r="NHI1" s="131"/>
      <c r="NHJ1" s="131"/>
      <c r="NHK1" s="131"/>
      <c r="NHL1" s="131"/>
      <c r="NHM1" s="131"/>
      <c r="NHN1" s="131"/>
      <c r="NHO1" s="131"/>
      <c r="NHP1" s="131"/>
      <c r="NHQ1" s="131"/>
      <c r="NHR1" s="131"/>
      <c r="NHS1" s="131"/>
      <c r="NHT1" s="131"/>
      <c r="NHU1" s="131"/>
      <c r="NHV1" s="131"/>
      <c r="NHW1" s="131"/>
      <c r="NHX1" s="131"/>
      <c r="NHY1" s="131"/>
      <c r="NHZ1" s="131"/>
      <c r="NIA1" s="131"/>
      <c r="NIB1" s="131"/>
      <c r="NIC1" s="131"/>
      <c r="NID1" s="131"/>
      <c r="NIE1" s="131"/>
      <c r="NIF1" s="131"/>
      <c r="NIG1" s="131"/>
      <c r="NIH1" s="131"/>
      <c r="NII1" s="131"/>
      <c r="NIJ1" s="131"/>
      <c r="NIK1" s="131"/>
      <c r="NIL1" s="131"/>
      <c r="NIM1" s="131"/>
      <c r="NIN1" s="131"/>
      <c r="NIO1" s="131"/>
      <c r="NIP1" s="131"/>
      <c r="NIQ1" s="131"/>
      <c r="NIR1" s="131"/>
      <c r="NIS1" s="131"/>
      <c r="NIT1" s="131"/>
      <c r="NIU1" s="131"/>
      <c r="NIV1" s="131"/>
      <c r="NIW1" s="131"/>
      <c r="NIX1" s="131"/>
      <c r="NIY1" s="131"/>
      <c r="NIZ1" s="131"/>
      <c r="NJA1" s="131"/>
      <c r="NJB1" s="131"/>
      <c r="NJC1" s="131"/>
      <c r="NJD1" s="131"/>
      <c r="NJE1" s="131"/>
      <c r="NJF1" s="131"/>
      <c r="NJG1" s="131"/>
      <c r="NJH1" s="131"/>
      <c r="NJI1" s="131"/>
      <c r="NJJ1" s="131"/>
      <c r="NJK1" s="131"/>
      <c r="NJL1" s="131"/>
      <c r="NJM1" s="131"/>
      <c r="NJN1" s="131"/>
      <c r="NJO1" s="131"/>
      <c r="NJP1" s="131"/>
      <c r="NJQ1" s="131"/>
      <c r="NJR1" s="131"/>
      <c r="NJS1" s="131"/>
      <c r="NJT1" s="131"/>
      <c r="NJU1" s="131"/>
      <c r="NJV1" s="131"/>
      <c r="NJW1" s="131"/>
      <c r="NJX1" s="131"/>
      <c r="NJY1" s="131"/>
      <c r="NJZ1" s="131"/>
      <c r="NKA1" s="131"/>
      <c r="NKB1" s="131"/>
      <c r="NKC1" s="131"/>
      <c r="NKD1" s="131"/>
      <c r="NKE1" s="131"/>
      <c r="NKF1" s="131"/>
      <c r="NKG1" s="131"/>
      <c r="NKH1" s="131"/>
      <c r="NKI1" s="131"/>
      <c r="NKJ1" s="131"/>
      <c r="NKK1" s="131"/>
      <c r="NKL1" s="131"/>
      <c r="NKM1" s="131"/>
      <c r="NKN1" s="131"/>
      <c r="NKO1" s="131"/>
      <c r="NKP1" s="131"/>
      <c r="NKQ1" s="131"/>
      <c r="NKR1" s="131"/>
      <c r="NKS1" s="131"/>
      <c r="NKT1" s="131"/>
      <c r="NKU1" s="131"/>
      <c r="NKV1" s="131"/>
      <c r="NKW1" s="131"/>
      <c r="NKX1" s="131"/>
      <c r="NKY1" s="131"/>
      <c r="NKZ1" s="131"/>
      <c r="NLA1" s="131"/>
      <c r="NLB1" s="131"/>
      <c r="NLC1" s="131"/>
      <c r="NLD1" s="131"/>
      <c r="NLE1" s="131"/>
      <c r="NLF1" s="131"/>
      <c r="NLG1" s="131"/>
      <c r="NLH1" s="131"/>
      <c r="NLI1" s="131"/>
      <c r="NLJ1" s="131"/>
      <c r="NLK1" s="131"/>
      <c r="NLL1" s="131"/>
      <c r="NLM1" s="131"/>
      <c r="NLN1" s="131"/>
      <c r="NLO1" s="131"/>
      <c r="NLP1" s="131"/>
      <c r="NLQ1" s="131"/>
      <c r="NLR1" s="131"/>
      <c r="NLS1" s="131"/>
      <c r="NLT1" s="131"/>
      <c r="NLU1" s="131"/>
      <c r="NLV1" s="131"/>
      <c r="NLW1" s="131"/>
      <c r="NLX1" s="131"/>
      <c r="NLY1" s="131"/>
      <c r="NLZ1" s="131"/>
      <c r="NMA1" s="131"/>
      <c r="NMB1" s="131"/>
      <c r="NMC1" s="131"/>
      <c r="NMD1" s="131"/>
      <c r="NME1" s="131"/>
      <c r="NMF1" s="131"/>
      <c r="NMG1" s="131"/>
      <c r="NMH1" s="131"/>
      <c r="NMI1" s="131"/>
      <c r="NMJ1" s="131"/>
      <c r="NMK1" s="131"/>
      <c r="NML1" s="131"/>
      <c r="NMM1" s="131"/>
      <c r="NMN1" s="131"/>
      <c r="NMO1" s="131"/>
      <c r="NMP1" s="131"/>
      <c r="NMQ1" s="131"/>
      <c r="NMR1" s="131"/>
      <c r="NMS1" s="131"/>
      <c r="NMT1" s="131"/>
      <c r="NMU1" s="131"/>
      <c r="NMV1" s="131"/>
      <c r="NMW1" s="131"/>
      <c r="NMX1" s="131"/>
      <c r="NMY1" s="131"/>
      <c r="NMZ1" s="131"/>
      <c r="NNA1" s="131"/>
      <c r="NNB1" s="131"/>
      <c r="NNC1" s="131"/>
      <c r="NND1" s="131"/>
      <c r="NNE1" s="131"/>
      <c r="NNF1" s="131"/>
      <c r="NNG1" s="131"/>
      <c r="NNH1" s="131"/>
      <c r="NNI1" s="131"/>
      <c r="NNJ1" s="131"/>
      <c r="NNK1" s="131"/>
      <c r="NNL1" s="131"/>
      <c r="NNM1" s="131"/>
      <c r="NNN1" s="131"/>
      <c r="NNO1" s="131"/>
      <c r="NNP1" s="131"/>
      <c r="NNQ1" s="131"/>
      <c r="NNR1" s="131"/>
      <c r="NNS1" s="131"/>
      <c r="NNT1" s="131"/>
      <c r="NNU1" s="131"/>
      <c r="NNV1" s="131"/>
      <c r="NNW1" s="131"/>
      <c r="NNX1" s="131"/>
      <c r="NNY1" s="131"/>
      <c r="NNZ1" s="131"/>
      <c r="NOA1" s="131"/>
      <c r="NOB1" s="131"/>
      <c r="NOC1" s="131"/>
      <c r="NOD1" s="131"/>
      <c r="NOE1" s="131"/>
      <c r="NOF1" s="131"/>
      <c r="NOG1" s="131"/>
      <c r="NOH1" s="131"/>
      <c r="NOI1" s="131"/>
      <c r="NOJ1" s="131"/>
      <c r="NOK1" s="131"/>
      <c r="NOL1" s="131"/>
      <c r="NOM1" s="131"/>
      <c r="NON1" s="131"/>
      <c r="NOO1" s="131"/>
      <c r="NOP1" s="131"/>
      <c r="NOQ1" s="131"/>
      <c r="NOR1" s="131"/>
      <c r="NOS1" s="131"/>
      <c r="NOT1" s="131"/>
      <c r="NOU1" s="131"/>
      <c r="NOV1" s="131"/>
      <c r="NOW1" s="131"/>
      <c r="NOX1" s="131"/>
      <c r="NOY1" s="131"/>
      <c r="NOZ1" s="131"/>
      <c r="NPA1" s="131"/>
      <c r="NPB1" s="131"/>
      <c r="NPC1" s="131"/>
      <c r="NPD1" s="131"/>
      <c r="NPE1" s="131"/>
      <c r="NPF1" s="131"/>
      <c r="NPG1" s="131"/>
      <c r="NPH1" s="131"/>
      <c r="NPI1" s="131"/>
      <c r="NPJ1" s="131"/>
      <c r="NPK1" s="131"/>
      <c r="NPL1" s="131"/>
      <c r="NPM1" s="131"/>
      <c r="NPN1" s="131"/>
      <c r="NPO1" s="131"/>
      <c r="NPP1" s="131"/>
      <c r="NPQ1" s="131"/>
      <c r="NPR1" s="131"/>
      <c r="NPS1" s="131"/>
      <c r="NPT1" s="131"/>
      <c r="NPU1" s="131"/>
      <c r="NPV1" s="131"/>
      <c r="NPW1" s="131"/>
      <c r="NPX1" s="131"/>
      <c r="NPY1" s="131"/>
      <c r="NPZ1" s="131"/>
      <c r="NQA1" s="131"/>
      <c r="NQB1" s="131"/>
      <c r="NQC1" s="131"/>
      <c r="NQD1" s="131"/>
      <c r="NQE1" s="131"/>
      <c r="NQF1" s="131"/>
      <c r="NQG1" s="131"/>
      <c r="NQH1" s="131"/>
      <c r="NQI1" s="131"/>
      <c r="NQJ1" s="131"/>
      <c r="NQK1" s="131"/>
      <c r="NQL1" s="131"/>
      <c r="NQM1" s="131"/>
      <c r="NQN1" s="131"/>
      <c r="NQO1" s="131"/>
      <c r="NQP1" s="131"/>
      <c r="NQQ1" s="131"/>
      <c r="NQR1" s="131"/>
      <c r="NQS1" s="131"/>
      <c r="NQT1" s="131"/>
      <c r="NQU1" s="131"/>
      <c r="NQV1" s="131"/>
      <c r="NQW1" s="131"/>
      <c r="NQX1" s="131"/>
      <c r="NQY1" s="131"/>
      <c r="NQZ1" s="131"/>
      <c r="NRA1" s="131"/>
      <c r="NRB1" s="131"/>
      <c r="NRC1" s="131"/>
      <c r="NRD1" s="131"/>
      <c r="NRE1" s="131"/>
      <c r="NRF1" s="131"/>
      <c r="NRG1" s="131"/>
      <c r="NRH1" s="131"/>
      <c r="NRI1" s="131"/>
      <c r="NRJ1" s="131"/>
      <c r="NRK1" s="131"/>
      <c r="NRL1" s="131"/>
      <c r="NRM1" s="131"/>
      <c r="NRN1" s="131"/>
      <c r="NRO1" s="131"/>
      <c r="NRP1" s="131"/>
      <c r="NRQ1" s="131"/>
      <c r="NRR1" s="131"/>
      <c r="NRS1" s="131"/>
      <c r="NRT1" s="131"/>
      <c r="NRU1" s="131"/>
      <c r="NRV1" s="131"/>
      <c r="NRW1" s="131"/>
      <c r="NRX1" s="131"/>
      <c r="NRY1" s="131"/>
      <c r="NRZ1" s="131"/>
      <c r="NSA1" s="131"/>
      <c r="NSB1" s="131"/>
      <c r="NSC1" s="131"/>
      <c r="NSD1" s="131"/>
      <c r="NSE1" s="131"/>
      <c r="NSF1" s="131"/>
      <c r="NSG1" s="131"/>
      <c r="NSH1" s="131"/>
      <c r="NSI1" s="131"/>
      <c r="NSJ1" s="131"/>
      <c r="NSK1" s="131"/>
      <c r="NSL1" s="131"/>
      <c r="NSM1" s="131"/>
      <c r="NSN1" s="131"/>
      <c r="NSO1" s="131"/>
      <c r="NSP1" s="131"/>
      <c r="NSQ1" s="131"/>
      <c r="NSR1" s="131"/>
      <c r="NSS1" s="131"/>
      <c r="NST1" s="131"/>
      <c r="NSU1" s="131"/>
      <c r="NSV1" s="131"/>
      <c r="NSW1" s="131"/>
      <c r="NSX1" s="131"/>
      <c r="NSY1" s="131"/>
      <c r="NSZ1" s="131"/>
      <c r="NTA1" s="131"/>
      <c r="NTB1" s="131"/>
      <c r="NTC1" s="131"/>
      <c r="NTD1" s="131"/>
      <c r="NTE1" s="131"/>
      <c r="NTF1" s="131"/>
      <c r="NTG1" s="131"/>
      <c r="NTH1" s="131"/>
      <c r="NTI1" s="131"/>
      <c r="NTJ1" s="131"/>
      <c r="NTK1" s="131"/>
      <c r="NTL1" s="131"/>
      <c r="NTM1" s="131"/>
      <c r="NTN1" s="131"/>
      <c r="NTO1" s="131"/>
      <c r="NTP1" s="131"/>
      <c r="NTQ1" s="131"/>
      <c r="NTR1" s="131"/>
      <c r="NTS1" s="131"/>
      <c r="NTT1" s="131"/>
      <c r="NTU1" s="131"/>
      <c r="NTV1" s="131"/>
      <c r="NTW1" s="131"/>
      <c r="NTX1" s="131"/>
      <c r="NTY1" s="131"/>
      <c r="NTZ1" s="131"/>
      <c r="NUA1" s="131"/>
      <c r="NUB1" s="131"/>
      <c r="NUC1" s="131"/>
      <c r="NUD1" s="131"/>
      <c r="NUE1" s="131"/>
      <c r="NUF1" s="131"/>
      <c r="NUG1" s="131"/>
      <c r="NUH1" s="131"/>
      <c r="NUI1" s="131"/>
      <c r="NUJ1" s="131"/>
      <c r="NUK1" s="131"/>
      <c r="NUL1" s="131"/>
      <c r="NUM1" s="131"/>
      <c r="NUN1" s="131"/>
      <c r="NUO1" s="131"/>
      <c r="NUP1" s="131"/>
      <c r="NUQ1" s="131"/>
      <c r="NUR1" s="131"/>
      <c r="NUS1" s="131"/>
      <c r="NUT1" s="131"/>
      <c r="NUU1" s="131"/>
      <c r="NUV1" s="131"/>
      <c r="NUW1" s="131"/>
      <c r="NUX1" s="131"/>
      <c r="NUY1" s="131"/>
      <c r="NUZ1" s="131"/>
      <c r="NVA1" s="131"/>
      <c r="NVB1" s="131"/>
      <c r="NVC1" s="131"/>
      <c r="NVD1" s="131"/>
      <c r="NVE1" s="131"/>
      <c r="NVF1" s="131"/>
      <c r="NVG1" s="131"/>
      <c r="NVH1" s="131"/>
      <c r="NVI1" s="131"/>
      <c r="NVJ1" s="131"/>
      <c r="NVK1" s="131"/>
      <c r="NVL1" s="131"/>
      <c r="NVM1" s="131"/>
      <c r="NVN1" s="131"/>
      <c r="NVO1" s="131"/>
      <c r="NVP1" s="131"/>
      <c r="NVQ1" s="131"/>
      <c r="NVR1" s="131"/>
      <c r="NVS1" s="131"/>
      <c r="NVT1" s="131"/>
      <c r="NVU1" s="131"/>
      <c r="NVV1" s="131"/>
      <c r="NVW1" s="131"/>
      <c r="NVX1" s="131"/>
      <c r="NVY1" s="131"/>
      <c r="NVZ1" s="131"/>
      <c r="NWA1" s="131"/>
      <c r="NWB1" s="131"/>
      <c r="NWC1" s="131"/>
      <c r="NWD1" s="131"/>
      <c r="NWE1" s="131"/>
      <c r="NWF1" s="131"/>
      <c r="NWG1" s="131"/>
      <c r="NWH1" s="131"/>
      <c r="NWI1" s="131"/>
      <c r="NWJ1" s="131"/>
      <c r="NWK1" s="131"/>
      <c r="NWL1" s="131"/>
      <c r="NWM1" s="131"/>
      <c r="NWN1" s="131"/>
      <c r="NWO1" s="131"/>
      <c r="NWP1" s="131"/>
      <c r="NWQ1" s="131"/>
      <c r="NWR1" s="131"/>
      <c r="NWS1" s="131"/>
      <c r="NWT1" s="131"/>
      <c r="NWU1" s="131"/>
      <c r="NWV1" s="131"/>
      <c r="NWW1" s="131"/>
      <c r="NWX1" s="131"/>
      <c r="NWY1" s="131"/>
      <c r="NWZ1" s="131"/>
      <c r="NXA1" s="131"/>
      <c r="NXB1" s="131"/>
      <c r="NXC1" s="131"/>
      <c r="NXD1" s="131"/>
      <c r="NXE1" s="131"/>
      <c r="NXF1" s="131"/>
      <c r="NXG1" s="131"/>
      <c r="NXH1" s="131"/>
      <c r="NXI1" s="131"/>
      <c r="NXJ1" s="131"/>
      <c r="NXK1" s="131"/>
      <c r="NXL1" s="131"/>
      <c r="NXM1" s="131"/>
      <c r="NXN1" s="131"/>
      <c r="NXO1" s="131"/>
      <c r="NXP1" s="131"/>
      <c r="NXQ1" s="131"/>
      <c r="NXR1" s="131"/>
      <c r="NXS1" s="131"/>
      <c r="NXT1" s="131"/>
      <c r="NXU1" s="131"/>
      <c r="NXV1" s="131"/>
      <c r="NXW1" s="131"/>
      <c r="NXX1" s="131"/>
      <c r="NXY1" s="131"/>
      <c r="NXZ1" s="131"/>
      <c r="NYA1" s="131"/>
      <c r="NYB1" s="131"/>
      <c r="NYC1" s="131"/>
      <c r="NYD1" s="131"/>
      <c r="NYE1" s="131"/>
      <c r="NYF1" s="131"/>
      <c r="NYG1" s="131"/>
      <c r="NYH1" s="131"/>
      <c r="NYI1" s="131"/>
      <c r="NYJ1" s="131"/>
      <c r="NYK1" s="131"/>
      <c r="NYL1" s="131"/>
      <c r="NYM1" s="131"/>
      <c r="NYN1" s="131"/>
      <c r="NYO1" s="131"/>
      <c r="NYP1" s="131"/>
      <c r="NYQ1" s="131"/>
      <c r="NYR1" s="131"/>
      <c r="NYS1" s="131"/>
      <c r="NYT1" s="131"/>
      <c r="NYU1" s="131"/>
      <c r="NYV1" s="131"/>
      <c r="NYW1" s="131"/>
      <c r="NYX1" s="131"/>
      <c r="NYY1" s="131"/>
      <c r="NYZ1" s="131"/>
      <c r="NZA1" s="131"/>
      <c r="NZB1" s="131"/>
      <c r="NZC1" s="131"/>
      <c r="NZD1" s="131"/>
      <c r="NZE1" s="131"/>
      <c r="NZF1" s="131"/>
      <c r="NZG1" s="131"/>
      <c r="NZH1" s="131"/>
      <c r="NZI1" s="131"/>
      <c r="NZJ1" s="131"/>
      <c r="NZK1" s="131"/>
      <c r="NZL1" s="131"/>
      <c r="NZM1" s="131"/>
      <c r="NZN1" s="131"/>
      <c r="NZO1" s="131"/>
      <c r="NZP1" s="131"/>
      <c r="NZQ1" s="131"/>
      <c r="NZR1" s="131"/>
      <c r="NZS1" s="131"/>
      <c r="NZT1" s="131"/>
      <c r="NZU1" s="131"/>
      <c r="NZV1" s="131"/>
      <c r="NZW1" s="131"/>
      <c r="NZX1" s="131"/>
      <c r="NZY1" s="131"/>
      <c r="NZZ1" s="131"/>
      <c r="OAA1" s="131"/>
      <c r="OAB1" s="131"/>
      <c r="OAC1" s="131"/>
      <c r="OAD1" s="131"/>
      <c r="OAE1" s="131"/>
      <c r="OAF1" s="131"/>
      <c r="OAG1" s="131"/>
      <c r="OAH1" s="131"/>
      <c r="OAI1" s="131"/>
      <c r="OAJ1" s="131"/>
      <c r="OAK1" s="131"/>
      <c r="OAL1" s="131"/>
      <c r="OAM1" s="131"/>
      <c r="OAN1" s="131"/>
      <c r="OAO1" s="131"/>
      <c r="OAP1" s="131"/>
      <c r="OAQ1" s="131"/>
      <c r="OAR1" s="131"/>
      <c r="OAS1" s="131"/>
      <c r="OAT1" s="131"/>
      <c r="OAU1" s="131"/>
      <c r="OAV1" s="131"/>
      <c r="OAW1" s="131"/>
      <c r="OAX1" s="131"/>
      <c r="OAY1" s="131"/>
      <c r="OAZ1" s="131"/>
      <c r="OBA1" s="131"/>
      <c r="OBB1" s="131"/>
      <c r="OBC1" s="131"/>
      <c r="OBD1" s="131"/>
      <c r="OBE1" s="131"/>
      <c r="OBF1" s="131"/>
      <c r="OBG1" s="131"/>
      <c r="OBH1" s="131"/>
      <c r="OBI1" s="131"/>
      <c r="OBJ1" s="131"/>
      <c r="OBK1" s="131"/>
      <c r="OBL1" s="131"/>
      <c r="OBM1" s="131"/>
      <c r="OBN1" s="131"/>
      <c r="OBO1" s="131"/>
      <c r="OBP1" s="131"/>
      <c r="OBQ1" s="131"/>
      <c r="OBR1" s="131"/>
      <c r="OBS1" s="131"/>
      <c r="OBT1" s="131"/>
      <c r="OBU1" s="131"/>
      <c r="OBV1" s="131"/>
      <c r="OBW1" s="131"/>
      <c r="OBX1" s="131"/>
      <c r="OBY1" s="131"/>
      <c r="OBZ1" s="131"/>
      <c r="OCA1" s="131"/>
      <c r="OCB1" s="131"/>
      <c r="OCC1" s="131"/>
      <c r="OCD1" s="131"/>
      <c r="OCE1" s="131"/>
      <c r="OCF1" s="131"/>
      <c r="OCG1" s="131"/>
      <c r="OCH1" s="131"/>
      <c r="OCI1" s="131"/>
      <c r="OCJ1" s="131"/>
      <c r="OCK1" s="131"/>
      <c r="OCL1" s="131"/>
      <c r="OCM1" s="131"/>
      <c r="OCN1" s="131"/>
      <c r="OCO1" s="131"/>
      <c r="OCP1" s="131"/>
      <c r="OCQ1" s="131"/>
      <c r="OCR1" s="131"/>
      <c r="OCS1" s="131"/>
      <c r="OCT1" s="131"/>
      <c r="OCU1" s="131"/>
      <c r="OCV1" s="131"/>
      <c r="OCW1" s="131"/>
      <c r="OCX1" s="131"/>
      <c r="OCY1" s="131"/>
      <c r="OCZ1" s="131"/>
      <c r="ODA1" s="131"/>
      <c r="ODB1" s="131"/>
      <c r="ODC1" s="131"/>
      <c r="ODD1" s="131"/>
      <c r="ODE1" s="131"/>
      <c r="ODF1" s="131"/>
      <c r="ODG1" s="131"/>
      <c r="ODH1" s="131"/>
      <c r="ODI1" s="131"/>
      <c r="ODJ1" s="131"/>
      <c r="ODK1" s="131"/>
      <c r="ODL1" s="131"/>
      <c r="ODM1" s="131"/>
      <c r="ODN1" s="131"/>
      <c r="ODO1" s="131"/>
      <c r="ODP1" s="131"/>
      <c r="ODQ1" s="131"/>
      <c r="ODR1" s="131"/>
      <c r="ODS1" s="131"/>
      <c r="ODT1" s="131"/>
      <c r="ODU1" s="131"/>
      <c r="ODV1" s="131"/>
      <c r="ODW1" s="131"/>
      <c r="ODX1" s="131"/>
      <c r="ODY1" s="131"/>
      <c r="ODZ1" s="131"/>
      <c r="OEA1" s="131"/>
      <c r="OEB1" s="131"/>
      <c r="OEC1" s="131"/>
      <c r="OED1" s="131"/>
      <c r="OEE1" s="131"/>
      <c r="OEF1" s="131"/>
      <c r="OEG1" s="131"/>
      <c r="OEH1" s="131"/>
      <c r="OEI1" s="131"/>
      <c r="OEJ1" s="131"/>
      <c r="OEK1" s="131"/>
      <c r="OEL1" s="131"/>
      <c r="OEM1" s="131"/>
      <c r="OEN1" s="131"/>
      <c r="OEO1" s="131"/>
      <c r="OEP1" s="131"/>
      <c r="OEQ1" s="131"/>
      <c r="OER1" s="131"/>
      <c r="OES1" s="131"/>
      <c r="OET1" s="131"/>
      <c r="OEU1" s="131"/>
      <c r="OEV1" s="131"/>
      <c r="OEW1" s="131"/>
      <c r="OEX1" s="131"/>
      <c r="OEY1" s="131"/>
      <c r="OEZ1" s="131"/>
      <c r="OFA1" s="131"/>
      <c r="OFB1" s="131"/>
      <c r="OFC1" s="131"/>
      <c r="OFD1" s="131"/>
      <c r="OFE1" s="131"/>
      <c r="OFF1" s="131"/>
      <c r="OFG1" s="131"/>
      <c r="OFH1" s="131"/>
      <c r="OFI1" s="131"/>
      <c r="OFJ1" s="131"/>
      <c r="OFK1" s="131"/>
      <c r="OFL1" s="131"/>
      <c r="OFM1" s="131"/>
      <c r="OFN1" s="131"/>
      <c r="OFO1" s="131"/>
      <c r="OFP1" s="131"/>
      <c r="OFQ1" s="131"/>
      <c r="OFR1" s="131"/>
      <c r="OFS1" s="131"/>
      <c r="OFT1" s="131"/>
      <c r="OFU1" s="131"/>
      <c r="OFV1" s="131"/>
      <c r="OFW1" s="131"/>
      <c r="OFX1" s="131"/>
      <c r="OFY1" s="131"/>
      <c r="OFZ1" s="131"/>
      <c r="OGA1" s="131"/>
      <c r="OGB1" s="131"/>
      <c r="OGC1" s="131"/>
      <c r="OGD1" s="131"/>
      <c r="OGE1" s="131"/>
      <c r="OGF1" s="131"/>
      <c r="OGG1" s="131"/>
      <c r="OGH1" s="131"/>
      <c r="OGI1" s="131"/>
      <c r="OGJ1" s="131"/>
      <c r="OGK1" s="131"/>
      <c r="OGL1" s="131"/>
      <c r="OGM1" s="131"/>
      <c r="OGN1" s="131"/>
      <c r="OGO1" s="131"/>
      <c r="OGP1" s="131"/>
      <c r="OGQ1" s="131"/>
      <c r="OGR1" s="131"/>
      <c r="OGS1" s="131"/>
      <c r="OGT1" s="131"/>
      <c r="OGU1" s="131"/>
      <c r="OGV1" s="131"/>
      <c r="OGW1" s="131"/>
      <c r="OGX1" s="131"/>
      <c r="OGY1" s="131"/>
      <c r="OGZ1" s="131"/>
      <c r="OHA1" s="131"/>
      <c r="OHB1" s="131"/>
      <c r="OHC1" s="131"/>
      <c r="OHD1" s="131"/>
      <c r="OHE1" s="131"/>
      <c r="OHF1" s="131"/>
      <c r="OHG1" s="131"/>
      <c r="OHH1" s="131"/>
      <c r="OHI1" s="131"/>
      <c r="OHJ1" s="131"/>
      <c r="OHK1" s="131"/>
      <c r="OHL1" s="131"/>
      <c r="OHM1" s="131"/>
      <c r="OHN1" s="131"/>
      <c r="OHO1" s="131"/>
      <c r="OHP1" s="131"/>
      <c r="OHQ1" s="131"/>
      <c r="OHR1" s="131"/>
      <c r="OHS1" s="131"/>
      <c r="OHT1" s="131"/>
      <c r="OHU1" s="131"/>
      <c r="OHV1" s="131"/>
      <c r="OHW1" s="131"/>
      <c r="OHX1" s="131"/>
      <c r="OHY1" s="131"/>
      <c r="OHZ1" s="131"/>
      <c r="OIA1" s="131"/>
      <c r="OIB1" s="131"/>
      <c r="OIC1" s="131"/>
      <c r="OID1" s="131"/>
      <c r="OIE1" s="131"/>
      <c r="OIF1" s="131"/>
      <c r="OIG1" s="131"/>
      <c r="OIH1" s="131"/>
      <c r="OII1" s="131"/>
      <c r="OIJ1" s="131"/>
      <c r="OIK1" s="131"/>
      <c r="OIL1" s="131"/>
      <c r="OIM1" s="131"/>
      <c r="OIN1" s="131"/>
      <c r="OIO1" s="131"/>
      <c r="OIP1" s="131"/>
      <c r="OIQ1" s="131"/>
      <c r="OIR1" s="131"/>
      <c r="OIS1" s="131"/>
      <c r="OIT1" s="131"/>
      <c r="OIU1" s="131"/>
      <c r="OIV1" s="131"/>
      <c r="OIW1" s="131"/>
      <c r="OIX1" s="131"/>
      <c r="OIY1" s="131"/>
      <c r="OIZ1" s="131"/>
      <c r="OJA1" s="131"/>
      <c r="OJB1" s="131"/>
      <c r="OJC1" s="131"/>
      <c r="OJD1" s="131"/>
      <c r="OJE1" s="131"/>
      <c r="OJF1" s="131"/>
      <c r="OJG1" s="131"/>
      <c r="OJH1" s="131"/>
      <c r="OJI1" s="131"/>
      <c r="OJJ1" s="131"/>
      <c r="OJK1" s="131"/>
      <c r="OJL1" s="131"/>
      <c r="OJM1" s="131"/>
      <c r="OJN1" s="131"/>
      <c r="OJO1" s="131"/>
      <c r="OJP1" s="131"/>
      <c r="OJQ1" s="131"/>
      <c r="OJR1" s="131"/>
      <c r="OJS1" s="131"/>
      <c r="OJT1" s="131"/>
      <c r="OJU1" s="131"/>
      <c r="OJV1" s="131"/>
      <c r="OJW1" s="131"/>
      <c r="OJX1" s="131"/>
      <c r="OJY1" s="131"/>
      <c r="OJZ1" s="131"/>
      <c r="OKA1" s="131"/>
      <c r="OKB1" s="131"/>
      <c r="OKC1" s="131"/>
      <c r="OKD1" s="131"/>
      <c r="OKE1" s="131"/>
      <c r="OKF1" s="131"/>
      <c r="OKG1" s="131"/>
      <c r="OKH1" s="131"/>
      <c r="OKI1" s="131"/>
      <c r="OKJ1" s="131"/>
      <c r="OKK1" s="131"/>
      <c r="OKL1" s="131"/>
      <c r="OKM1" s="131"/>
      <c r="OKN1" s="131"/>
      <c r="OKO1" s="131"/>
      <c r="OKP1" s="131"/>
      <c r="OKQ1" s="131"/>
      <c r="OKR1" s="131"/>
      <c r="OKS1" s="131"/>
      <c r="OKT1" s="131"/>
      <c r="OKU1" s="131"/>
      <c r="OKV1" s="131"/>
      <c r="OKW1" s="131"/>
      <c r="OKX1" s="131"/>
      <c r="OKY1" s="131"/>
      <c r="OKZ1" s="131"/>
      <c r="OLA1" s="131"/>
      <c r="OLB1" s="131"/>
      <c r="OLC1" s="131"/>
      <c r="OLD1" s="131"/>
      <c r="OLE1" s="131"/>
      <c r="OLF1" s="131"/>
      <c r="OLG1" s="131"/>
      <c r="OLH1" s="131"/>
      <c r="OLI1" s="131"/>
      <c r="OLJ1" s="131"/>
      <c r="OLK1" s="131"/>
      <c r="OLL1" s="131"/>
      <c r="OLM1" s="131"/>
      <c r="OLN1" s="131"/>
      <c r="OLO1" s="131"/>
      <c r="OLP1" s="131"/>
      <c r="OLQ1" s="131"/>
      <c r="OLR1" s="131"/>
      <c r="OLS1" s="131"/>
      <c r="OLT1" s="131"/>
      <c r="OLU1" s="131"/>
      <c r="OLV1" s="131"/>
      <c r="OLW1" s="131"/>
      <c r="OLX1" s="131"/>
      <c r="OLY1" s="131"/>
      <c r="OLZ1" s="131"/>
      <c r="OMA1" s="131"/>
      <c r="OMB1" s="131"/>
      <c r="OMC1" s="131"/>
      <c r="OMD1" s="131"/>
      <c r="OME1" s="131"/>
      <c r="OMF1" s="131"/>
      <c r="OMG1" s="131"/>
      <c r="OMH1" s="131"/>
      <c r="OMI1" s="131"/>
      <c r="OMJ1" s="131"/>
      <c r="OMK1" s="131"/>
      <c r="OML1" s="131"/>
      <c r="OMM1" s="131"/>
      <c r="OMN1" s="131"/>
      <c r="OMO1" s="131"/>
      <c r="OMP1" s="131"/>
      <c r="OMQ1" s="131"/>
      <c r="OMR1" s="131"/>
      <c r="OMS1" s="131"/>
      <c r="OMT1" s="131"/>
      <c r="OMU1" s="131"/>
      <c r="OMV1" s="131"/>
      <c r="OMW1" s="131"/>
      <c r="OMX1" s="131"/>
      <c r="OMY1" s="131"/>
      <c r="OMZ1" s="131"/>
      <c r="ONA1" s="131"/>
      <c r="ONB1" s="131"/>
      <c r="ONC1" s="131"/>
      <c r="OND1" s="131"/>
      <c r="ONE1" s="131"/>
      <c r="ONF1" s="131"/>
      <c r="ONG1" s="131"/>
      <c r="ONH1" s="131"/>
      <c r="ONI1" s="131"/>
      <c r="ONJ1" s="131"/>
      <c r="ONK1" s="131"/>
      <c r="ONL1" s="131"/>
      <c r="ONM1" s="131"/>
      <c r="ONN1" s="131"/>
      <c r="ONO1" s="131"/>
      <c r="ONP1" s="131"/>
      <c r="ONQ1" s="131"/>
      <c r="ONR1" s="131"/>
      <c r="ONS1" s="131"/>
      <c r="ONT1" s="131"/>
      <c r="ONU1" s="131"/>
      <c r="ONV1" s="131"/>
      <c r="ONW1" s="131"/>
      <c r="ONX1" s="131"/>
      <c r="ONY1" s="131"/>
      <c r="ONZ1" s="131"/>
      <c r="OOA1" s="131"/>
      <c r="OOB1" s="131"/>
      <c r="OOC1" s="131"/>
      <c r="OOD1" s="131"/>
      <c r="OOE1" s="131"/>
      <c r="OOF1" s="131"/>
      <c r="OOG1" s="131"/>
      <c r="OOH1" s="131"/>
      <c r="OOI1" s="131"/>
      <c r="OOJ1" s="131"/>
      <c r="OOK1" s="131"/>
      <c r="OOL1" s="131"/>
      <c r="OOM1" s="131"/>
      <c r="OON1" s="131"/>
      <c r="OOO1" s="131"/>
      <c r="OOP1" s="131"/>
      <c r="OOQ1" s="131"/>
      <c r="OOR1" s="131"/>
      <c r="OOS1" s="131"/>
      <c r="OOT1" s="131"/>
      <c r="OOU1" s="131"/>
      <c r="OOV1" s="131"/>
      <c r="OOW1" s="131"/>
      <c r="OOX1" s="131"/>
      <c r="OOY1" s="131"/>
      <c r="OOZ1" s="131"/>
      <c r="OPA1" s="131"/>
      <c r="OPB1" s="131"/>
      <c r="OPC1" s="131"/>
      <c r="OPD1" s="131"/>
      <c r="OPE1" s="131"/>
      <c r="OPF1" s="131"/>
      <c r="OPG1" s="131"/>
      <c r="OPH1" s="131"/>
      <c r="OPI1" s="131"/>
      <c r="OPJ1" s="131"/>
      <c r="OPK1" s="131"/>
      <c r="OPL1" s="131"/>
      <c r="OPM1" s="131"/>
      <c r="OPN1" s="131"/>
      <c r="OPO1" s="131"/>
      <c r="OPP1" s="131"/>
      <c r="OPQ1" s="131"/>
      <c r="OPR1" s="131"/>
      <c r="OPS1" s="131"/>
      <c r="OPT1" s="131"/>
      <c r="OPU1" s="131"/>
      <c r="OPV1" s="131"/>
      <c r="OPW1" s="131"/>
      <c r="OPX1" s="131"/>
      <c r="OPY1" s="131"/>
      <c r="OPZ1" s="131"/>
      <c r="OQA1" s="131"/>
      <c r="OQB1" s="131"/>
      <c r="OQC1" s="131"/>
      <c r="OQD1" s="131"/>
      <c r="OQE1" s="131"/>
      <c r="OQF1" s="131"/>
      <c r="OQG1" s="131"/>
      <c r="OQH1" s="131"/>
      <c r="OQI1" s="131"/>
      <c r="OQJ1" s="131"/>
      <c r="OQK1" s="131"/>
      <c r="OQL1" s="131"/>
      <c r="OQM1" s="131"/>
      <c r="OQN1" s="131"/>
      <c r="OQO1" s="131"/>
      <c r="OQP1" s="131"/>
      <c r="OQQ1" s="131"/>
      <c r="OQR1" s="131"/>
      <c r="OQS1" s="131"/>
      <c r="OQT1" s="131"/>
      <c r="OQU1" s="131"/>
      <c r="OQV1" s="131"/>
      <c r="OQW1" s="131"/>
      <c r="OQX1" s="131"/>
      <c r="OQY1" s="131"/>
      <c r="OQZ1" s="131"/>
      <c r="ORA1" s="131"/>
      <c r="ORB1" s="131"/>
      <c r="ORC1" s="131"/>
      <c r="ORD1" s="131"/>
      <c r="ORE1" s="131"/>
      <c r="ORF1" s="131"/>
      <c r="ORG1" s="131"/>
      <c r="ORH1" s="131"/>
      <c r="ORI1" s="131"/>
      <c r="ORJ1" s="131"/>
      <c r="ORK1" s="131"/>
      <c r="ORL1" s="131"/>
      <c r="ORM1" s="131"/>
      <c r="ORN1" s="131"/>
      <c r="ORO1" s="131"/>
      <c r="ORP1" s="131"/>
      <c r="ORQ1" s="131"/>
      <c r="ORR1" s="131"/>
      <c r="ORS1" s="131"/>
      <c r="ORT1" s="131"/>
      <c r="ORU1" s="131"/>
      <c r="ORV1" s="131"/>
      <c r="ORW1" s="131"/>
      <c r="ORX1" s="131"/>
      <c r="ORY1" s="131"/>
      <c r="ORZ1" s="131"/>
      <c r="OSA1" s="131"/>
      <c r="OSB1" s="131"/>
      <c r="OSC1" s="131"/>
      <c r="OSD1" s="131"/>
      <c r="OSE1" s="131"/>
      <c r="OSF1" s="131"/>
      <c r="OSG1" s="131"/>
      <c r="OSH1" s="131"/>
      <c r="OSI1" s="131"/>
      <c r="OSJ1" s="131"/>
      <c r="OSK1" s="131"/>
      <c r="OSL1" s="131"/>
      <c r="OSM1" s="131"/>
      <c r="OSN1" s="131"/>
      <c r="OSO1" s="131"/>
      <c r="OSP1" s="131"/>
      <c r="OSQ1" s="131"/>
      <c r="OSR1" s="131"/>
      <c r="OSS1" s="131"/>
      <c r="OST1" s="131"/>
      <c r="OSU1" s="131"/>
      <c r="OSV1" s="131"/>
      <c r="OSW1" s="131"/>
      <c r="OSX1" s="131"/>
      <c r="OSY1" s="131"/>
      <c r="OSZ1" s="131"/>
      <c r="OTA1" s="131"/>
      <c r="OTB1" s="131"/>
      <c r="OTC1" s="131"/>
      <c r="OTD1" s="131"/>
      <c r="OTE1" s="131"/>
      <c r="OTF1" s="131"/>
      <c r="OTG1" s="131"/>
      <c r="OTH1" s="131"/>
      <c r="OTI1" s="131"/>
      <c r="OTJ1" s="131"/>
      <c r="OTK1" s="131"/>
      <c r="OTL1" s="131"/>
      <c r="OTM1" s="131"/>
      <c r="OTN1" s="131"/>
      <c r="OTO1" s="131"/>
      <c r="OTP1" s="131"/>
      <c r="OTQ1" s="131"/>
      <c r="OTR1" s="131"/>
      <c r="OTS1" s="131"/>
      <c r="OTT1" s="131"/>
      <c r="OTU1" s="131"/>
      <c r="OTV1" s="131"/>
      <c r="OTW1" s="131"/>
      <c r="OTX1" s="131"/>
      <c r="OTY1" s="131"/>
      <c r="OTZ1" s="131"/>
      <c r="OUA1" s="131"/>
      <c r="OUB1" s="131"/>
      <c r="OUC1" s="131"/>
      <c r="OUD1" s="131"/>
      <c r="OUE1" s="131"/>
      <c r="OUF1" s="131"/>
      <c r="OUG1" s="131"/>
      <c r="OUH1" s="131"/>
      <c r="OUI1" s="131"/>
      <c r="OUJ1" s="131"/>
      <c r="OUK1" s="131"/>
      <c r="OUL1" s="131"/>
      <c r="OUM1" s="131"/>
      <c r="OUN1" s="131"/>
      <c r="OUO1" s="131"/>
      <c r="OUP1" s="131"/>
      <c r="OUQ1" s="131"/>
      <c r="OUR1" s="131"/>
      <c r="OUS1" s="131"/>
      <c r="OUT1" s="131"/>
      <c r="OUU1" s="131"/>
      <c r="OUV1" s="131"/>
      <c r="OUW1" s="131"/>
      <c r="OUX1" s="131"/>
      <c r="OUY1" s="131"/>
      <c r="OUZ1" s="131"/>
      <c r="OVA1" s="131"/>
      <c r="OVB1" s="131"/>
      <c r="OVC1" s="131"/>
      <c r="OVD1" s="131"/>
      <c r="OVE1" s="131"/>
      <c r="OVF1" s="131"/>
      <c r="OVG1" s="131"/>
      <c r="OVH1" s="131"/>
      <c r="OVI1" s="131"/>
      <c r="OVJ1" s="131"/>
      <c r="OVK1" s="131"/>
      <c r="OVL1" s="131"/>
      <c r="OVM1" s="131"/>
      <c r="OVN1" s="131"/>
      <c r="OVO1" s="131"/>
      <c r="OVP1" s="131"/>
      <c r="OVQ1" s="131"/>
      <c r="OVR1" s="131"/>
      <c r="OVS1" s="131"/>
      <c r="OVT1" s="131"/>
      <c r="OVU1" s="131"/>
      <c r="OVV1" s="131"/>
      <c r="OVW1" s="131"/>
      <c r="OVX1" s="131"/>
      <c r="OVY1" s="131"/>
      <c r="OVZ1" s="131"/>
      <c r="OWA1" s="131"/>
      <c r="OWB1" s="131"/>
      <c r="OWC1" s="131"/>
      <c r="OWD1" s="131"/>
      <c r="OWE1" s="131"/>
      <c r="OWF1" s="131"/>
      <c r="OWG1" s="131"/>
      <c r="OWH1" s="131"/>
      <c r="OWI1" s="131"/>
      <c r="OWJ1" s="131"/>
      <c r="OWK1" s="131"/>
      <c r="OWL1" s="131"/>
      <c r="OWM1" s="131"/>
      <c r="OWN1" s="131"/>
      <c r="OWO1" s="131"/>
      <c r="OWP1" s="131"/>
      <c r="OWQ1" s="131"/>
      <c r="OWR1" s="131"/>
      <c r="OWS1" s="131"/>
      <c r="OWT1" s="131"/>
      <c r="OWU1" s="131"/>
      <c r="OWV1" s="131"/>
      <c r="OWW1" s="131"/>
      <c r="OWX1" s="131"/>
      <c r="OWY1" s="131"/>
      <c r="OWZ1" s="131"/>
      <c r="OXA1" s="131"/>
      <c r="OXB1" s="131"/>
      <c r="OXC1" s="131"/>
      <c r="OXD1" s="131"/>
      <c r="OXE1" s="131"/>
      <c r="OXF1" s="131"/>
      <c r="OXG1" s="131"/>
      <c r="OXH1" s="131"/>
      <c r="OXI1" s="131"/>
      <c r="OXJ1" s="131"/>
      <c r="OXK1" s="131"/>
      <c r="OXL1" s="131"/>
      <c r="OXM1" s="131"/>
      <c r="OXN1" s="131"/>
      <c r="OXO1" s="131"/>
      <c r="OXP1" s="131"/>
      <c r="OXQ1" s="131"/>
      <c r="OXR1" s="131"/>
      <c r="OXS1" s="131"/>
      <c r="OXT1" s="131"/>
      <c r="OXU1" s="131"/>
      <c r="OXV1" s="131"/>
      <c r="OXW1" s="131"/>
      <c r="OXX1" s="131"/>
      <c r="OXY1" s="131"/>
      <c r="OXZ1" s="131"/>
      <c r="OYA1" s="131"/>
      <c r="OYB1" s="131"/>
      <c r="OYC1" s="131"/>
      <c r="OYD1" s="131"/>
      <c r="OYE1" s="131"/>
      <c r="OYF1" s="131"/>
      <c r="OYG1" s="131"/>
      <c r="OYH1" s="131"/>
      <c r="OYI1" s="131"/>
      <c r="OYJ1" s="131"/>
      <c r="OYK1" s="131"/>
      <c r="OYL1" s="131"/>
      <c r="OYM1" s="131"/>
      <c r="OYN1" s="131"/>
      <c r="OYO1" s="131"/>
      <c r="OYP1" s="131"/>
      <c r="OYQ1" s="131"/>
      <c r="OYR1" s="131"/>
      <c r="OYS1" s="131"/>
      <c r="OYT1" s="131"/>
      <c r="OYU1" s="131"/>
      <c r="OYV1" s="131"/>
      <c r="OYW1" s="131"/>
      <c r="OYX1" s="131"/>
      <c r="OYY1" s="131"/>
      <c r="OYZ1" s="131"/>
      <c r="OZA1" s="131"/>
      <c r="OZB1" s="131"/>
      <c r="OZC1" s="131"/>
      <c r="OZD1" s="131"/>
      <c r="OZE1" s="131"/>
      <c r="OZF1" s="131"/>
      <c r="OZG1" s="131"/>
      <c r="OZH1" s="131"/>
      <c r="OZI1" s="131"/>
      <c r="OZJ1" s="131"/>
      <c r="OZK1" s="131"/>
      <c r="OZL1" s="131"/>
      <c r="OZM1" s="131"/>
      <c r="OZN1" s="131"/>
      <c r="OZO1" s="131"/>
      <c r="OZP1" s="131"/>
      <c r="OZQ1" s="131"/>
      <c r="OZR1" s="131"/>
      <c r="OZS1" s="131"/>
      <c r="OZT1" s="131"/>
      <c r="OZU1" s="131"/>
      <c r="OZV1" s="131"/>
      <c r="OZW1" s="131"/>
      <c r="OZX1" s="131"/>
      <c r="OZY1" s="131"/>
      <c r="OZZ1" s="131"/>
      <c r="PAA1" s="131"/>
      <c r="PAB1" s="131"/>
      <c r="PAC1" s="131"/>
      <c r="PAD1" s="131"/>
      <c r="PAE1" s="131"/>
      <c r="PAF1" s="131"/>
      <c r="PAG1" s="131"/>
      <c r="PAH1" s="131"/>
      <c r="PAI1" s="131"/>
      <c r="PAJ1" s="131"/>
      <c r="PAK1" s="131"/>
      <c r="PAL1" s="131"/>
      <c r="PAM1" s="131"/>
      <c r="PAN1" s="131"/>
      <c r="PAO1" s="131"/>
      <c r="PAP1" s="131"/>
      <c r="PAQ1" s="131"/>
      <c r="PAR1" s="131"/>
      <c r="PAS1" s="131"/>
      <c r="PAT1" s="131"/>
      <c r="PAU1" s="131"/>
      <c r="PAV1" s="131"/>
      <c r="PAW1" s="131"/>
      <c r="PAX1" s="131"/>
      <c r="PAY1" s="131"/>
      <c r="PAZ1" s="131"/>
      <c r="PBA1" s="131"/>
      <c r="PBB1" s="131"/>
      <c r="PBC1" s="131"/>
      <c r="PBD1" s="131"/>
      <c r="PBE1" s="131"/>
      <c r="PBF1" s="131"/>
      <c r="PBG1" s="131"/>
      <c r="PBH1" s="131"/>
      <c r="PBI1" s="131"/>
      <c r="PBJ1" s="131"/>
      <c r="PBK1" s="131"/>
      <c r="PBL1" s="131"/>
      <c r="PBM1" s="131"/>
      <c r="PBN1" s="131"/>
      <c r="PBO1" s="131"/>
      <c r="PBP1" s="131"/>
      <c r="PBQ1" s="131"/>
      <c r="PBR1" s="131"/>
      <c r="PBS1" s="131"/>
      <c r="PBT1" s="131"/>
      <c r="PBU1" s="131"/>
      <c r="PBV1" s="131"/>
      <c r="PBW1" s="131"/>
      <c r="PBX1" s="131"/>
      <c r="PBY1" s="131"/>
      <c r="PBZ1" s="131"/>
      <c r="PCA1" s="131"/>
      <c r="PCB1" s="131"/>
      <c r="PCC1" s="131"/>
      <c r="PCD1" s="131"/>
      <c r="PCE1" s="131"/>
      <c r="PCF1" s="131"/>
      <c r="PCG1" s="131"/>
      <c r="PCH1" s="131"/>
      <c r="PCI1" s="131"/>
      <c r="PCJ1" s="131"/>
      <c r="PCK1" s="131"/>
      <c r="PCL1" s="131"/>
      <c r="PCM1" s="131"/>
      <c r="PCN1" s="131"/>
      <c r="PCO1" s="131"/>
      <c r="PCP1" s="131"/>
      <c r="PCQ1" s="131"/>
      <c r="PCR1" s="131"/>
      <c r="PCS1" s="131"/>
      <c r="PCT1" s="131"/>
      <c r="PCU1" s="131"/>
      <c r="PCV1" s="131"/>
      <c r="PCW1" s="131"/>
      <c r="PCX1" s="131"/>
      <c r="PCY1" s="131"/>
      <c r="PCZ1" s="131"/>
      <c r="PDA1" s="131"/>
      <c r="PDB1" s="131"/>
      <c r="PDC1" s="131"/>
      <c r="PDD1" s="131"/>
      <c r="PDE1" s="131"/>
      <c r="PDF1" s="131"/>
      <c r="PDG1" s="131"/>
      <c r="PDH1" s="131"/>
      <c r="PDI1" s="131"/>
      <c r="PDJ1" s="131"/>
      <c r="PDK1" s="131"/>
      <c r="PDL1" s="131"/>
      <c r="PDM1" s="131"/>
      <c r="PDN1" s="131"/>
      <c r="PDO1" s="131"/>
      <c r="PDP1" s="131"/>
      <c r="PDQ1" s="131"/>
      <c r="PDR1" s="131"/>
      <c r="PDS1" s="131"/>
      <c r="PDT1" s="131"/>
      <c r="PDU1" s="131"/>
      <c r="PDV1" s="131"/>
      <c r="PDW1" s="131"/>
      <c r="PDX1" s="131"/>
      <c r="PDY1" s="131"/>
      <c r="PDZ1" s="131"/>
      <c r="PEA1" s="131"/>
      <c r="PEB1" s="131"/>
      <c r="PEC1" s="131"/>
      <c r="PED1" s="131"/>
      <c r="PEE1" s="131"/>
      <c r="PEF1" s="131"/>
      <c r="PEG1" s="131"/>
      <c r="PEH1" s="131"/>
      <c r="PEI1" s="131"/>
      <c r="PEJ1" s="131"/>
      <c r="PEK1" s="131"/>
      <c r="PEL1" s="131"/>
      <c r="PEM1" s="131"/>
      <c r="PEN1" s="131"/>
      <c r="PEO1" s="131"/>
      <c r="PEP1" s="131"/>
      <c r="PEQ1" s="131"/>
      <c r="PER1" s="131"/>
      <c r="PES1" s="131"/>
      <c r="PET1" s="131"/>
      <c r="PEU1" s="131"/>
      <c r="PEV1" s="131"/>
      <c r="PEW1" s="131"/>
      <c r="PEX1" s="131"/>
      <c r="PEY1" s="131"/>
      <c r="PEZ1" s="131"/>
      <c r="PFA1" s="131"/>
      <c r="PFB1" s="131"/>
      <c r="PFC1" s="131"/>
      <c r="PFD1" s="131"/>
      <c r="PFE1" s="131"/>
      <c r="PFF1" s="131"/>
      <c r="PFG1" s="131"/>
      <c r="PFH1" s="131"/>
      <c r="PFI1" s="131"/>
      <c r="PFJ1" s="131"/>
      <c r="PFK1" s="131"/>
      <c r="PFL1" s="131"/>
      <c r="PFM1" s="131"/>
      <c r="PFN1" s="131"/>
      <c r="PFO1" s="131"/>
      <c r="PFP1" s="131"/>
      <c r="PFQ1" s="131"/>
      <c r="PFR1" s="131"/>
      <c r="PFS1" s="131"/>
      <c r="PFT1" s="131"/>
      <c r="PFU1" s="131"/>
      <c r="PFV1" s="131"/>
      <c r="PFW1" s="131"/>
      <c r="PFX1" s="131"/>
      <c r="PFY1" s="131"/>
      <c r="PFZ1" s="131"/>
      <c r="PGA1" s="131"/>
      <c r="PGB1" s="131"/>
      <c r="PGC1" s="131"/>
      <c r="PGD1" s="131"/>
      <c r="PGE1" s="131"/>
      <c r="PGF1" s="131"/>
      <c r="PGG1" s="131"/>
      <c r="PGH1" s="131"/>
      <c r="PGI1" s="131"/>
      <c r="PGJ1" s="131"/>
      <c r="PGK1" s="131"/>
      <c r="PGL1" s="131"/>
      <c r="PGM1" s="131"/>
      <c r="PGN1" s="131"/>
      <c r="PGO1" s="131"/>
      <c r="PGP1" s="131"/>
      <c r="PGQ1" s="131"/>
      <c r="PGR1" s="131"/>
      <c r="PGS1" s="131"/>
      <c r="PGT1" s="131"/>
      <c r="PGU1" s="131"/>
      <c r="PGV1" s="131"/>
      <c r="PGW1" s="131"/>
      <c r="PGX1" s="131"/>
      <c r="PGY1" s="131"/>
      <c r="PGZ1" s="131"/>
      <c r="PHA1" s="131"/>
      <c r="PHB1" s="131"/>
      <c r="PHC1" s="131"/>
      <c r="PHD1" s="131"/>
      <c r="PHE1" s="131"/>
      <c r="PHF1" s="131"/>
      <c r="PHG1" s="131"/>
      <c r="PHH1" s="131"/>
      <c r="PHI1" s="131"/>
      <c r="PHJ1" s="131"/>
      <c r="PHK1" s="131"/>
      <c r="PHL1" s="131"/>
      <c r="PHM1" s="131"/>
      <c r="PHN1" s="131"/>
      <c r="PHO1" s="131"/>
      <c r="PHP1" s="131"/>
      <c r="PHQ1" s="131"/>
      <c r="PHR1" s="131"/>
      <c r="PHS1" s="131"/>
      <c r="PHT1" s="131"/>
      <c r="PHU1" s="131"/>
      <c r="PHV1" s="131"/>
      <c r="PHW1" s="131"/>
      <c r="PHX1" s="131"/>
      <c r="PHY1" s="131"/>
      <c r="PHZ1" s="131"/>
      <c r="PIA1" s="131"/>
      <c r="PIB1" s="131"/>
      <c r="PIC1" s="131"/>
      <c r="PID1" s="131"/>
      <c r="PIE1" s="131"/>
      <c r="PIF1" s="131"/>
      <c r="PIG1" s="131"/>
      <c r="PIH1" s="131"/>
      <c r="PII1" s="131"/>
      <c r="PIJ1" s="131"/>
      <c r="PIK1" s="131"/>
      <c r="PIL1" s="131"/>
      <c r="PIM1" s="131"/>
      <c r="PIN1" s="131"/>
      <c r="PIO1" s="131"/>
      <c r="PIP1" s="131"/>
      <c r="PIQ1" s="131"/>
      <c r="PIR1" s="131"/>
      <c r="PIS1" s="131"/>
      <c r="PIT1" s="131"/>
      <c r="PIU1" s="131"/>
      <c r="PIV1" s="131"/>
      <c r="PIW1" s="131"/>
      <c r="PIX1" s="131"/>
      <c r="PIY1" s="131"/>
      <c r="PIZ1" s="131"/>
      <c r="PJA1" s="131"/>
      <c r="PJB1" s="131"/>
      <c r="PJC1" s="131"/>
      <c r="PJD1" s="131"/>
      <c r="PJE1" s="131"/>
      <c r="PJF1" s="131"/>
      <c r="PJG1" s="131"/>
      <c r="PJH1" s="131"/>
      <c r="PJI1" s="131"/>
      <c r="PJJ1" s="131"/>
      <c r="PJK1" s="131"/>
      <c r="PJL1" s="131"/>
      <c r="PJM1" s="131"/>
      <c r="PJN1" s="131"/>
      <c r="PJO1" s="131"/>
      <c r="PJP1" s="131"/>
      <c r="PJQ1" s="131"/>
      <c r="PJR1" s="131"/>
      <c r="PJS1" s="131"/>
      <c r="PJT1" s="131"/>
      <c r="PJU1" s="131"/>
      <c r="PJV1" s="131"/>
      <c r="PJW1" s="131"/>
      <c r="PJX1" s="131"/>
      <c r="PJY1" s="131"/>
      <c r="PJZ1" s="131"/>
      <c r="PKA1" s="131"/>
      <c r="PKB1" s="131"/>
      <c r="PKC1" s="131"/>
      <c r="PKD1" s="131"/>
      <c r="PKE1" s="131"/>
      <c r="PKF1" s="131"/>
      <c r="PKG1" s="131"/>
      <c r="PKH1" s="131"/>
      <c r="PKI1" s="131"/>
      <c r="PKJ1" s="131"/>
      <c r="PKK1" s="131"/>
      <c r="PKL1" s="131"/>
      <c r="PKM1" s="131"/>
      <c r="PKN1" s="131"/>
      <c r="PKO1" s="131"/>
      <c r="PKP1" s="131"/>
      <c r="PKQ1" s="131"/>
      <c r="PKR1" s="131"/>
      <c r="PKS1" s="131"/>
      <c r="PKT1" s="131"/>
      <c r="PKU1" s="131"/>
      <c r="PKV1" s="131"/>
      <c r="PKW1" s="131"/>
      <c r="PKX1" s="131"/>
      <c r="PKY1" s="131"/>
      <c r="PKZ1" s="131"/>
      <c r="PLA1" s="131"/>
      <c r="PLB1" s="131"/>
      <c r="PLC1" s="131"/>
      <c r="PLD1" s="131"/>
      <c r="PLE1" s="131"/>
      <c r="PLF1" s="131"/>
      <c r="PLG1" s="131"/>
      <c r="PLH1" s="131"/>
      <c r="PLI1" s="131"/>
      <c r="PLJ1" s="131"/>
      <c r="PLK1" s="131"/>
      <c r="PLL1" s="131"/>
      <c r="PLM1" s="131"/>
      <c r="PLN1" s="131"/>
      <c r="PLO1" s="131"/>
      <c r="PLP1" s="131"/>
      <c r="PLQ1" s="131"/>
      <c r="PLR1" s="131"/>
      <c r="PLS1" s="131"/>
      <c r="PLT1" s="131"/>
      <c r="PLU1" s="131"/>
      <c r="PLV1" s="131"/>
      <c r="PLW1" s="131"/>
      <c r="PLX1" s="131"/>
      <c r="PLY1" s="131"/>
      <c r="PLZ1" s="131"/>
      <c r="PMA1" s="131"/>
      <c r="PMB1" s="131"/>
      <c r="PMC1" s="131"/>
      <c r="PMD1" s="131"/>
      <c r="PME1" s="131"/>
      <c r="PMF1" s="131"/>
      <c r="PMG1" s="131"/>
      <c r="PMH1" s="131"/>
      <c r="PMI1" s="131"/>
      <c r="PMJ1" s="131"/>
      <c r="PMK1" s="131"/>
      <c r="PML1" s="131"/>
      <c r="PMM1" s="131"/>
      <c r="PMN1" s="131"/>
      <c r="PMO1" s="131"/>
      <c r="PMP1" s="131"/>
      <c r="PMQ1" s="131"/>
      <c r="PMR1" s="131"/>
      <c r="PMS1" s="131"/>
      <c r="PMT1" s="131"/>
      <c r="PMU1" s="131"/>
      <c r="PMV1" s="131"/>
      <c r="PMW1" s="131"/>
      <c r="PMX1" s="131"/>
      <c r="PMY1" s="131"/>
      <c r="PMZ1" s="131"/>
      <c r="PNA1" s="131"/>
      <c r="PNB1" s="131"/>
      <c r="PNC1" s="131"/>
      <c r="PND1" s="131"/>
      <c r="PNE1" s="131"/>
      <c r="PNF1" s="131"/>
      <c r="PNG1" s="131"/>
      <c r="PNH1" s="131"/>
      <c r="PNI1" s="131"/>
      <c r="PNJ1" s="131"/>
      <c r="PNK1" s="131"/>
      <c r="PNL1" s="131"/>
      <c r="PNM1" s="131"/>
      <c r="PNN1" s="131"/>
      <c r="PNO1" s="131"/>
      <c r="PNP1" s="131"/>
      <c r="PNQ1" s="131"/>
      <c r="PNR1" s="131"/>
      <c r="PNS1" s="131"/>
      <c r="PNT1" s="131"/>
      <c r="PNU1" s="131"/>
      <c r="PNV1" s="131"/>
      <c r="PNW1" s="131"/>
      <c r="PNX1" s="131"/>
      <c r="PNY1" s="131"/>
      <c r="PNZ1" s="131"/>
      <c r="POA1" s="131"/>
      <c r="POB1" s="131"/>
      <c r="POC1" s="131"/>
      <c r="POD1" s="131"/>
      <c r="POE1" s="131"/>
      <c r="POF1" s="131"/>
      <c r="POG1" s="131"/>
      <c r="POH1" s="131"/>
      <c r="POI1" s="131"/>
      <c r="POJ1" s="131"/>
      <c r="POK1" s="131"/>
      <c r="POL1" s="131"/>
      <c r="POM1" s="131"/>
      <c r="PON1" s="131"/>
      <c r="POO1" s="131"/>
      <c r="POP1" s="131"/>
      <c r="POQ1" s="131"/>
      <c r="POR1" s="131"/>
      <c r="POS1" s="131"/>
      <c r="POT1" s="131"/>
      <c r="POU1" s="131"/>
      <c r="POV1" s="131"/>
      <c r="POW1" s="131"/>
      <c r="POX1" s="131"/>
      <c r="POY1" s="131"/>
      <c r="POZ1" s="131"/>
      <c r="PPA1" s="131"/>
      <c r="PPB1" s="131"/>
      <c r="PPC1" s="131"/>
      <c r="PPD1" s="131"/>
      <c r="PPE1" s="131"/>
      <c r="PPF1" s="131"/>
      <c r="PPG1" s="131"/>
      <c r="PPH1" s="131"/>
      <c r="PPI1" s="131"/>
      <c r="PPJ1" s="131"/>
      <c r="PPK1" s="131"/>
      <c r="PPL1" s="131"/>
      <c r="PPM1" s="131"/>
      <c r="PPN1" s="131"/>
      <c r="PPO1" s="131"/>
      <c r="PPP1" s="131"/>
      <c r="PPQ1" s="131"/>
      <c r="PPR1" s="131"/>
      <c r="PPS1" s="131"/>
      <c r="PPT1" s="131"/>
      <c r="PPU1" s="131"/>
      <c r="PPV1" s="131"/>
      <c r="PPW1" s="131"/>
      <c r="PPX1" s="131"/>
      <c r="PPY1" s="131"/>
      <c r="PPZ1" s="131"/>
      <c r="PQA1" s="131"/>
      <c r="PQB1" s="131"/>
      <c r="PQC1" s="131"/>
      <c r="PQD1" s="131"/>
      <c r="PQE1" s="131"/>
      <c r="PQF1" s="131"/>
      <c r="PQG1" s="131"/>
      <c r="PQH1" s="131"/>
      <c r="PQI1" s="131"/>
      <c r="PQJ1" s="131"/>
      <c r="PQK1" s="131"/>
      <c r="PQL1" s="131"/>
      <c r="PQM1" s="131"/>
      <c r="PQN1" s="131"/>
      <c r="PQO1" s="131"/>
      <c r="PQP1" s="131"/>
      <c r="PQQ1" s="131"/>
      <c r="PQR1" s="131"/>
      <c r="PQS1" s="131"/>
      <c r="PQT1" s="131"/>
      <c r="PQU1" s="131"/>
      <c r="PQV1" s="131"/>
      <c r="PQW1" s="131"/>
      <c r="PQX1" s="131"/>
      <c r="PQY1" s="131"/>
      <c r="PQZ1" s="131"/>
      <c r="PRA1" s="131"/>
      <c r="PRB1" s="131"/>
      <c r="PRC1" s="131"/>
      <c r="PRD1" s="131"/>
      <c r="PRE1" s="131"/>
      <c r="PRF1" s="131"/>
      <c r="PRG1" s="131"/>
      <c r="PRH1" s="131"/>
      <c r="PRI1" s="131"/>
      <c r="PRJ1" s="131"/>
      <c r="PRK1" s="131"/>
      <c r="PRL1" s="131"/>
      <c r="PRM1" s="131"/>
      <c r="PRN1" s="131"/>
      <c r="PRO1" s="131"/>
      <c r="PRP1" s="131"/>
      <c r="PRQ1" s="131"/>
      <c r="PRR1" s="131"/>
      <c r="PRS1" s="131"/>
      <c r="PRT1" s="131"/>
      <c r="PRU1" s="131"/>
      <c r="PRV1" s="131"/>
      <c r="PRW1" s="131"/>
      <c r="PRX1" s="131"/>
      <c r="PRY1" s="131"/>
      <c r="PRZ1" s="131"/>
      <c r="PSA1" s="131"/>
      <c r="PSB1" s="131"/>
      <c r="PSC1" s="131"/>
      <c r="PSD1" s="131"/>
      <c r="PSE1" s="131"/>
      <c r="PSF1" s="131"/>
      <c r="PSG1" s="131"/>
      <c r="PSH1" s="131"/>
      <c r="PSI1" s="131"/>
      <c r="PSJ1" s="131"/>
      <c r="PSK1" s="131"/>
      <c r="PSL1" s="131"/>
      <c r="PSM1" s="131"/>
      <c r="PSN1" s="131"/>
      <c r="PSO1" s="131"/>
      <c r="PSP1" s="131"/>
      <c r="PSQ1" s="131"/>
      <c r="PSR1" s="131"/>
      <c r="PSS1" s="131"/>
      <c r="PST1" s="131"/>
      <c r="PSU1" s="131"/>
      <c r="PSV1" s="131"/>
      <c r="PSW1" s="131"/>
      <c r="PSX1" s="131"/>
      <c r="PSY1" s="131"/>
      <c r="PSZ1" s="131"/>
      <c r="PTA1" s="131"/>
      <c r="PTB1" s="131"/>
      <c r="PTC1" s="131"/>
      <c r="PTD1" s="131"/>
      <c r="PTE1" s="131"/>
      <c r="PTF1" s="131"/>
      <c r="PTG1" s="131"/>
      <c r="PTH1" s="131"/>
      <c r="PTI1" s="131"/>
      <c r="PTJ1" s="131"/>
      <c r="PTK1" s="131"/>
      <c r="PTL1" s="131"/>
      <c r="PTM1" s="131"/>
      <c r="PTN1" s="131"/>
      <c r="PTO1" s="131"/>
      <c r="PTP1" s="131"/>
      <c r="PTQ1" s="131"/>
      <c r="PTR1" s="131"/>
      <c r="PTS1" s="131"/>
      <c r="PTT1" s="131"/>
      <c r="PTU1" s="131"/>
      <c r="PTV1" s="131"/>
      <c r="PTW1" s="131"/>
      <c r="PTX1" s="131"/>
      <c r="PTY1" s="131"/>
      <c r="PTZ1" s="131"/>
      <c r="PUA1" s="131"/>
      <c r="PUB1" s="131"/>
      <c r="PUC1" s="131"/>
      <c r="PUD1" s="131"/>
      <c r="PUE1" s="131"/>
      <c r="PUF1" s="131"/>
      <c r="PUG1" s="131"/>
      <c r="PUH1" s="131"/>
      <c r="PUI1" s="131"/>
      <c r="PUJ1" s="131"/>
      <c r="PUK1" s="131"/>
      <c r="PUL1" s="131"/>
      <c r="PUM1" s="131"/>
      <c r="PUN1" s="131"/>
      <c r="PUO1" s="131"/>
      <c r="PUP1" s="131"/>
      <c r="PUQ1" s="131"/>
      <c r="PUR1" s="131"/>
      <c r="PUS1" s="131"/>
      <c r="PUT1" s="131"/>
      <c r="PUU1" s="131"/>
      <c r="PUV1" s="131"/>
      <c r="PUW1" s="131"/>
      <c r="PUX1" s="131"/>
      <c r="PUY1" s="131"/>
      <c r="PUZ1" s="131"/>
      <c r="PVA1" s="131"/>
      <c r="PVB1" s="131"/>
      <c r="PVC1" s="131"/>
      <c r="PVD1" s="131"/>
      <c r="PVE1" s="131"/>
      <c r="PVF1" s="131"/>
      <c r="PVG1" s="131"/>
      <c r="PVH1" s="131"/>
      <c r="PVI1" s="131"/>
      <c r="PVJ1" s="131"/>
      <c r="PVK1" s="131"/>
      <c r="PVL1" s="131"/>
      <c r="PVM1" s="131"/>
      <c r="PVN1" s="131"/>
      <c r="PVO1" s="131"/>
      <c r="PVP1" s="131"/>
      <c r="PVQ1" s="131"/>
      <c r="PVR1" s="131"/>
      <c r="PVS1" s="131"/>
      <c r="PVT1" s="131"/>
      <c r="PVU1" s="131"/>
      <c r="PVV1" s="131"/>
      <c r="PVW1" s="131"/>
      <c r="PVX1" s="131"/>
      <c r="PVY1" s="131"/>
      <c r="PVZ1" s="131"/>
      <c r="PWA1" s="131"/>
      <c r="PWB1" s="131"/>
      <c r="PWC1" s="131"/>
      <c r="PWD1" s="131"/>
      <c r="PWE1" s="131"/>
      <c r="PWF1" s="131"/>
      <c r="PWG1" s="131"/>
      <c r="PWH1" s="131"/>
      <c r="PWI1" s="131"/>
      <c r="PWJ1" s="131"/>
      <c r="PWK1" s="131"/>
      <c r="PWL1" s="131"/>
      <c r="PWM1" s="131"/>
      <c r="PWN1" s="131"/>
      <c r="PWO1" s="131"/>
      <c r="PWP1" s="131"/>
      <c r="PWQ1" s="131"/>
      <c r="PWR1" s="131"/>
      <c r="PWS1" s="131"/>
      <c r="PWT1" s="131"/>
      <c r="PWU1" s="131"/>
      <c r="PWV1" s="131"/>
      <c r="PWW1" s="131"/>
      <c r="PWX1" s="131"/>
      <c r="PWY1" s="131"/>
      <c r="PWZ1" s="131"/>
      <c r="PXA1" s="131"/>
      <c r="PXB1" s="131"/>
      <c r="PXC1" s="131"/>
      <c r="PXD1" s="131"/>
      <c r="PXE1" s="131"/>
      <c r="PXF1" s="131"/>
      <c r="PXG1" s="131"/>
      <c r="PXH1" s="131"/>
      <c r="PXI1" s="131"/>
      <c r="PXJ1" s="131"/>
      <c r="PXK1" s="131"/>
      <c r="PXL1" s="131"/>
      <c r="PXM1" s="131"/>
      <c r="PXN1" s="131"/>
      <c r="PXO1" s="131"/>
      <c r="PXP1" s="131"/>
      <c r="PXQ1" s="131"/>
      <c r="PXR1" s="131"/>
      <c r="PXS1" s="131"/>
      <c r="PXT1" s="131"/>
      <c r="PXU1" s="131"/>
      <c r="PXV1" s="131"/>
      <c r="PXW1" s="131"/>
      <c r="PXX1" s="131"/>
      <c r="PXY1" s="131"/>
      <c r="PXZ1" s="131"/>
      <c r="PYA1" s="131"/>
      <c r="PYB1" s="131"/>
      <c r="PYC1" s="131"/>
      <c r="PYD1" s="131"/>
      <c r="PYE1" s="131"/>
      <c r="PYF1" s="131"/>
      <c r="PYG1" s="131"/>
      <c r="PYH1" s="131"/>
      <c r="PYI1" s="131"/>
      <c r="PYJ1" s="131"/>
      <c r="PYK1" s="131"/>
      <c r="PYL1" s="131"/>
      <c r="PYM1" s="131"/>
      <c r="PYN1" s="131"/>
      <c r="PYO1" s="131"/>
      <c r="PYP1" s="131"/>
      <c r="PYQ1" s="131"/>
      <c r="PYR1" s="131"/>
      <c r="PYS1" s="131"/>
      <c r="PYT1" s="131"/>
      <c r="PYU1" s="131"/>
      <c r="PYV1" s="131"/>
      <c r="PYW1" s="131"/>
      <c r="PYX1" s="131"/>
      <c r="PYY1" s="131"/>
      <c r="PYZ1" s="131"/>
      <c r="PZA1" s="131"/>
      <c r="PZB1" s="131"/>
      <c r="PZC1" s="131"/>
      <c r="PZD1" s="131"/>
      <c r="PZE1" s="131"/>
      <c r="PZF1" s="131"/>
      <c r="PZG1" s="131"/>
      <c r="PZH1" s="131"/>
      <c r="PZI1" s="131"/>
      <c r="PZJ1" s="131"/>
      <c r="PZK1" s="131"/>
      <c r="PZL1" s="131"/>
      <c r="PZM1" s="131"/>
      <c r="PZN1" s="131"/>
      <c r="PZO1" s="131"/>
      <c r="PZP1" s="131"/>
      <c r="PZQ1" s="131"/>
      <c r="PZR1" s="131"/>
      <c r="PZS1" s="131"/>
      <c r="PZT1" s="131"/>
      <c r="PZU1" s="131"/>
      <c r="PZV1" s="131"/>
      <c r="PZW1" s="131"/>
      <c r="PZX1" s="131"/>
      <c r="PZY1" s="131"/>
      <c r="PZZ1" s="131"/>
      <c r="QAA1" s="131"/>
      <c r="QAB1" s="131"/>
      <c r="QAC1" s="131"/>
      <c r="QAD1" s="131"/>
      <c r="QAE1" s="131"/>
      <c r="QAF1" s="131"/>
      <c r="QAG1" s="131"/>
      <c r="QAH1" s="131"/>
      <c r="QAI1" s="131"/>
      <c r="QAJ1" s="131"/>
      <c r="QAK1" s="131"/>
      <c r="QAL1" s="131"/>
      <c r="QAM1" s="131"/>
      <c r="QAN1" s="131"/>
      <c r="QAO1" s="131"/>
      <c r="QAP1" s="131"/>
      <c r="QAQ1" s="131"/>
      <c r="QAR1" s="131"/>
      <c r="QAS1" s="131"/>
      <c r="QAT1" s="131"/>
      <c r="QAU1" s="131"/>
      <c r="QAV1" s="131"/>
      <c r="QAW1" s="131"/>
      <c r="QAX1" s="131"/>
      <c r="QAY1" s="131"/>
      <c r="QAZ1" s="131"/>
      <c r="QBA1" s="131"/>
      <c r="QBB1" s="131"/>
      <c r="QBC1" s="131"/>
      <c r="QBD1" s="131"/>
      <c r="QBE1" s="131"/>
      <c r="QBF1" s="131"/>
      <c r="QBG1" s="131"/>
      <c r="QBH1" s="131"/>
      <c r="QBI1" s="131"/>
      <c r="QBJ1" s="131"/>
      <c r="QBK1" s="131"/>
      <c r="QBL1" s="131"/>
      <c r="QBM1" s="131"/>
      <c r="QBN1" s="131"/>
      <c r="QBO1" s="131"/>
      <c r="QBP1" s="131"/>
      <c r="QBQ1" s="131"/>
      <c r="QBR1" s="131"/>
      <c r="QBS1" s="131"/>
      <c r="QBT1" s="131"/>
      <c r="QBU1" s="131"/>
      <c r="QBV1" s="131"/>
      <c r="QBW1" s="131"/>
      <c r="QBX1" s="131"/>
      <c r="QBY1" s="131"/>
      <c r="QBZ1" s="131"/>
      <c r="QCA1" s="131"/>
      <c r="QCB1" s="131"/>
      <c r="QCC1" s="131"/>
      <c r="QCD1" s="131"/>
      <c r="QCE1" s="131"/>
      <c r="QCF1" s="131"/>
      <c r="QCG1" s="131"/>
      <c r="QCH1" s="131"/>
      <c r="QCI1" s="131"/>
      <c r="QCJ1" s="131"/>
      <c r="QCK1" s="131"/>
      <c r="QCL1" s="131"/>
      <c r="QCM1" s="131"/>
      <c r="QCN1" s="131"/>
      <c r="QCO1" s="131"/>
      <c r="QCP1" s="131"/>
      <c r="QCQ1" s="131"/>
      <c r="QCR1" s="131"/>
      <c r="QCS1" s="131"/>
      <c r="QCT1" s="131"/>
      <c r="QCU1" s="131"/>
      <c r="QCV1" s="131"/>
      <c r="QCW1" s="131"/>
      <c r="QCX1" s="131"/>
      <c r="QCY1" s="131"/>
      <c r="QCZ1" s="131"/>
      <c r="QDA1" s="131"/>
      <c r="QDB1" s="131"/>
      <c r="QDC1" s="131"/>
      <c r="QDD1" s="131"/>
      <c r="QDE1" s="131"/>
      <c r="QDF1" s="131"/>
      <c r="QDG1" s="131"/>
      <c r="QDH1" s="131"/>
      <c r="QDI1" s="131"/>
      <c r="QDJ1" s="131"/>
      <c r="QDK1" s="131"/>
      <c r="QDL1" s="131"/>
      <c r="QDM1" s="131"/>
      <c r="QDN1" s="131"/>
      <c r="QDO1" s="131"/>
      <c r="QDP1" s="131"/>
      <c r="QDQ1" s="131"/>
      <c r="QDR1" s="131"/>
      <c r="QDS1" s="131"/>
      <c r="QDT1" s="131"/>
      <c r="QDU1" s="131"/>
      <c r="QDV1" s="131"/>
      <c r="QDW1" s="131"/>
      <c r="QDX1" s="131"/>
      <c r="QDY1" s="131"/>
      <c r="QDZ1" s="131"/>
      <c r="QEA1" s="131"/>
      <c r="QEB1" s="131"/>
      <c r="QEC1" s="131"/>
      <c r="QED1" s="131"/>
      <c r="QEE1" s="131"/>
      <c r="QEF1" s="131"/>
      <c r="QEG1" s="131"/>
      <c r="QEH1" s="131"/>
      <c r="QEI1" s="131"/>
      <c r="QEJ1" s="131"/>
      <c r="QEK1" s="131"/>
      <c r="QEL1" s="131"/>
      <c r="QEM1" s="131"/>
      <c r="QEN1" s="131"/>
      <c r="QEO1" s="131"/>
      <c r="QEP1" s="131"/>
      <c r="QEQ1" s="131"/>
      <c r="QER1" s="131"/>
      <c r="QES1" s="131"/>
      <c r="QET1" s="131"/>
      <c r="QEU1" s="131"/>
      <c r="QEV1" s="131"/>
      <c r="QEW1" s="131"/>
      <c r="QEX1" s="131"/>
      <c r="QEY1" s="131"/>
      <c r="QEZ1" s="131"/>
      <c r="QFA1" s="131"/>
      <c r="QFB1" s="131"/>
      <c r="QFC1" s="131"/>
      <c r="QFD1" s="131"/>
      <c r="QFE1" s="131"/>
      <c r="QFF1" s="131"/>
      <c r="QFG1" s="131"/>
      <c r="QFH1" s="131"/>
      <c r="QFI1" s="131"/>
      <c r="QFJ1" s="131"/>
      <c r="QFK1" s="131"/>
      <c r="QFL1" s="131"/>
      <c r="QFM1" s="131"/>
      <c r="QFN1" s="131"/>
      <c r="QFO1" s="131"/>
      <c r="QFP1" s="131"/>
      <c r="QFQ1" s="131"/>
      <c r="QFR1" s="131"/>
      <c r="QFS1" s="131"/>
      <c r="QFT1" s="131"/>
      <c r="QFU1" s="131"/>
      <c r="QFV1" s="131"/>
      <c r="QFW1" s="131"/>
      <c r="QFX1" s="131"/>
      <c r="QFY1" s="131"/>
      <c r="QFZ1" s="131"/>
      <c r="QGA1" s="131"/>
      <c r="QGB1" s="131"/>
      <c r="QGC1" s="131"/>
      <c r="QGD1" s="131"/>
      <c r="QGE1" s="131"/>
      <c r="QGF1" s="131"/>
      <c r="QGG1" s="131"/>
      <c r="QGH1" s="131"/>
      <c r="QGI1" s="131"/>
      <c r="QGJ1" s="131"/>
      <c r="QGK1" s="131"/>
      <c r="QGL1" s="131"/>
      <c r="QGM1" s="131"/>
      <c r="QGN1" s="131"/>
      <c r="QGO1" s="131"/>
      <c r="QGP1" s="131"/>
      <c r="QGQ1" s="131"/>
      <c r="QGR1" s="131"/>
      <c r="QGS1" s="131"/>
      <c r="QGT1" s="131"/>
      <c r="QGU1" s="131"/>
      <c r="QGV1" s="131"/>
      <c r="QGW1" s="131"/>
      <c r="QGX1" s="131"/>
      <c r="QGY1" s="131"/>
      <c r="QGZ1" s="131"/>
      <c r="QHA1" s="131"/>
      <c r="QHB1" s="131"/>
      <c r="QHC1" s="131"/>
      <c r="QHD1" s="131"/>
      <c r="QHE1" s="131"/>
      <c r="QHF1" s="131"/>
      <c r="QHG1" s="131"/>
      <c r="QHH1" s="131"/>
      <c r="QHI1" s="131"/>
      <c r="QHJ1" s="131"/>
      <c r="QHK1" s="131"/>
      <c r="QHL1" s="131"/>
      <c r="QHM1" s="131"/>
      <c r="QHN1" s="131"/>
      <c r="QHO1" s="131"/>
      <c r="QHP1" s="131"/>
      <c r="QHQ1" s="131"/>
      <c r="QHR1" s="131"/>
      <c r="QHS1" s="131"/>
      <c r="QHT1" s="131"/>
      <c r="QHU1" s="131"/>
      <c r="QHV1" s="131"/>
      <c r="QHW1" s="131"/>
      <c r="QHX1" s="131"/>
      <c r="QHY1" s="131"/>
      <c r="QHZ1" s="131"/>
      <c r="QIA1" s="131"/>
      <c r="QIB1" s="131"/>
      <c r="QIC1" s="131"/>
      <c r="QID1" s="131"/>
      <c r="QIE1" s="131"/>
      <c r="QIF1" s="131"/>
      <c r="QIG1" s="131"/>
      <c r="QIH1" s="131"/>
      <c r="QII1" s="131"/>
      <c r="QIJ1" s="131"/>
      <c r="QIK1" s="131"/>
      <c r="QIL1" s="131"/>
      <c r="QIM1" s="131"/>
      <c r="QIN1" s="131"/>
      <c r="QIO1" s="131"/>
      <c r="QIP1" s="131"/>
      <c r="QIQ1" s="131"/>
      <c r="QIR1" s="131"/>
      <c r="QIS1" s="131"/>
      <c r="QIT1" s="131"/>
      <c r="QIU1" s="131"/>
      <c r="QIV1" s="131"/>
      <c r="QIW1" s="131"/>
      <c r="QIX1" s="131"/>
      <c r="QIY1" s="131"/>
      <c r="QIZ1" s="131"/>
      <c r="QJA1" s="131"/>
      <c r="QJB1" s="131"/>
      <c r="QJC1" s="131"/>
      <c r="QJD1" s="131"/>
      <c r="QJE1" s="131"/>
      <c r="QJF1" s="131"/>
      <c r="QJG1" s="131"/>
      <c r="QJH1" s="131"/>
      <c r="QJI1" s="131"/>
      <c r="QJJ1" s="131"/>
      <c r="QJK1" s="131"/>
      <c r="QJL1" s="131"/>
      <c r="QJM1" s="131"/>
      <c r="QJN1" s="131"/>
      <c r="QJO1" s="131"/>
      <c r="QJP1" s="131"/>
      <c r="QJQ1" s="131"/>
      <c r="QJR1" s="131"/>
      <c r="QJS1" s="131"/>
      <c r="QJT1" s="131"/>
      <c r="QJU1" s="131"/>
      <c r="QJV1" s="131"/>
      <c r="QJW1" s="131"/>
      <c r="QJX1" s="131"/>
      <c r="QJY1" s="131"/>
      <c r="QJZ1" s="131"/>
      <c r="QKA1" s="131"/>
      <c r="QKB1" s="131"/>
      <c r="QKC1" s="131"/>
      <c r="QKD1" s="131"/>
      <c r="QKE1" s="131"/>
      <c r="QKF1" s="131"/>
      <c r="QKG1" s="131"/>
      <c r="QKH1" s="131"/>
      <c r="QKI1" s="131"/>
      <c r="QKJ1" s="131"/>
      <c r="QKK1" s="131"/>
      <c r="QKL1" s="131"/>
      <c r="QKM1" s="131"/>
      <c r="QKN1" s="131"/>
      <c r="QKO1" s="131"/>
      <c r="QKP1" s="131"/>
      <c r="QKQ1" s="131"/>
      <c r="QKR1" s="131"/>
      <c r="QKS1" s="131"/>
      <c r="QKT1" s="131"/>
      <c r="QKU1" s="131"/>
      <c r="QKV1" s="131"/>
      <c r="QKW1" s="131"/>
      <c r="QKX1" s="131"/>
      <c r="QKY1" s="131"/>
      <c r="QKZ1" s="131"/>
      <c r="QLA1" s="131"/>
      <c r="QLB1" s="131"/>
      <c r="QLC1" s="131"/>
      <c r="QLD1" s="131"/>
      <c r="QLE1" s="131"/>
      <c r="QLF1" s="131"/>
      <c r="QLG1" s="131"/>
      <c r="QLH1" s="131"/>
      <c r="QLI1" s="131"/>
      <c r="QLJ1" s="131"/>
      <c r="QLK1" s="131"/>
      <c r="QLL1" s="131"/>
      <c r="QLM1" s="131"/>
      <c r="QLN1" s="131"/>
      <c r="QLO1" s="131"/>
      <c r="QLP1" s="131"/>
      <c r="QLQ1" s="131"/>
      <c r="QLR1" s="131"/>
      <c r="QLS1" s="131"/>
      <c r="QLT1" s="131"/>
      <c r="QLU1" s="131"/>
      <c r="QLV1" s="131"/>
      <c r="QLW1" s="131"/>
      <c r="QLX1" s="131"/>
      <c r="QLY1" s="131"/>
      <c r="QLZ1" s="131"/>
      <c r="QMA1" s="131"/>
      <c r="QMB1" s="131"/>
      <c r="QMC1" s="131"/>
      <c r="QMD1" s="131"/>
      <c r="QME1" s="131"/>
      <c r="QMF1" s="131"/>
      <c r="QMG1" s="131"/>
      <c r="QMH1" s="131"/>
      <c r="QMI1" s="131"/>
      <c r="QMJ1" s="131"/>
      <c r="QMK1" s="131"/>
      <c r="QML1" s="131"/>
      <c r="QMM1" s="131"/>
      <c r="QMN1" s="131"/>
      <c r="QMO1" s="131"/>
      <c r="QMP1" s="131"/>
      <c r="QMQ1" s="131"/>
      <c r="QMR1" s="131"/>
      <c r="QMS1" s="131"/>
      <c r="QMT1" s="131"/>
      <c r="QMU1" s="131"/>
      <c r="QMV1" s="131"/>
      <c r="QMW1" s="131"/>
      <c r="QMX1" s="131"/>
      <c r="QMY1" s="131"/>
      <c r="QMZ1" s="131"/>
      <c r="QNA1" s="131"/>
      <c r="QNB1" s="131"/>
      <c r="QNC1" s="131"/>
      <c r="QND1" s="131"/>
      <c r="QNE1" s="131"/>
      <c r="QNF1" s="131"/>
      <c r="QNG1" s="131"/>
      <c r="QNH1" s="131"/>
      <c r="QNI1" s="131"/>
      <c r="QNJ1" s="131"/>
      <c r="QNK1" s="131"/>
      <c r="QNL1" s="131"/>
      <c r="QNM1" s="131"/>
      <c r="QNN1" s="131"/>
      <c r="QNO1" s="131"/>
      <c r="QNP1" s="131"/>
      <c r="QNQ1" s="131"/>
      <c r="QNR1" s="131"/>
      <c r="QNS1" s="131"/>
      <c r="QNT1" s="131"/>
      <c r="QNU1" s="131"/>
      <c r="QNV1" s="131"/>
      <c r="QNW1" s="131"/>
      <c r="QNX1" s="131"/>
      <c r="QNY1" s="131"/>
      <c r="QNZ1" s="131"/>
      <c r="QOA1" s="131"/>
      <c r="QOB1" s="131"/>
      <c r="QOC1" s="131"/>
      <c r="QOD1" s="131"/>
      <c r="QOE1" s="131"/>
      <c r="QOF1" s="131"/>
      <c r="QOG1" s="131"/>
      <c r="QOH1" s="131"/>
      <c r="QOI1" s="131"/>
      <c r="QOJ1" s="131"/>
      <c r="QOK1" s="131"/>
      <c r="QOL1" s="131"/>
      <c r="QOM1" s="131"/>
      <c r="QON1" s="131"/>
      <c r="QOO1" s="131"/>
      <c r="QOP1" s="131"/>
      <c r="QOQ1" s="131"/>
      <c r="QOR1" s="131"/>
      <c r="QOS1" s="131"/>
      <c r="QOT1" s="131"/>
      <c r="QOU1" s="131"/>
      <c r="QOV1" s="131"/>
      <c r="QOW1" s="131"/>
      <c r="QOX1" s="131"/>
      <c r="QOY1" s="131"/>
      <c r="QOZ1" s="131"/>
      <c r="QPA1" s="131"/>
      <c r="QPB1" s="131"/>
      <c r="QPC1" s="131"/>
      <c r="QPD1" s="131"/>
      <c r="QPE1" s="131"/>
      <c r="QPF1" s="131"/>
      <c r="QPG1" s="131"/>
      <c r="QPH1" s="131"/>
      <c r="QPI1" s="131"/>
      <c r="QPJ1" s="131"/>
      <c r="QPK1" s="131"/>
      <c r="QPL1" s="131"/>
      <c r="QPM1" s="131"/>
      <c r="QPN1" s="131"/>
      <c r="QPO1" s="131"/>
      <c r="QPP1" s="131"/>
      <c r="QPQ1" s="131"/>
      <c r="QPR1" s="131"/>
      <c r="QPS1" s="131"/>
      <c r="QPT1" s="131"/>
      <c r="QPU1" s="131"/>
      <c r="QPV1" s="131"/>
      <c r="QPW1" s="131"/>
      <c r="QPX1" s="131"/>
      <c r="QPY1" s="131"/>
      <c r="QPZ1" s="131"/>
      <c r="QQA1" s="131"/>
      <c r="QQB1" s="131"/>
      <c r="QQC1" s="131"/>
      <c r="QQD1" s="131"/>
      <c r="QQE1" s="131"/>
      <c r="QQF1" s="131"/>
      <c r="QQG1" s="131"/>
      <c r="QQH1" s="131"/>
      <c r="QQI1" s="131"/>
      <c r="QQJ1" s="131"/>
      <c r="QQK1" s="131"/>
      <c r="QQL1" s="131"/>
      <c r="QQM1" s="131"/>
      <c r="QQN1" s="131"/>
      <c r="QQO1" s="131"/>
      <c r="QQP1" s="131"/>
      <c r="QQQ1" s="131"/>
      <c r="QQR1" s="131"/>
      <c r="QQS1" s="131"/>
      <c r="QQT1" s="131"/>
      <c r="QQU1" s="131"/>
      <c r="QQV1" s="131"/>
      <c r="QQW1" s="131"/>
      <c r="QQX1" s="131"/>
      <c r="QQY1" s="131"/>
      <c r="QQZ1" s="131"/>
      <c r="QRA1" s="131"/>
      <c r="QRB1" s="131"/>
      <c r="QRC1" s="131"/>
      <c r="QRD1" s="131"/>
      <c r="QRE1" s="131"/>
      <c r="QRF1" s="131"/>
      <c r="QRG1" s="131"/>
      <c r="QRH1" s="131"/>
      <c r="QRI1" s="131"/>
      <c r="QRJ1" s="131"/>
      <c r="QRK1" s="131"/>
      <c r="QRL1" s="131"/>
      <c r="QRM1" s="131"/>
      <c r="QRN1" s="131"/>
      <c r="QRO1" s="131"/>
      <c r="QRP1" s="131"/>
      <c r="QRQ1" s="131"/>
      <c r="QRR1" s="131"/>
      <c r="QRS1" s="131"/>
      <c r="QRT1" s="131"/>
      <c r="QRU1" s="131"/>
      <c r="QRV1" s="131"/>
      <c r="QRW1" s="131"/>
      <c r="QRX1" s="131"/>
      <c r="QRY1" s="131"/>
      <c r="QRZ1" s="131"/>
      <c r="QSA1" s="131"/>
      <c r="QSB1" s="131"/>
      <c r="QSC1" s="131"/>
      <c r="QSD1" s="131"/>
      <c r="QSE1" s="131"/>
      <c r="QSF1" s="131"/>
      <c r="QSG1" s="131"/>
      <c r="QSH1" s="131"/>
      <c r="QSI1" s="131"/>
      <c r="QSJ1" s="131"/>
      <c r="QSK1" s="131"/>
      <c r="QSL1" s="131"/>
      <c r="QSM1" s="131"/>
      <c r="QSN1" s="131"/>
      <c r="QSO1" s="131"/>
      <c r="QSP1" s="131"/>
      <c r="QSQ1" s="131"/>
      <c r="QSR1" s="131"/>
      <c r="QSS1" s="131"/>
      <c r="QST1" s="131"/>
      <c r="QSU1" s="131"/>
      <c r="QSV1" s="131"/>
      <c r="QSW1" s="131"/>
      <c r="QSX1" s="131"/>
      <c r="QSY1" s="131"/>
      <c r="QSZ1" s="131"/>
      <c r="QTA1" s="131"/>
      <c r="QTB1" s="131"/>
      <c r="QTC1" s="131"/>
      <c r="QTD1" s="131"/>
      <c r="QTE1" s="131"/>
      <c r="QTF1" s="131"/>
      <c r="QTG1" s="131"/>
      <c r="QTH1" s="131"/>
      <c r="QTI1" s="131"/>
      <c r="QTJ1" s="131"/>
      <c r="QTK1" s="131"/>
      <c r="QTL1" s="131"/>
      <c r="QTM1" s="131"/>
      <c r="QTN1" s="131"/>
      <c r="QTO1" s="131"/>
      <c r="QTP1" s="131"/>
      <c r="QTQ1" s="131"/>
      <c r="QTR1" s="131"/>
      <c r="QTS1" s="131"/>
      <c r="QTT1" s="131"/>
      <c r="QTU1" s="131"/>
      <c r="QTV1" s="131"/>
      <c r="QTW1" s="131"/>
      <c r="QTX1" s="131"/>
      <c r="QTY1" s="131"/>
      <c r="QTZ1" s="131"/>
      <c r="QUA1" s="131"/>
      <c r="QUB1" s="131"/>
      <c r="QUC1" s="131"/>
      <c r="QUD1" s="131"/>
      <c r="QUE1" s="131"/>
      <c r="QUF1" s="131"/>
      <c r="QUG1" s="131"/>
      <c r="QUH1" s="131"/>
      <c r="QUI1" s="131"/>
      <c r="QUJ1" s="131"/>
      <c r="QUK1" s="131"/>
      <c r="QUL1" s="131"/>
      <c r="QUM1" s="131"/>
      <c r="QUN1" s="131"/>
      <c r="QUO1" s="131"/>
      <c r="QUP1" s="131"/>
      <c r="QUQ1" s="131"/>
      <c r="QUR1" s="131"/>
      <c r="QUS1" s="131"/>
      <c r="QUT1" s="131"/>
      <c r="QUU1" s="131"/>
      <c r="QUV1" s="131"/>
      <c r="QUW1" s="131"/>
      <c r="QUX1" s="131"/>
      <c r="QUY1" s="131"/>
      <c r="QUZ1" s="131"/>
      <c r="QVA1" s="131"/>
      <c r="QVB1" s="131"/>
      <c r="QVC1" s="131"/>
      <c r="QVD1" s="131"/>
      <c r="QVE1" s="131"/>
      <c r="QVF1" s="131"/>
      <c r="QVG1" s="131"/>
      <c r="QVH1" s="131"/>
      <c r="QVI1" s="131"/>
      <c r="QVJ1" s="131"/>
      <c r="QVK1" s="131"/>
      <c r="QVL1" s="131"/>
      <c r="QVM1" s="131"/>
      <c r="QVN1" s="131"/>
      <c r="QVO1" s="131"/>
      <c r="QVP1" s="131"/>
      <c r="QVQ1" s="131"/>
      <c r="QVR1" s="131"/>
      <c r="QVS1" s="131"/>
      <c r="QVT1" s="131"/>
      <c r="QVU1" s="131"/>
      <c r="QVV1" s="131"/>
      <c r="QVW1" s="131"/>
      <c r="QVX1" s="131"/>
      <c r="QVY1" s="131"/>
      <c r="QVZ1" s="131"/>
      <c r="QWA1" s="131"/>
      <c r="QWB1" s="131"/>
      <c r="QWC1" s="131"/>
      <c r="QWD1" s="131"/>
      <c r="QWE1" s="131"/>
      <c r="QWF1" s="131"/>
      <c r="QWG1" s="131"/>
      <c r="QWH1" s="131"/>
      <c r="QWI1" s="131"/>
      <c r="QWJ1" s="131"/>
      <c r="QWK1" s="131"/>
      <c r="QWL1" s="131"/>
      <c r="QWM1" s="131"/>
      <c r="QWN1" s="131"/>
      <c r="QWO1" s="131"/>
      <c r="QWP1" s="131"/>
      <c r="QWQ1" s="131"/>
      <c r="QWR1" s="131"/>
      <c r="QWS1" s="131"/>
      <c r="QWT1" s="131"/>
      <c r="QWU1" s="131"/>
      <c r="QWV1" s="131"/>
      <c r="QWW1" s="131"/>
      <c r="QWX1" s="131"/>
      <c r="QWY1" s="131"/>
      <c r="QWZ1" s="131"/>
      <c r="QXA1" s="131"/>
      <c r="QXB1" s="131"/>
      <c r="QXC1" s="131"/>
      <c r="QXD1" s="131"/>
      <c r="QXE1" s="131"/>
      <c r="QXF1" s="131"/>
      <c r="QXG1" s="131"/>
      <c r="QXH1" s="131"/>
      <c r="QXI1" s="131"/>
      <c r="QXJ1" s="131"/>
      <c r="QXK1" s="131"/>
      <c r="QXL1" s="131"/>
      <c r="QXM1" s="131"/>
      <c r="QXN1" s="131"/>
      <c r="QXO1" s="131"/>
      <c r="QXP1" s="131"/>
      <c r="QXQ1" s="131"/>
      <c r="QXR1" s="131"/>
      <c r="QXS1" s="131"/>
      <c r="QXT1" s="131"/>
      <c r="QXU1" s="131"/>
      <c r="QXV1" s="131"/>
      <c r="QXW1" s="131"/>
      <c r="QXX1" s="131"/>
      <c r="QXY1" s="131"/>
      <c r="QXZ1" s="131"/>
      <c r="QYA1" s="131"/>
      <c r="QYB1" s="131"/>
      <c r="QYC1" s="131"/>
      <c r="QYD1" s="131"/>
      <c r="QYE1" s="131"/>
      <c r="QYF1" s="131"/>
      <c r="QYG1" s="131"/>
      <c r="QYH1" s="131"/>
      <c r="QYI1" s="131"/>
      <c r="QYJ1" s="131"/>
      <c r="QYK1" s="131"/>
      <c r="QYL1" s="131"/>
      <c r="QYM1" s="131"/>
      <c r="QYN1" s="131"/>
      <c r="QYO1" s="131"/>
      <c r="QYP1" s="131"/>
      <c r="QYQ1" s="131"/>
      <c r="QYR1" s="131"/>
      <c r="QYS1" s="131"/>
      <c r="QYT1" s="131"/>
      <c r="QYU1" s="131"/>
      <c r="QYV1" s="131"/>
      <c r="QYW1" s="131"/>
      <c r="QYX1" s="131"/>
      <c r="QYY1" s="131"/>
      <c r="QYZ1" s="131"/>
      <c r="QZA1" s="131"/>
      <c r="QZB1" s="131"/>
      <c r="QZC1" s="131"/>
      <c r="QZD1" s="131"/>
      <c r="QZE1" s="131"/>
      <c r="QZF1" s="131"/>
      <c r="QZG1" s="131"/>
      <c r="QZH1" s="131"/>
      <c r="QZI1" s="131"/>
      <c r="QZJ1" s="131"/>
      <c r="QZK1" s="131"/>
      <c r="QZL1" s="131"/>
      <c r="QZM1" s="131"/>
      <c r="QZN1" s="131"/>
      <c r="QZO1" s="131"/>
      <c r="QZP1" s="131"/>
      <c r="QZQ1" s="131"/>
      <c r="QZR1" s="131"/>
      <c r="QZS1" s="131"/>
      <c r="QZT1" s="131"/>
      <c r="QZU1" s="131"/>
      <c r="QZV1" s="131"/>
      <c r="QZW1" s="131"/>
      <c r="QZX1" s="131"/>
      <c r="QZY1" s="131"/>
      <c r="QZZ1" s="131"/>
      <c r="RAA1" s="131"/>
      <c r="RAB1" s="131"/>
      <c r="RAC1" s="131"/>
      <c r="RAD1" s="131"/>
      <c r="RAE1" s="131"/>
      <c r="RAF1" s="131"/>
      <c r="RAG1" s="131"/>
      <c r="RAH1" s="131"/>
      <c r="RAI1" s="131"/>
      <c r="RAJ1" s="131"/>
      <c r="RAK1" s="131"/>
      <c r="RAL1" s="131"/>
      <c r="RAM1" s="131"/>
      <c r="RAN1" s="131"/>
      <c r="RAO1" s="131"/>
      <c r="RAP1" s="131"/>
      <c r="RAQ1" s="131"/>
      <c r="RAR1" s="131"/>
      <c r="RAS1" s="131"/>
      <c r="RAT1" s="131"/>
      <c r="RAU1" s="131"/>
      <c r="RAV1" s="131"/>
      <c r="RAW1" s="131"/>
      <c r="RAX1" s="131"/>
      <c r="RAY1" s="131"/>
      <c r="RAZ1" s="131"/>
      <c r="RBA1" s="131"/>
      <c r="RBB1" s="131"/>
      <c r="RBC1" s="131"/>
      <c r="RBD1" s="131"/>
      <c r="RBE1" s="131"/>
      <c r="RBF1" s="131"/>
      <c r="RBG1" s="131"/>
      <c r="RBH1" s="131"/>
      <c r="RBI1" s="131"/>
      <c r="RBJ1" s="131"/>
      <c r="RBK1" s="131"/>
      <c r="RBL1" s="131"/>
      <c r="RBM1" s="131"/>
      <c r="RBN1" s="131"/>
      <c r="RBO1" s="131"/>
      <c r="RBP1" s="131"/>
      <c r="RBQ1" s="131"/>
      <c r="RBR1" s="131"/>
      <c r="RBS1" s="131"/>
      <c r="RBT1" s="131"/>
      <c r="RBU1" s="131"/>
      <c r="RBV1" s="131"/>
      <c r="RBW1" s="131"/>
      <c r="RBX1" s="131"/>
      <c r="RBY1" s="131"/>
      <c r="RBZ1" s="131"/>
      <c r="RCA1" s="131"/>
      <c r="RCB1" s="131"/>
      <c r="RCC1" s="131"/>
      <c r="RCD1" s="131"/>
      <c r="RCE1" s="131"/>
      <c r="RCF1" s="131"/>
      <c r="RCG1" s="131"/>
      <c r="RCH1" s="131"/>
      <c r="RCI1" s="131"/>
      <c r="RCJ1" s="131"/>
      <c r="RCK1" s="131"/>
      <c r="RCL1" s="131"/>
      <c r="RCM1" s="131"/>
      <c r="RCN1" s="131"/>
      <c r="RCO1" s="131"/>
      <c r="RCP1" s="131"/>
      <c r="RCQ1" s="131"/>
      <c r="RCR1" s="131"/>
      <c r="RCS1" s="131"/>
      <c r="RCT1" s="131"/>
      <c r="RCU1" s="131"/>
      <c r="RCV1" s="131"/>
      <c r="RCW1" s="131"/>
      <c r="RCX1" s="131"/>
      <c r="RCY1" s="131"/>
      <c r="RCZ1" s="131"/>
      <c r="RDA1" s="131"/>
      <c r="RDB1" s="131"/>
      <c r="RDC1" s="131"/>
      <c r="RDD1" s="131"/>
      <c r="RDE1" s="131"/>
      <c r="RDF1" s="131"/>
      <c r="RDG1" s="131"/>
      <c r="RDH1" s="131"/>
      <c r="RDI1" s="131"/>
      <c r="RDJ1" s="131"/>
      <c r="RDK1" s="131"/>
      <c r="RDL1" s="131"/>
      <c r="RDM1" s="131"/>
      <c r="RDN1" s="131"/>
      <c r="RDO1" s="131"/>
      <c r="RDP1" s="131"/>
      <c r="RDQ1" s="131"/>
      <c r="RDR1" s="131"/>
      <c r="RDS1" s="131"/>
      <c r="RDT1" s="131"/>
      <c r="RDU1" s="131"/>
      <c r="RDV1" s="131"/>
      <c r="RDW1" s="131"/>
      <c r="RDX1" s="131"/>
      <c r="RDY1" s="131"/>
      <c r="RDZ1" s="131"/>
      <c r="REA1" s="131"/>
      <c r="REB1" s="131"/>
      <c r="REC1" s="131"/>
      <c r="RED1" s="131"/>
      <c r="REE1" s="131"/>
      <c r="REF1" s="131"/>
      <c r="REG1" s="131"/>
      <c r="REH1" s="131"/>
      <c r="REI1" s="131"/>
      <c r="REJ1" s="131"/>
      <c r="REK1" s="131"/>
      <c r="REL1" s="131"/>
      <c r="REM1" s="131"/>
      <c r="REN1" s="131"/>
      <c r="REO1" s="131"/>
      <c r="REP1" s="131"/>
      <c r="REQ1" s="131"/>
      <c r="RER1" s="131"/>
      <c r="RES1" s="131"/>
      <c r="RET1" s="131"/>
      <c r="REU1" s="131"/>
      <c r="REV1" s="131"/>
      <c r="REW1" s="131"/>
      <c r="REX1" s="131"/>
      <c r="REY1" s="131"/>
      <c r="REZ1" s="131"/>
      <c r="RFA1" s="131"/>
      <c r="RFB1" s="131"/>
      <c r="RFC1" s="131"/>
      <c r="RFD1" s="131"/>
      <c r="RFE1" s="131"/>
      <c r="RFF1" s="131"/>
      <c r="RFG1" s="131"/>
      <c r="RFH1" s="131"/>
      <c r="RFI1" s="131"/>
      <c r="RFJ1" s="131"/>
      <c r="RFK1" s="131"/>
      <c r="RFL1" s="131"/>
      <c r="RFM1" s="131"/>
      <c r="RFN1" s="131"/>
      <c r="RFO1" s="131"/>
      <c r="RFP1" s="131"/>
      <c r="RFQ1" s="131"/>
      <c r="RFR1" s="131"/>
      <c r="RFS1" s="131"/>
      <c r="RFT1" s="131"/>
      <c r="RFU1" s="131"/>
      <c r="RFV1" s="131"/>
      <c r="RFW1" s="131"/>
      <c r="RFX1" s="131"/>
      <c r="RFY1" s="131"/>
      <c r="RFZ1" s="131"/>
      <c r="RGA1" s="131"/>
      <c r="RGB1" s="131"/>
      <c r="RGC1" s="131"/>
      <c r="RGD1" s="131"/>
      <c r="RGE1" s="131"/>
      <c r="RGF1" s="131"/>
      <c r="RGG1" s="131"/>
      <c r="RGH1" s="131"/>
      <c r="RGI1" s="131"/>
      <c r="RGJ1" s="131"/>
      <c r="RGK1" s="131"/>
      <c r="RGL1" s="131"/>
      <c r="RGM1" s="131"/>
      <c r="RGN1" s="131"/>
      <c r="RGO1" s="131"/>
      <c r="RGP1" s="131"/>
      <c r="RGQ1" s="131"/>
      <c r="RGR1" s="131"/>
      <c r="RGS1" s="131"/>
      <c r="RGT1" s="131"/>
      <c r="RGU1" s="131"/>
      <c r="RGV1" s="131"/>
      <c r="RGW1" s="131"/>
      <c r="RGX1" s="131"/>
      <c r="RGY1" s="131"/>
      <c r="RGZ1" s="131"/>
      <c r="RHA1" s="131"/>
      <c r="RHB1" s="131"/>
      <c r="RHC1" s="131"/>
      <c r="RHD1" s="131"/>
      <c r="RHE1" s="131"/>
      <c r="RHF1" s="131"/>
      <c r="RHG1" s="131"/>
      <c r="RHH1" s="131"/>
      <c r="RHI1" s="131"/>
      <c r="RHJ1" s="131"/>
      <c r="RHK1" s="131"/>
      <c r="RHL1" s="131"/>
      <c r="RHM1" s="131"/>
      <c r="RHN1" s="131"/>
      <c r="RHO1" s="131"/>
      <c r="RHP1" s="131"/>
      <c r="RHQ1" s="131"/>
      <c r="RHR1" s="131"/>
      <c r="RHS1" s="131"/>
      <c r="RHT1" s="131"/>
      <c r="RHU1" s="131"/>
      <c r="RHV1" s="131"/>
      <c r="RHW1" s="131"/>
      <c r="RHX1" s="131"/>
      <c r="RHY1" s="131"/>
      <c r="RHZ1" s="131"/>
      <c r="RIA1" s="131"/>
      <c r="RIB1" s="131"/>
      <c r="RIC1" s="131"/>
      <c r="RID1" s="131"/>
      <c r="RIE1" s="131"/>
      <c r="RIF1" s="131"/>
      <c r="RIG1" s="131"/>
      <c r="RIH1" s="131"/>
      <c r="RII1" s="131"/>
      <c r="RIJ1" s="131"/>
      <c r="RIK1" s="131"/>
      <c r="RIL1" s="131"/>
      <c r="RIM1" s="131"/>
      <c r="RIN1" s="131"/>
      <c r="RIO1" s="131"/>
      <c r="RIP1" s="131"/>
      <c r="RIQ1" s="131"/>
      <c r="RIR1" s="131"/>
      <c r="RIS1" s="131"/>
      <c r="RIT1" s="131"/>
      <c r="RIU1" s="131"/>
      <c r="RIV1" s="131"/>
      <c r="RIW1" s="131"/>
      <c r="RIX1" s="131"/>
      <c r="RIY1" s="131"/>
      <c r="RIZ1" s="131"/>
      <c r="RJA1" s="131"/>
      <c r="RJB1" s="131"/>
      <c r="RJC1" s="131"/>
      <c r="RJD1" s="131"/>
      <c r="RJE1" s="131"/>
      <c r="RJF1" s="131"/>
      <c r="RJG1" s="131"/>
      <c r="RJH1" s="131"/>
      <c r="RJI1" s="131"/>
      <c r="RJJ1" s="131"/>
      <c r="RJK1" s="131"/>
      <c r="RJL1" s="131"/>
      <c r="RJM1" s="131"/>
      <c r="RJN1" s="131"/>
      <c r="RJO1" s="131"/>
      <c r="RJP1" s="131"/>
      <c r="RJQ1" s="131"/>
      <c r="RJR1" s="131"/>
      <c r="RJS1" s="131"/>
      <c r="RJT1" s="131"/>
      <c r="RJU1" s="131"/>
      <c r="RJV1" s="131"/>
      <c r="RJW1" s="131"/>
      <c r="RJX1" s="131"/>
      <c r="RJY1" s="131"/>
      <c r="RJZ1" s="131"/>
      <c r="RKA1" s="131"/>
      <c r="RKB1" s="131"/>
      <c r="RKC1" s="131"/>
      <c r="RKD1" s="131"/>
      <c r="RKE1" s="131"/>
      <c r="RKF1" s="131"/>
      <c r="RKG1" s="131"/>
      <c r="RKH1" s="131"/>
      <c r="RKI1" s="131"/>
      <c r="RKJ1" s="131"/>
      <c r="RKK1" s="131"/>
      <c r="RKL1" s="131"/>
      <c r="RKM1" s="131"/>
      <c r="RKN1" s="131"/>
      <c r="RKO1" s="131"/>
      <c r="RKP1" s="131"/>
      <c r="RKQ1" s="131"/>
      <c r="RKR1" s="131"/>
      <c r="RKS1" s="131"/>
      <c r="RKT1" s="131"/>
      <c r="RKU1" s="131"/>
      <c r="RKV1" s="131"/>
      <c r="RKW1" s="131"/>
      <c r="RKX1" s="131"/>
      <c r="RKY1" s="131"/>
      <c r="RKZ1" s="131"/>
      <c r="RLA1" s="131"/>
      <c r="RLB1" s="131"/>
      <c r="RLC1" s="131"/>
      <c r="RLD1" s="131"/>
      <c r="RLE1" s="131"/>
      <c r="RLF1" s="131"/>
      <c r="RLG1" s="131"/>
      <c r="RLH1" s="131"/>
      <c r="RLI1" s="131"/>
      <c r="RLJ1" s="131"/>
      <c r="RLK1" s="131"/>
      <c r="RLL1" s="131"/>
      <c r="RLM1" s="131"/>
      <c r="RLN1" s="131"/>
      <c r="RLO1" s="131"/>
      <c r="RLP1" s="131"/>
      <c r="RLQ1" s="131"/>
      <c r="RLR1" s="131"/>
      <c r="RLS1" s="131"/>
      <c r="RLT1" s="131"/>
      <c r="RLU1" s="131"/>
      <c r="RLV1" s="131"/>
      <c r="RLW1" s="131"/>
      <c r="RLX1" s="131"/>
      <c r="RLY1" s="131"/>
      <c r="RLZ1" s="131"/>
      <c r="RMA1" s="131"/>
      <c r="RMB1" s="131"/>
      <c r="RMC1" s="131"/>
      <c r="RMD1" s="131"/>
      <c r="RME1" s="131"/>
      <c r="RMF1" s="131"/>
      <c r="RMG1" s="131"/>
      <c r="RMH1" s="131"/>
      <c r="RMI1" s="131"/>
      <c r="RMJ1" s="131"/>
      <c r="RMK1" s="131"/>
      <c r="RML1" s="131"/>
      <c r="RMM1" s="131"/>
      <c r="RMN1" s="131"/>
      <c r="RMO1" s="131"/>
      <c r="RMP1" s="131"/>
      <c r="RMQ1" s="131"/>
      <c r="RMR1" s="131"/>
      <c r="RMS1" s="131"/>
      <c r="RMT1" s="131"/>
      <c r="RMU1" s="131"/>
      <c r="RMV1" s="131"/>
      <c r="RMW1" s="131"/>
      <c r="RMX1" s="131"/>
      <c r="RMY1" s="131"/>
      <c r="RMZ1" s="131"/>
      <c r="RNA1" s="131"/>
      <c r="RNB1" s="131"/>
      <c r="RNC1" s="131"/>
      <c r="RND1" s="131"/>
      <c r="RNE1" s="131"/>
      <c r="RNF1" s="131"/>
      <c r="RNG1" s="131"/>
      <c r="RNH1" s="131"/>
      <c r="RNI1" s="131"/>
      <c r="RNJ1" s="131"/>
      <c r="RNK1" s="131"/>
      <c r="RNL1" s="131"/>
      <c r="RNM1" s="131"/>
      <c r="RNN1" s="131"/>
      <c r="RNO1" s="131"/>
      <c r="RNP1" s="131"/>
      <c r="RNQ1" s="131"/>
      <c r="RNR1" s="131"/>
      <c r="RNS1" s="131"/>
      <c r="RNT1" s="131"/>
      <c r="RNU1" s="131"/>
      <c r="RNV1" s="131"/>
      <c r="RNW1" s="131"/>
      <c r="RNX1" s="131"/>
      <c r="RNY1" s="131"/>
      <c r="RNZ1" s="131"/>
      <c r="ROA1" s="131"/>
      <c r="ROB1" s="131"/>
      <c r="ROC1" s="131"/>
      <c r="ROD1" s="131"/>
      <c r="ROE1" s="131"/>
      <c r="ROF1" s="131"/>
      <c r="ROG1" s="131"/>
      <c r="ROH1" s="131"/>
      <c r="ROI1" s="131"/>
      <c r="ROJ1" s="131"/>
      <c r="ROK1" s="131"/>
      <c r="ROL1" s="131"/>
      <c r="ROM1" s="131"/>
      <c r="RON1" s="131"/>
      <c r="ROO1" s="131"/>
      <c r="ROP1" s="131"/>
      <c r="ROQ1" s="131"/>
      <c r="ROR1" s="131"/>
      <c r="ROS1" s="131"/>
      <c r="ROT1" s="131"/>
      <c r="ROU1" s="131"/>
      <c r="ROV1" s="131"/>
      <c r="ROW1" s="131"/>
      <c r="ROX1" s="131"/>
      <c r="ROY1" s="131"/>
      <c r="ROZ1" s="131"/>
      <c r="RPA1" s="131"/>
      <c r="RPB1" s="131"/>
      <c r="RPC1" s="131"/>
      <c r="RPD1" s="131"/>
      <c r="RPE1" s="131"/>
      <c r="RPF1" s="131"/>
      <c r="RPG1" s="131"/>
      <c r="RPH1" s="131"/>
      <c r="RPI1" s="131"/>
      <c r="RPJ1" s="131"/>
      <c r="RPK1" s="131"/>
      <c r="RPL1" s="131"/>
      <c r="RPM1" s="131"/>
      <c r="RPN1" s="131"/>
      <c r="RPO1" s="131"/>
      <c r="RPP1" s="131"/>
      <c r="RPQ1" s="131"/>
      <c r="RPR1" s="131"/>
      <c r="RPS1" s="131"/>
      <c r="RPT1" s="131"/>
      <c r="RPU1" s="131"/>
      <c r="RPV1" s="131"/>
      <c r="RPW1" s="131"/>
      <c r="RPX1" s="131"/>
      <c r="RPY1" s="131"/>
      <c r="RPZ1" s="131"/>
      <c r="RQA1" s="131"/>
      <c r="RQB1" s="131"/>
      <c r="RQC1" s="131"/>
      <c r="RQD1" s="131"/>
      <c r="RQE1" s="131"/>
      <c r="RQF1" s="131"/>
      <c r="RQG1" s="131"/>
      <c r="RQH1" s="131"/>
      <c r="RQI1" s="131"/>
      <c r="RQJ1" s="131"/>
      <c r="RQK1" s="131"/>
      <c r="RQL1" s="131"/>
      <c r="RQM1" s="131"/>
      <c r="RQN1" s="131"/>
      <c r="RQO1" s="131"/>
      <c r="RQP1" s="131"/>
      <c r="RQQ1" s="131"/>
      <c r="RQR1" s="131"/>
      <c r="RQS1" s="131"/>
      <c r="RQT1" s="131"/>
      <c r="RQU1" s="131"/>
      <c r="RQV1" s="131"/>
      <c r="RQW1" s="131"/>
      <c r="RQX1" s="131"/>
      <c r="RQY1" s="131"/>
      <c r="RQZ1" s="131"/>
      <c r="RRA1" s="131"/>
      <c r="RRB1" s="131"/>
      <c r="RRC1" s="131"/>
      <c r="RRD1" s="131"/>
      <c r="RRE1" s="131"/>
      <c r="RRF1" s="131"/>
      <c r="RRG1" s="131"/>
      <c r="RRH1" s="131"/>
      <c r="RRI1" s="131"/>
      <c r="RRJ1" s="131"/>
      <c r="RRK1" s="131"/>
      <c r="RRL1" s="131"/>
      <c r="RRM1" s="131"/>
      <c r="RRN1" s="131"/>
      <c r="RRO1" s="131"/>
      <c r="RRP1" s="131"/>
      <c r="RRQ1" s="131"/>
      <c r="RRR1" s="131"/>
      <c r="RRS1" s="131"/>
      <c r="RRT1" s="131"/>
      <c r="RRU1" s="131"/>
      <c r="RRV1" s="131"/>
      <c r="RRW1" s="131"/>
      <c r="RRX1" s="131"/>
      <c r="RRY1" s="131"/>
      <c r="RRZ1" s="131"/>
      <c r="RSA1" s="131"/>
      <c r="RSB1" s="131"/>
      <c r="RSC1" s="131"/>
      <c r="RSD1" s="131"/>
      <c r="RSE1" s="131"/>
      <c r="RSF1" s="131"/>
      <c r="RSG1" s="131"/>
      <c r="RSH1" s="131"/>
      <c r="RSI1" s="131"/>
      <c r="RSJ1" s="131"/>
      <c r="RSK1" s="131"/>
      <c r="RSL1" s="131"/>
      <c r="RSM1" s="131"/>
      <c r="RSN1" s="131"/>
      <c r="RSO1" s="131"/>
      <c r="RSP1" s="131"/>
      <c r="RSQ1" s="131"/>
      <c r="RSR1" s="131"/>
      <c r="RSS1" s="131"/>
      <c r="RST1" s="131"/>
      <c r="RSU1" s="131"/>
      <c r="RSV1" s="131"/>
      <c r="RSW1" s="131"/>
      <c r="RSX1" s="131"/>
      <c r="RSY1" s="131"/>
      <c r="RSZ1" s="131"/>
      <c r="RTA1" s="131"/>
      <c r="RTB1" s="131"/>
      <c r="RTC1" s="131"/>
      <c r="RTD1" s="131"/>
      <c r="RTE1" s="131"/>
      <c r="RTF1" s="131"/>
      <c r="RTG1" s="131"/>
      <c r="RTH1" s="131"/>
      <c r="RTI1" s="131"/>
      <c r="RTJ1" s="131"/>
      <c r="RTK1" s="131"/>
      <c r="RTL1" s="131"/>
      <c r="RTM1" s="131"/>
      <c r="RTN1" s="131"/>
      <c r="RTO1" s="131"/>
      <c r="RTP1" s="131"/>
      <c r="RTQ1" s="131"/>
      <c r="RTR1" s="131"/>
      <c r="RTS1" s="131"/>
      <c r="RTT1" s="131"/>
      <c r="RTU1" s="131"/>
      <c r="RTV1" s="131"/>
      <c r="RTW1" s="131"/>
      <c r="RTX1" s="131"/>
      <c r="RTY1" s="131"/>
      <c r="RTZ1" s="131"/>
      <c r="RUA1" s="131"/>
      <c r="RUB1" s="131"/>
      <c r="RUC1" s="131"/>
      <c r="RUD1" s="131"/>
      <c r="RUE1" s="131"/>
      <c r="RUF1" s="131"/>
      <c r="RUG1" s="131"/>
      <c r="RUH1" s="131"/>
      <c r="RUI1" s="131"/>
      <c r="RUJ1" s="131"/>
      <c r="RUK1" s="131"/>
      <c r="RUL1" s="131"/>
      <c r="RUM1" s="131"/>
      <c r="RUN1" s="131"/>
      <c r="RUO1" s="131"/>
      <c r="RUP1" s="131"/>
      <c r="RUQ1" s="131"/>
      <c r="RUR1" s="131"/>
      <c r="RUS1" s="131"/>
      <c r="RUT1" s="131"/>
      <c r="RUU1" s="131"/>
      <c r="RUV1" s="131"/>
      <c r="RUW1" s="131"/>
      <c r="RUX1" s="131"/>
      <c r="RUY1" s="131"/>
      <c r="RUZ1" s="131"/>
      <c r="RVA1" s="131"/>
      <c r="RVB1" s="131"/>
      <c r="RVC1" s="131"/>
      <c r="RVD1" s="131"/>
      <c r="RVE1" s="131"/>
      <c r="RVF1" s="131"/>
      <c r="RVG1" s="131"/>
      <c r="RVH1" s="131"/>
      <c r="RVI1" s="131"/>
      <c r="RVJ1" s="131"/>
      <c r="RVK1" s="131"/>
      <c r="RVL1" s="131"/>
      <c r="RVM1" s="131"/>
      <c r="RVN1" s="131"/>
      <c r="RVO1" s="131"/>
      <c r="RVP1" s="131"/>
      <c r="RVQ1" s="131"/>
      <c r="RVR1" s="131"/>
      <c r="RVS1" s="131"/>
      <c r="RVT1" s="131"/>
      <c r="RVU1" s="131"/>
      <c r="RVV1" s="131"/>
      <c r="RVW1" s="131"/>
      <c r="RVX1" s="131"/>
      <c r="RVY1" s="131"/>
      <c r="RVZ1" s="131"/>
      <c r="RWA1" s="131"/>
      <c r="RWB1" s="131"/>
      <c r="RWC1" s="131"/>
      <c r="RWD1" s="131"/>
      <c r="RWE1" s="131"/>
      <c r="RWF1" s="131"/>
      <c r="RWG1" s="131"/>
      <c r="RWH1" s="131"/>
      <c r="RWI1" s="131"/>
      <c r="RWJ1" s="131"/>
      <c r="RWK1" s="131"/>
      <c r="RWL1" s="131"/>
      <c r="RWM1" s="131"/>
      <c r="RWN1" s="131"/>
      <c r="RWO1" s="131"/>
      <c r="RWP1" s="131"/>
      <c r="RWQ1" s="131"/>
      <c r="RWR1" s="131"/>
      <c r="RWS1" s="131"/>
      <c r="RWT1" s="131"/>
      <c r="RWU1" s="131"/>
      <c r="RWV1" s="131"/>
      <c r="RWW1" s="131"/>
      <c r="RWX1" s="131"/>
      <c r="RWY1" s="131"/>
      <c r="RWZ1" s="131"/>
      <c r="RXA1" s="131"/>
      <c r="RXB1" s="131"/>
      <c r="RXC1" s="131"/>
      <c r="RXD1" s="131"/>
      <c r="RXE1" s="131"/>
      <c r="RXF1" s="131"/>
      <c r="RXG1" s="131"/>
      <c r="RXH1" s="131"/>
      <c r="RXI1" s="131"/>
      <c r="RXJ1" s="131"/>
      <c r="RXK1" s="131"/>
      <c r="RXL1" s="131"/>
      <c r="RXM1" s="131"/>
      <c r="RXN1" s="131"/>
      <c r="RXO1" s="131"/>
      <c r="RXP1" s="131"/>
      <c r="RXQ1" s="131"/>
      <c r="RXR1" s="131"/>
      <c r="RXS1" s="131"/>
      <c r="RXT1" s="131"/>
      <c r="RXU1" s="131"/>
      <c r="RXV1" s="131"/>
      <c r="RXW1" s="131"/>
      <c r="RXX1" s="131"/>
      <c r="RXY1" s="131"/>
      <c r="RXZ1" s="131"/>
      <c r="RYA1" s="131"/>
      <c r="RYB1" s="131"/>
      <c r="RYC1" s="131"/>
      <c r="RYD1" s="131"/>
      <c r="RYE1" s="131"/>
      <c r="RYF1" s="131"/>
      <c r="RYG1" s="131"/>
      <c r="RYH1" s="131"/>
      <c r="RYI1" s="131"/>
      <c r="RYJ1" s="131"/>
      <c r="RYK1" s="131"/>
      <c r="RYL1" s="131"/>
      <c r="RYM1" s="131"/>
      <c r="RYN1" s="131"/>
      <c r="RYO1" s="131"/>
      <c r="RYP1" s="131"/>
      <c r="RYQ1" s="131"/>
      <c r="RYR1" s="131"/>
      <c r="RYS1" s="131"/>
      <c r="RYT1" s="131"/>
      <c r="RYU1" s="131"/>
      <c r="RYV1" s="131"/>
      <c r="RYW1" s="131"/>
      <c r="RYX1" s="131"/>
      <c r="RYY1" s="131"/>
      <c r="RYZ1" s="131"/>
      <c r="RZA1" s="131"/>
      <c r="RZB1" s="131"/>
      <c r="RZC1" s="131"/>
      <c r="RZD1" s="131"/>
      <c r="RZE1" s="131"/>
      <c r="RZF1" s="131"/>
      <c r="RZG1" s="131"/>
      <c r="RZH1" s="131"/>
      <c r="RZI1" s="131"/>
      <c r="RZJ1" s="131"/>
      <c r="RZK1" s="131"/>
      <c r="RZL1" s="131"/>
      <c r="RZM1" s="131"/>
      <c r="RZN1" s="131"/>
      <c r="RZO1" s="131"/>
      <c r="RZP1" s="131"/>
      <c r="RZQ1" s="131"/>
      <c r="RZR1" s="131"/>
      <c r="RZS1" s="131"/>
      <c r="RZT1" s="131"/>
      <c r="RZU1" s="131"/>
      <c r="RZV1" s="131"/>
      <c r="RZW1" s="131"/>
      <c r="RZX1" s="131"/>
      <c r="RZY1" s="131"/>
      <c r="RZZ1" s="131"/>
      <c r="SAA1" s="131"/>
      <c r="SAB1" s="131"/>
      <c r="SAC1" s="131"/>
      <c r="SAD1" s="131"/>
      <c r="SAE1" s="131"/>
      <c r="SAF1" s="131"/>
      <c r="SAG1" s="131"/>
      <c r="SAH1" s="131"/>
      <c r="SAI1" s="131"/>
      <c r="SAJ1" s="131"/>
      <c r="SAK1" s="131"/>
      <c r="SAL1" s="131"/>
      <c r="SAM1" s="131"/>
      <c r="SAN1" s="131"/>
      <c r="SAO1" s="131"/>
      <c r="SAP1" s="131"/>
      <c r="SAQ1" s="131"/>
      <c r="SAR1" s="131"/>
      <c r="SAS1" s="131"/>
      <c r="SAT1" s="131"/>
      <c r="SAU1" s="131"/>
      <c r="SAV1" s="131"/>
      <c r="SAW1" s="131"/>
      <c r="SAX1" s="131"/>
      <c r="SAY1" s="131"/>
      <c r="SAZ1" s="131"/>
      <c r="SBA1" s="131"/>
      <c r="SBB1" s="131"/>
      <c r="SBC1" s="131"/>
      <c r="SBD1" s="131"/>
      <c r="SBE1" s="131"/>
      <c r="SBF1" s="131"/>
      <c r="SBG1" s="131"/>
      <c r="SBH1" s="131"/>
      <c r="SBI1" s="131"/>
      <c r="SBJ1" s="131"/>
      <c r="SBK1" s="131"/>
      <c r="SBL1" s="131"/>
      <c r="SBM1" s="131"/>
      <c r="SBN1" s="131"/>
      <c r="SBO1" s="131"/>
      <c r="SBP1" s="131"/>
      <c r="SBQ1" s="131"/>
      <c r="SBR1" s="131"/>
      <c r="SBS1" s="131"/>
      <c r="SBT1" s="131"/>
      <c r="SBU1" s="131"/>
      <c r="SBV1" s="131"/>
      <c r="SBW1" s="131"/>
      <c r="SBX1" s="131"/>
      <c r="SBY1" s="131"/>
      <c r="SBZ1" s="131"/>
      <c r="SCA1" s="131"/>
      <c r="SCB1" s="131"/>
      <c r="SCC1" s="131"/>
      <c r="SCD1" s="131"/>
      <c r="SCE1" s="131"/>
      <c r="SCF1" s="131"/>
      <c r="SCG1" s="131"/>
      <c r="SCH1" s="131"/>
      <c r="SCI1" s="131"/>
      <c r="SCJ1" s="131"/>
      <c r="SCK1" s="131"/>
      <c r="SCL1" s="131"/>
      <c r="SCM1" s="131"/>
      <c r="SCN1" s="131"/>
      <c r="SCO1" s="131"/>
      <c r="SCP1" s="131"/>
      <c r="SCQ1" s="131"/>
      <c r="SCR1" s="131"/>
      <c r="SCS1" s="131"/>
      <c r="SCT1" s="131"/>
      <c r="SCU1" s="131"/>
      <c r="SCV1" s="131"/>
      <c r="SCW1" s="131"/>
      <c r="SCX1" s="131"/>
      <c r="SCY1" s="131"/>
      <c r="SCZ1" s="131"/>
      <c r="SDA1" s="131"/>
      <c r="SDB1" s="131"/>
      <c r="SDC1" s="131"/>
      <c r="SDD1" s="131"/>
      <c r="SDE1" s="131"/>
      <c r="SDF1" s="131"/>
      <c r="SDG1" s="131"/>
      <c r="SDH1" s="131"/>
      <c r="SDI1" s="131"/>
      <c r="SDJ1" s="131"/>
      <c r="SDK1" s="131"/>
      <c r="SDL1" s="131"/>
      <c r="SDM1" s="131"/>
      <c r="SDN1" s="131"/>
      <c r="SDO1" s="131"/>
      <c r="SDP1" s="131"/>
      <c r="SDQ1" s="131"/>
      <c r="SDR1" s="131"/>
      <c r="SDS1" s="131"/>
      <c r="SDT1" s="131"/>
      <c r="SDU1" s="131"/>
      <c r="SDV1" s="131"/>
      <c r="SDW1" s="131"/>
      <c r="SDX1" s="131"/>
      <c r="SDY1" s="131"/>
      <c r="SDZ1" s="131"/>
      <c r="SEA1" s="131"/>
      <c r="SEB1" s="131"/>
      <c r="SEC1" s="131"/>
      <c r="SED1" s="131"/>
      <c r="SEE1" s="131"/>
      <c r="SEF1" s="131"/>
      <c r="SEG1" s="131"/>
      <c r="SEH1" s="131"/>
      <c r="SEI1" s="131"/>
      <c r="SEJ1" s="131"/>
      <c r="SEK1" s="131"/>
      <c r="SEL1" s="131"/>
      <c r="SEM1" s="131"/>
      <c r="SEN1" s="131"/>
      <c r="SEO1" s="131"/>
      <c r="SEP1" s="131"/>
      <c r="SEQ1" s="131"/>
      <c r="SER1" s="131"/>
      <c r="SES1" s="131"/>
      <c r="SET1" s="131"/>
      <c r="SEU1" s="131"/>
      <c r="SEV1" s="131"/>
      <c r="SEW1" s="131"/>
      <c r="SEX1" s="131"/>
      <c r="SEY1" s="131"/>
      <c r="SEZ1" s="131"/>
      <c r="SFA1" s="131"/>
      <c r="SFB1" s="131"/>
      <c r="SFC1" s="131"/>
      <c r="SFD1" s="131"/>
      <c r="SFE1" s="131"/>
      <c r="SFF1" s="131"/>
      <c r="SFG1" s="131"/>
      <c r="SFH1" s="131"/>
      <c r="SFI1" s="131"/>
      <c r="SFJ1" s="131"/>
      <c r="SFK1" s="131"/>
      <c r="SFL1" s="131"/>
      <c r="SFM1" s="131"/>
      <c r="SFN1" s="131"/>
      <c r="SFO1" s="131"/>
      <c r="SFP1" s="131"/>
      <c r="SFQ1" s="131"/>
      <c r="SFR1" s="131"/>
      <c r="SFS1" s="131"/>
      <c r="SFT1" s="131"/>
      <c r="SFU1" s="131"/>
      <c r="SFV1" s="131"/>
      <c r="SFW1" s="131"/>
      <c r="SFX1" s="131"/>
      <c r="SFY1" s="131"/>
      <c r="SFZ1" s="131"/>
      <c r="SGA1" s="131"/>
      <c r="SGB1" s="131"/>
      <c r="SGC1" s="131"/>
      <c r="SGD1" s="131"/>
      <c r="SGE1" s="131"/>
      <c r="SGF1" s="131"/>
      <c r="SGG1" s="131"/>
      <c r="SGH1" s="131"/>
      <c r="SGI1" s="131"/>
      <c r="SGJ1" s="131"/>
      <c r="SGK1" s="131"/>
      <c r="SGL1" s="131"/>
      <c r="SGM1" s="131"/>
      <c r="SGN1" s="131"/>
      <c r="SGO1" s="131"/>
      <c r="SGP1" s="131"/>
      <c r="SGQ1" s="131"/>
      <c r="SGR1" s="131"/>
      <c r="SGS1" s="131"/>
      <c r="SGT1" s="131"/>
      <c r="SGU1" s="131"/>
      <c r="SGV1" s="131"/>
      <c r="SGW1" s="131"/>
      <c r="SGX1" s="131"/>
      <c r="SGY1" s="131"/>
      <c r="SGZ1" s="131"/>
      <c r="SHA1" s="131"/>
      <c r="SHB1" s="131"/>
      <c r="SHC1" s="131"/>
      <c r="SHD1" s="131"/>
      <c r="SHE1" s="131"/>
      <c r="SHF1" s="131"/>
      <c r="SHG1" s="131"/>
      <c r="SHH1" s="131"/>
      <c r="SHI1" s="131"/>
      <c r="SHJ1" s="131"/>
      <c r="SHK1" s="131"/>
      <c r="SHL1" s="131"/>
      <c r="SHM1" s="131"/>
      <c r="SHN1" s="131"/>
      <c r="SHO1" s="131"/>
      <c r="SHP1" s="131"/>
      <c r="SHQ1" s="131"/>
      <c r="SHR1" s="131"/>
      <c r="SHS1" s="131"/>
      <c r="SHT1" s="131"/>
      <c r="SHU1" s="131"/>
      <c r="SHV1" s="131"/>
      <c r="SHW1" s="131"/>
      <c r="SHX1" s="131"/>
      <c r="SHY1" s="131"/>
      <c r="SHZ1" s="131"/>
      <c r="SIA1" s="131"/>
      <c r="SIB1" s="131"/>
      <c r="SIC1" s="131"/>
      <c r="SID1" s="131"/>
      <c r="SIE1" s="131"/>
      <c r="SIF1" s="131"/>
      <c r="SIG1" s="131"/>
      <c r="SIH1" s="131"/>
      <c r="SII1" s="131"/>
      <c r="SIJ1" s="131"/>
      <c r="SIK1" s="131"/>
      <c r="SIL1" s="131"/>
      <c r="SIM1" s="131"/>
      <c r="SIN1" s="131"/>
      <c r="SIO1" s="131"/>
      <c r="SIP1" s="131"/>
      <c r="SIQ1" s="131"/>
      <c r="SIR1" s="131"/>
      <c r="SIS1" s="131"/>
      <c r="SIT1" s="131"/>
      <c r="SIU1" s="131"/>
      <c r="SIV1" s="131"/>
      <c r="SIW1" s="131"/>
      <c r="SIX1" s="131"/>
      <c r="SIY1" s="131"/>
      <c r="SIZ1" s="131"/>
      <c r="SJA1" s="131"/>
      <c r="SJB1" s="131"/>
      <c r="SJC1" s="131"/>
      <c r="SJD1" s="131"/>
      <c r="SJE1" s="131"/>
      <c r="SJF1" s="131"/>
      <c r="SJG1" s="131"/>
      <c r="SJH1" s="131"/>
      <c r="SJI1" s="131"/>
      <c r="SJJ1" s="131"/>
      <c r="SJK1" s="131"/>
      <c r="SJL1" s="131"/>
      <c r="SJM1" s="131"/>
      <c r="SJN1" s="131"/>
      <c r="SJO1" s="131"/>
      <c r="SJP1" s="131"/>
      <c r="SJQ1" s="131"/>
      <c r="SJR1" s="131"/>
      <c r="SJS1" s="131"/>
      <c r="SJT1" s="131"/>
      <c r="SJU1" s="131"/>
      <c r="SJV1" s="131"/>
      <c r="SJW1" s="131"/>
      <c r="SJX1" s="131"/>
      <c r="SJY1" s="131"/>
      <c r="SJZ1" s="131"/>
      <c r="SKA1" s="131"/>
      <c r="SKB1" s="131"/>
      <c r="SKC1" s="131"/>
      <c r="SKD1" s="131"/>
      <c r="SKE1" s="131"/>
      <c r="SKF1" s="131"/>
      <c r="SKG1" s="131"/>
      <c r="SKH1" s="131"/>
      <c r="SKI1" s="131"/>
      <c r="SKJ1" s="131"/>
      <c r="SKK1" s="131"/>
      <c r="SKL1" s="131"/>
      <c r="SKM1" s="131"/>
      <c r="SKN1" s="131"/>
      <c r="SKO1" s="131"/>
      <c r="SKP1" s="131"/>
      <c r="SKQ1" s="131"/>
      <c r="SKR1" s="131"/>
      <c r="SKS1" s="131"/>
      <c r="SKT1" s="131"/>
      <c r="SKU1" s="131"/>
      <c r="SKV1" s="131"/>
      <c r="SKW1" s="131"/>
      <c r="SKX1" s="131"/>
      <c r="SKY1" s="131"/>
      <c r="SKZ1" s="131"/>
      <c r="SLA1" s="131"/>
      <c r="SLB1" s="131"/>
      <c r="SLC1" s="131"/>
      <c r="SLD1" s="131"/>
      <c r="SLE1" s="131"/>
      <c r="SLF1" s="131"/>
      <c r="SLG1" s="131"/>
      <c r="SLH1" s="131"/>
      <c r="SLI1" s="131"/>
      <c r="SLJ1" s="131"/>
      <c r="SLK1" s="131"/>
      <c r="SLL1" s="131"/>
      <c r="SLM1" s="131"/>
      <c r="SLN1" s="131"/>
      <c r="SLO1" s="131"/>
      <c r="SLP1" s="131"/>
      <c r="SLQ1" s="131"/>
      <c r="SLR1" s="131"/>
      <c r="SLS1" s="131"/>
      <c r="SLT1" s="131"/>
      <c r="SLU1" s="131"/>
      <c r="SLV1" s="131"/>
      <c r="SLW1" s="131"/>
      <c r="SLX1" s="131"/>
      <c r="SLY1" s="131"/>
      <c r="SLZ1" s="131"/>
      <c r="SMA1" s="131"/>
      <c r="SMB1" s="131"/>
      <c r="SMC1" s="131"/>
      <c r="SMD1" s="131"/>
      <c r="SME1" s="131"/>
      <c r="SMF1" s="131"/>
      <c r="SMG1" s="131"/>
      <c r="SMH1" s="131"/>
      <c r="SMI1" s="131"/>
      <c r="SMJ1" s="131"/>
      <c r="SMK1" s="131"/>
      <c r="SML1" s="131"/>
      <c r="SMM1" s="131"/>
      <c r="SMN1" s="131"/>
      <c r="SMO1" s="131"/>
      <c r="SMP1" s="131"/>
      <c r="SMQ1" s="131"/>
      <c r="SMR1" s="131"/>
      <c r="SMS1" s="131"/>
      <c r="SMT1" s="131"/>
      <c r="SMU1" s="131"/>
      <c r="SMV1" s="131"/>
      <c r="SMW1" s="131"/>
      <c r="SMX1" s="131"/>
      <c r="SMY1" s="131"/>
      <c r="SMZ1" s="131"/>
      <c r="SNA1" s="131"/>
      <c r="SNB1" s="131"/>
      <c r="SNC1" s="131"/>
      <c r="SND1" s="131"/>
      <c r="SNE1" s="131"/>
      <c r="SNF1" s="131"/>
      <c r="SNG1" s="131"/>
      <c r="SNH1" s="131"/>
      <c r="SNI1" s="131"/>
      <c r="SNJ1" s="131"/>
      <c r="SNK1" s="131"/>
      <c r="SNL1" s="131"/>
      <c r="SNM1" s="131"/>
      <c r="SNN1" s="131"/>
      <c r="SNO1" s="131"/>
      <c r="SNP1" s="131"/>
      <c r="SNQ1" s="131"/>
      <c r="SNR1" s="131"/>
      <c r="SNS1" s="131"/>
      <c r="SNT1" s="131"/>
      <c r="SNU1" s="131"/>
      <c r="SNV1" s="131"/>
      <c r="SNW1" s="131"/>
      <c r="SNX1" s="131"/>
      <c r="SNY1" s="131"/>
      <c r="SNZ1" s="131"/>
      <c r="SOA1" s="131"/>
      <c r="SOB1" s="131"/>
      <c r="SOC1" s="131"/>
      <c r="SOD1" s="131"/>
      <c r="SOE1" s="131"/>
      <c r="SOF1" s="131"/>
      <c r="SOG1" s="131"/>
      <c r="SOH1" s="131"/>
      <c r="SOI1" s="131"/>
      <c r="SOJ1" s="131"/>
      <c r="SOK1" s="131"/>
      <c r="SOL1" s="131"/>
      <c r="SOM1" s="131"/>
      <c r="SON1" s="131"/>
      <c r="SOO1" s="131"/>
      <c r="SOP1" s="131"/>
      <c r="SOQ1" s="131"/>
      <c r="SOR1" s="131"/>
      <c r="SOS1" s="131"/>
      <c r="SOT1" s="131"/>
      <c r="SOU1" s="131"/>
      <c r="SOV1" s="131"/>
      <c r="SOW1" s="131"/>
      <c r="SOX1" s="131"/>
      <c r="SOY1" s="131"/>
      <c r="SOZ1" s="131"/>
      <c r="SPA1" s="131"/>
      <c r="SPB1" s="131"/>
      <c r="SPC1" s="131"/>
      <c r="SPD1" s="131"/>
      <c r="SPE1" s="131"/>
      <c r="SPF1" s="131"/>
      <c r="SPG1" s="131"/>
      <c r="SPH1" s="131"/>
      <c r="SPI1" s="131"/>
      <c r="SPJ1" s="131"/>
      <c r="SPK1" s="131"/>
      <c r="SPL1" s="131"/>
      <c r="SPM1" s="131"/>
      <c r="SPN1" s="131"/>
      <c r="SPO1" s="131"/>
      <c r="SPP1" s="131"/>
      <c r="SPQ1" s="131"/>
      <c r="SPR1" s="131"/>
      <c r="SPS1" s="131"/>
      <c r="SPT1" s="131"/>
      <c r="SPU1" s="131"/>
      <c r="SPV1" s="131"/>
      <c r="SPW1" s="131"/>
      <c r="SPX1" s="131"/>
      <c r="SPY1" s="131"/>
      <c r="SPZ1" s="131"/>
      <c r="SQA1" s="131"/>
      <c r="SQB1" s="131"/>
      <c r="SQC1" s="131"/>
      <c r="SQD1" s="131"/>
      <c r="SQE1" s="131"/>
      <c r="SQF1" s="131"/>
      <c r="SQG1" s="131"/>
      <c r="SQH1" s="131"/>
      <c r="SQI1" s="131"/>
      <c r="SQJ1" s="131"/>
      <c r="SQK1" s="131"/>
      <c r="SQL1" s="131"/>
      <c r="SQM1" s="131"/>
      <c r="SQN1" s="131"/>
      <c r="SQO1" s="131"/>
      <c r="SQP1" s="131"/>
      <c r="SQQ1" s="131"/>
      <c r="SQR1" s="131"/>
      <c r="SQS1" s="131"/>
      <c r="SQT1" s="131"/>
      <c r="SQU1" s="131"/>
      <c r="SQV1" s="131"/>
      <c r="SQW1" s="131"/>
      <c r="SQX1" s="131"/>
      <c r="SQY1" s="131"/>
      <c r="SQZ1" s="131"/>
      <c r="SRA1" s="131"/>
      <c r="SRB1" s="131"/>
      <c r="SRC1" s="131"/>
      <c r="SRD1" s="131"/>
      <c r="SRE1" s="131"/>
      <c r="SRF1" s="131"/>
      <c r="SRG1" s="131"/>
      <c r="SRH1" s="131"/>
      <c r="SRI1" s="131"/>
      <c r="SRJ1" s="131"/>
      <c r="SRK1" s="131"/>
      <c r="SRL1" s="131"/>
      <c r="SRM1" s="131"/>
      <c r="SRN1" s="131"/>
      <c r="SRO1" s="131"/>
      <c r="SRP1" s="131"/>
      <c r="SRQ1" s="131"/>
      <c r="SRR1" s="131"/>
      <c r="SRS1" s="131"/>
      <c r="SRT1" s="131"/>
      <c r="SRU1" s="131"/>
      <c r="SRV1" s="131"/>
      <c r="SRW1" s="131"/>
      <c r="SRX1" s="131"/>
      <c r="SRY1" s="131"/>
      <c r="SRZ1" s="131"/>
      <c r="SSA1" s="131"/>
      <c r="SSB1" s="131"/>
      <c r="SSC1" s="131"/>
      <c r="SSD1" s="131"/>
      <c r="SSE1" s="131"/>
      <c r="SSF1" s="131"/>
      <c r="SSG1" s="131"/>
      <c r="SSH1" s="131"/>
      <c r="SSI1" s="131"/>
      <c r="SSJ1" s="131"/>
      <c r="SSK1" s="131"/>
      <c r="SSL1" s="131"/>
      <c r="SSM1" s="131"/>
      <c r="SSN1" s="131"/>
      <c r="SSO1" s="131"/>
      <c r="SSP1" s="131"/>
      <c r="SSQ1" s="131"/>
      <c r="SSR1" s="131"/>
      <c r="SSS1" s="131"/>
      <c r="SST1" s="131"/>
      <c r="SSU1" s="131"/>
      <c r="SSV1" s="131"/>
      <c r="SSW1" s="131"/>
      <c r="SSX1" s="131"/>
      <c r="SSY1" s="131"/>
      <c r="SSZ1" s="131"/>
      <c r="STA1" s="131"/>
      <c r="STB1" s="131"/>
      <c r="STC1" s="131"/>
      <c r="STD1" s="131"/>
      <c r="STE1" s="131"/>
      <c r="STF1" s="131"/>
      <c r="STG1" s="131"/>
      <c r="STH1" s="131"/>
      <c r="STI1" s="131"/>
      <c r="STJ1" s="131"/>
      <c r="STK1" s="131"/>
      <c r="STL1" s="131"/>
      <c r="STM1" s="131"/>
      <c r="STN1" s="131"/>
      <c r="STO1" s="131"/>
      <c r="STP1" s="131"/>
      <c r="STQ1" s="131"/>
      <c r="STR1" s="131"/>
      <c r="STS1" s="131"/>
      <c r="STT1" s="131"/>
      <c r="STU1" s="131"/>
      <c r="STV1" s="131"/>
      <c r="STW1" s="131"/>
      <c r="STX1" s="131"/>
      <c r="STY1" s="131"/>
      <c r="STZ1" s="131"/>
      <c r="SUA1" s="131"/>
      <c r="SUB1" s="131"/>
      <c r="SUC1" s="131"/>
      <c r="SUD1" s="131"/>
      <c r="SUE1" s="131"/>
      <c r="SUF1" s="131"/>
      <c r="SUG1" s="131"/>
      <c r="SUH1" s="131"/>
      <c r="SUI1" s="131"/>
      <c r="SUJ1" s="131"/>
      <c r="SUK1" s="131"/>
      <c r="SUL1" s="131"/>
      <c r="SUM1" s="131"/>
      <c r="SUN1" s="131"/>
      <c r="SUO1" s="131"/>
      <c r="SUP1" s="131"/>
      <c r="SUQ1" s="131"/>
      <c r="SUR1" s="131"/>
      <c r="SUS1" s="131"/>
      <c r="SUT1" s="131"/>
      <c r="SUU1" s="131"/>
      <c r="SUV1" s="131"/>
      <c r="SUW1" s="131"/>
      <c r="SUX1" s="131"/>
      <c r="SUY1" s="131"/>
      <c r="SUZ1" s="131"/>
      <c r="SVA1" s="131"/>
      <c r="SVB1" s="131"/>
      <c r="SVC1" s="131"/>
      <c r="SVD1" s="131"/>
      <c r="SVE1" s="131"/>
      <c r="SVF1" s="131"/>
      <c r="SVG1" s="131"/>
      <c r="SVH1" s="131"/>
      <c r="SVI1" s="131"/>
      <c r="SVJ1" s="131"/>
      <c r="SVK1" s="131"/>
      <c r="SVL1" s="131"/>
      <c r="SVM1" s="131"/>
      <c r="SVN1" s="131"/>
      <c r="SVO1" s="131"/>
      <c r="SVP1" s="131"/>
      <c r="SVQ1" s="131"/>
      <c r="SVR1" s="131"/>
      <c r="SVS1" s="131"/>
      <c r="SVT1" s="131"/>
      <c r="SVU1" s="131"/>
      <c r="SVV1" s="131"/>
      <c r="SVW1" s="131"/>
      <c r="SVX1" s="131"/>
      <c r="SVY1" s="131"/>
      <c r="SVZ1" s="131"/>
      <c r="SWA1" s="131"/>
      <c r="SWB1" s="131"/>
      <c r="SWC1" s="131"/>
      <c r="SWD1" s="131"/>
      <c r="SWE1" s="131"/>
      <c r="SWF1" s="131"/>
      <c r="SWG1" s="131"/>
      <c r="SWH1" s="131"/>
      <c r="SWI1" s="131"/>
      <c r="SWJ1" s="131"/>
      <c r="SWK1" s="131"/>
      <c r="SWL1" s="131"/>
      <c r="SWM1" s="131"/>
      <c r="SWN1" s="131"/>
      <c r="SWO1" s="131"/>
      <c r="SWP1" s="131"/>
      <c r="SWQ1" s="131"/>
      <c r="SWR1" s="131"/>
      <c r="SWS1" s="131"/>
      <c r="SWT1" s="131"/>
      <c r="SWU1" s="131"/>
      <c r="SWV1" s="131"/>
      <c r="SWW1" s="131"/>
      <c r="SWX1" s="131"/>
      <c r="SWY1" s="131"/>
      <c r="SWZ1" s="131"/>
      <c r="SXA1" s="131"/>
      <c r="SXB1" s="131"/>
      <c r="SXC1" s="131"/>
      <c r="SXD1" s="131"/>
      <c r="SXE1" s="131"/>
      <c r="SXF1" s="131"/>
      <c r="SXG1" s="131"/>
      <c r="SXH1" s="131"/>
      <c r="SXI1" s="131"/>
      <c r="SXJ1" s="131"/>
      <c r="SXK1" s="131"/>
      <c r="SXL1" s="131"/>
      <c r="SXM1" s="131"/>
      <c r="SXN1" s="131"/>
      <c r="SXO1" s="131"/>
      <c r="SXP1" s="131"/>
      <c r="SXQ1" s="131"/>
      <c r="SXR1" s="131"/>
      <c r="SXS1" s="131"/>
      <c r="SXT1" s="131"/>
      <c r="SXU1" s="131"/>
      <c r="SXV1" s="131"/>
      <c r="SXW1" s="131"/>
      <c r="SXX1" s="131"/>
      <c r="SXY1" s="131"/>
      <c r="SXZ1" s="131"/>
      <c r="SYA1" s="131"/>
      <c r="SYB1" s="131"/>
      <c r="SYC1" s="131"/>
      <c r="SYD1" s="131"/>
      <c r="SYE1" s="131"/>
      <c r="SYF1" s="131"/>
      <c r="SYG1" s="131"/>
      <c r="SYH1" s="131"/>
      <c r="SYI1" s="131"/>
      <c r="SYJ1" s="131"/>
      <c r="SYK1" s="131"/>
      <c r="SYL1" s="131"/>
      <c r="SYM1" s="131"/>
      <c r="SYN1" s="131"/>
      <c r="SYO1" s="131"/>
      <c r="SYP1" s="131"/>
      <c r="SYQ1" s="131"/>
      <c r="SYR1" s="131"/>
      <c r="SYS1" s="131"/>
      <c r="SYT1" s="131"/>
      <c r="SYU1" s="131"/>
      <c r="SYV1" s="131"/>
      <c r="SYW1" s="131"/>
      <c r="SYX1" s="131"/>
      <c r="SYY1" s="131"/>
      <c r="SYZ1" s="131"/>
      <c r="SZA1" s="131"/>
      <c r="SZB1" s="131"/>
      <c r="SZC1" s="131"/>
      <c r="SZD1" s="131"/>
      <c r="SZE1" s="131"/>
      <c r="SZF1" s="131"/>
      <c r="SZG1" s="131"/>
      <c r="SZH1" s="131"/>
      <c r="SZI1" s="131"/>
      <c r="SZJ1" s="131"/>
      <c r="SZK1" s="131"/>
      <c r="SZL1" s="131"/>
      <c r="SZM1" s="131"/>
      <c r="SZN1" s="131"/>
      <c r="SZO1" s="131"/>
      <c r="SZP1" s="131"/>
      <c r="SZQ1" s="131"/>
      <c r="SZR1" s="131"/>
      <c r="SZS1" s="131"/>
      <c r="SZT1" s="131"/>
      <c r="SZU1" s="131"/>
      <c r="SZV1" s="131"/>
      <c r="SZW1" s="131"/>
      <c r="SZX1" s="131"/>
      <c r="SZY1" s="131"/>
      <c r="SZZ1" s="131"/>
      <c r="TAA1" s="131"/>
      <c r="TAB1" s="131"/>
      <c r="TAC1" s="131"/>
      <c r="TAD1" s="131"/>
      <c r="TAE1" s="131"/>
      <c r="TAF1" s="131"/>
      <c r="TAG1" s="131"/>
      <c r="TAH1" s="131"/>
      <c r="TAI1" s="131"/>
      <c r="TAJ1" s="131"/>
      <c r="TAK1" s="131"/>
      <c r="TAL1" s="131"/>
      <c r="TAM1" s="131"/>
      <c r="TAN1" s="131"/>
      <c r="TAO1" s="131"/>
      <c r="TAP1" s="131"/>
      <c r="TAQ1" s="131"/>
      <c r="TAR1" s="131"/>
      <c r="TAS1" s="131"/>
      <c r="TAT1" s="131"/>
      <c r="TAU1" s="131"/>
      <c r="TAV1" s="131"/>
      <c r="TAW1" s="131"/>
      <c r="TAX1" s="131"/>
      <c r="TAY1" s="131"/>
      <c r="TAZ1" s="131"/>
      <c r="TBA1" s="131"/>
      <c r="TBB1" s="131"/>
      <c r="TBC1" s="131"/>
      <c r="TBD1" s="131"/>
      <c r="TBE1" s="131"/>
      <c r="TBF1" s="131"/>
      <c r="TBG1" s="131"/>
      <c r="TBH1" s="131"/>
      <c r="TBI1" s="131"/>
      <c r="TBJ1" s="131"/>
      <c r="TBK1" s="131"/>
      <c r="TBL1" s="131"/>
      <c r="TBM1" s="131"/>
      <c r="TBN1" s="131"/>
      <c r="TBO1" s="131"/>
      <c r="TBP1" s="131"/>
      <c r="TBQ1" s="131"/>
      <c r="TBR1" s="131"/>
      <c r="TBS1" s="131"/>
      <c r="TBT1" s="131"/>
      <c r="TBU1" s="131"/>
      <c r="TBV1" s="131"/>
      <c r="TBW1" s="131"/>
      <c r="TBX1" s="131"/>
      <c r="TBY1" s="131"/>
      <c r="TBZ1" s="131"/>
      <c r="TCA1" s="131"/>
      <c r="TCB1" s="131"/>
      <c r="TCC1" s="131"/>
      <c r="TCD1" s="131"/>
      <c r="TCE1" s="131"/>
      <c r="TCF1" s="131"/>
      <c r="TCG1" s="131"/>
      <c r="TCH1" s="131"/>
      <c r="TCI1" s="131"/>
      <c r="TCJ1" s="131"/>
      <c r="TCK1" s="131"/>
      <c r="TCL1" s="131"/>
      <c r="TCM1" s="131"/>
      <c r="TCN1" s="131"/>
      <c r="TCO1" s="131"/>
      <c r="TCP1" s="131"/>
      <c r="TCQ1" s="131"/>
      <c r="TCR1" s="131"/>
      <c r="TCS1" s="131"/>
      <c r="TCT1" s="131"/>
      <c r="TCU1" s="131"/>
      <c r="TCV1" s="131"/>
      <c r="TCW1" s="131"/>
      <c r="TCX1" s="131"/>
      <c r="TCY1" s="131"/>
      <c r="TCZ1" s="131"/>
      <c r="TDA1" s="131"/>
      <c r="TDB1" s="131"/>
      <c r="TDC1" s="131"/>
      <c r="TDD1" s="131"/>
      <c r="TDE1" s="131"/>
      <c r="TDF1" s="131"/>
      <c r="TDG1" s="131"/>
      <c r="TDH1" s="131"/>
      <c r="TDI1" s="131"/>
      <c r="TDJ1" s="131"/>
      <c r="TDK1" s="131"/>
      <c r="TDL1" s="131"/>
      <c r="TDM1" s="131"/>
      <c r="TDN1" s="131"/>
      <c r="TDO1" s="131"/>
      <c r="TDP1" s="131"/>
      <c r="TDQ1" s="131"/>
      <c r="TDR1" s="131"/>
      <c r="TDS1" s="131"/>
      <c r="TDT1" s="131"/>
      <c r="TDU1" s="131"/>
      <c r="TDV1" s="131"/>
      <c r="TDW1" s="131"/>
      <c r="TDX1" s="131"/>
      <c r="TDY1" s="131"/>
      <c r="TDZ1" s="131"/>
      <c r="TEA1" s="131"/>
      <c r="TEB1" s="131"/>
      <c r="TEC1" s="131"/>
      <c r="TED1" s="131"/>
      <c r="TEE1" s="131"/>
      <c r="TEF1" s="131"/>
      <c r="TEG1" s="131"/>
      <c r="TEH1" s="131"/>
      <c r="TEI1" s="131"/>
      <c r="TEJ1" s="131"/>
      <c r="TEK1" s="131"/>
      <c r="TEL1" s="131"/>
      <c r="TEM1" s="131"/>
      <c r="TEN1" s="131"/>
      <c r="TEO1" s="131"/>
      <c r="TEP1" s="131"/>
      <c r="TEQ1" s="131"/>
      <c r="TER1" s="131"/>
      <c r="TES1" s="131"/>
      <c r="TET1" s="131"/>
      <c r="TEU1" s="131"/>
      <c r="TEV1" s="131"/>
      <c r="TEW1" s="131"/>
      <c r="TEX1" s="131"/>
      <c r="TEY1" s="131"/>
      <c r="TEZ1" s="131"/>
      <c r="TFA1" s="131"/>
      <c r="TFB1" s="131"/>
      <c r="TFC1" s="131"/>
      <c r="TFD1" s="131"/>
      <c r="TFE1" s="131"/>
      <c r="TFF1" s="131"/>
      <c r="TFG1" s="131"/>
      <c r="TFH1" s="131"/>
      <c r="TFI1" s="131"/>
      <c r="TFJ1" s="131"/>
      <c r="TFK1" s="131"/>
      <c r="TFL1" s="131"/>
      <c r="TFM1" s="131"/>
      <c r="TFN1" s="131"/>
      <c r="TFO1" s="131"/>
      <c r="TFP1" s="131"/>
      <c r="TFQ1" s="131"/>
      <c r="TFR1" s="131"/>
      <c r="TFS1" s="131"/>
      <c r="TFT1" s="131"/>
      <c r="TFU1" s="131"/>
      <c r="TFV1" s="131"/>
      <c r="TFW1" s="131"/>
      <c r="TFX1" s="131"/>
      <c r="TFY1" s="131"/>
      <c r="TFZ1" s="131"/>
      <c r="TGA1" s="131"/>
      <c r="TGB1" s="131"/>
      <c r="TGC1" s="131"/>
      <c r="TGD1" s="131"/>
      <c r="TGE1" s="131"/>
      <c r="TGF1" s="131"/>
      <c r="TGG1" s="131"/>
      <c r="TGH1" s="131"/>
      <c r="TGI1" s="131"/>
      <c r="TGJ1" s="131"/>
      <c r="TGK1" s="131"/>
      <c r="TGL1" s="131"/>
      <c r="TGM1" s="131"/>
      <c r="TGN1" s="131"/>
      <c r="TGO1" s="131"/>
      <c r="TGP1" s="131"/>
      <c r="TGQ1" s="131"/>
      <c r="TGR1" s="131"/>
      <c r="TGS1" s="131"/>
      <c r="TGT1" s="131"/>
      <c r="TGU1" s="131"/>
      <c r="TGV1" s="131"/>
      <c r="TGW1" s="131"/>
      <c r="TGX1" s="131"/>
      <c r="TGY1" s="131"/>
      <c r="TGZ1" s="131"/>
      <c r="THA1" s="131"/>
      <c r="THB1" s="131"/>
      <c r="THC1" s="131"/>
      <c r="THD1" s="131"/>
      <c r="THE1" s="131"/>
      <c r="THF1" s="131"/>
      <c r="THG1" s="131"/>
      <c r="THH1" s="131"/>
      <c r="THI1" s="131"/>
      <c r="THJ1" s="131"/>
      <c r="THK1" s="131"/>
      <c r="THL1" s="131"/>
      <c r="THM1" s="131"/>
      <c r="THN1" s="131"/>
      <c r="THO1" s="131"/>
      <c r="THP1" s="131"/>
      <c r="THQ1" s="131"/>
      <c r="THR1" s="131"/>
      <c r="THS1" s="131"/>
      <c r="THT1" s="131"/>
      <c r="THU1" s="131"/>
      <c r="THV1" s="131"/>
      <c r="THW1" s="131"/>
      <c r="THX1" s="131"/>
      <c r="THY1" s="131"/>
      <c r="THZ1" s="131"/>
      <c r="TIA1" s="131"/>
      <c r="TIB1" s="131"/>
      <c r="TIC1" s="131"/>
      <c r="TID1" s="131"/>
      <c r="TIE1" s="131"/>
      <c r="TIF1" s="131"/>
      <c r="TIG1" s="131"/>
      <c r="TIH1" s="131"/>
      <c r="TII1" s="131"/>
      <c r="TIJ1" s="131"/>
      <c r="TIK1" s="131"/>
      <c r="TIL1" s="131"/>
      <c r="TIM1" s="131"/>
      <c r="TIN1" s="131"/>
      <c r="TIO1" s="131"/>
      <c r="TIP1" s="131"/>
      <c r="TIQ1" s="131"/>
      <c r="TIR1" s="131"/>
      <c r="TIS1" s="131"/>
      <c r="TIT1" s="131"/>
      <c r="TIU1" s="131"/>
      <c r="TIV1" s="131"/>
      <c r="TIW1" s="131"/>
      <c r="TIX1" s="131"/>
      <c r="TIY1" s="131"/>
      <c r="TIZ1" s="131"/>
      <c r="TJA1" s="131"/>
      <c r="TJB1" s="131"/>
      <c r="TJC1" s="131"/>
      <c r="TJD1" s="131"/>
      <c r="TJE1" s="131"/>
      <c r="TJF1" s="131"/>
      <c r="TJG1" s="131"/>
      <c r="TJH1" s="131"/>
      <c r="TJI1" s="131"/>
      <c r="TJJ1" s="131"/>
      <c r="TJK1" s="131"/>
      <c r="TJL1" s="131"/>
      <c r="TJM1" s="131"/>
      <c r="TJN1" s="131"/>
      <c r="TJO1" s="131"/>
      <c r="TJP1" s="131"/>
      <c r="TJQ1" s="131"/>
      <c r="TJR1" s="131"/>
      <c r="TJS1" s="131"/>
      <c r="TJT1" s="131"/>
      <c r="TJU1" s="131"/>
      <c r="TJV1" s="131"/>
      <c r="TJW1" s="131"/>
      <c r="TJX1" s="131"/>
      <c r="TJY1" s="131"/>
      <c r="TJZ1" s="131"/>
      <c r="TKA1" s="131"/>
      <c r="TKB1" s="131"/>
      <c r="TKC1" s="131"/>
      <c r="TKD1" s="131"/>
      <c r="TKE1" s="131"/>
      <c r="TKF1" s="131"/>
      <c r="TKG1" s="131"/>
      <c r="TKH1" s="131"/>
      <c r="TKI1" s="131"/>
      <c r="TKJ1" s="131"/>
      <c r="TKK1" s="131"/>
      <c r="TKL1" s="131"/>
      <c r="TKM1" s="131"/>
      <c r="TKN1" s="131"/>
      <c r="TKO1" s="131"/>
      <c r="TKP1" s="131"/>
      <c r="TKQ1" s="131"/>
      <c r="TKR1" s="131"/>
      <c r="TKS1" s="131"/>
      <c r="TKT1" s="131"/>
      <c r="TKU1" s="131"/>
      <c r="TKV1" s="131"/>
      <c r="TKW1" s="131"/>
      <c r="TKX1" s="131"/>
      <c r="TKY1" s="131"/>
      <c r="TKZ1" s="131"/>
      <c r="TLA1" s="131"/>
      <c r="TLB1" s="131"/>
      <c r="TLC1" s="131"/>
      <c r="TLD1" s="131"/>
      <c r="TLE1" s="131"/>
      <c r="TLF1" s="131"/>
      <c r="TLG1" s="131"/>
      <c r="TLH1" s="131"/>
      <c r="TLI1" s="131"/>
      <c r="TLJ1" s="131"/>
      <c r="TLK1" s="131"/>
      <c r="TLL1" s="131"/>
      <c r="TLM1" s="131"/>
      <c r="TLN1" s="131"/>
      <c r="TLO1" s="131"/>
      <c r="TLP1" s="131"/>
      <c r="TLQ1" s="131"/>
      <c r="TLR1" s="131"/>
      <c r="TLS1" s="131"/>
      <c r="TLT1" s="131"/>
      <c r="TLU1" s="131"/>
      <c r="TLV1" s="131"/>
      <c r="TLW1" s="131"/>
      <c r="TLX1" s="131"/>
      <c r="TLY1" s="131"/>
      <c r="TLZ1" s="131"/>
      <c r="TMA1" s="131"/>
      <c r="TMB1" s="131"/>
      <c r="TMC1" s="131"/>
      <c r="TMD1" s="131"/>
      <c r="TME1" s="131"/>
      <c r="TMF1" s="131"/>
      <c r="TMG1" s="131"/>
      <c r="TMH1" s="131"/>
      <c r="TMI1" s="131"/>
      <c r="TMJ1" s="131"/>
      <c r="TMK1" s="131"/>
      <c r="TML1" s="131"/>
      <c r="TMM1" s="131"/>
      <c r="TMN1" s="131"/>
      <c r="TMO1" s="131"/>
      <c r="TMP1" s="131"/>
      <c r="TMQ1" s="131"/>
      <c r="TMR1" s="131"/>
      <c r="TMS1" s="131"/>
      <c r="TMT1" s="131"/>
      <c r="TMU1" s="131"/>
      <c r="TMV1" s="131"/>
      <c r="TMW1" s="131"/>
      <c r="TMX1" s="131"/>
      <c r="TMY1" s="131"/>
      <c r="TMZ1" s="131"/>
      <c r="TNA1" s="131"/>
      <c r="TNB1" s="131"/>
      <c r="TNC1" s="131"/>
      <c r="TND1" s="131"/>
      <c r="TNE1" s="131"/>
      <c r="TNF1" s="131"/>
      <c r="TNG1" s="131"/>
      <c r="TNH1" s="131"/>
      <c r="TNI1" s="131"/>
      <c r="TNJ1" s="131"/>
      <c r="TNK1" s="131"/>
      <c r="TNL1" s="131"/>
      <c r="TNM1" s="131"/>
      <c r="TNN1" s="131"/>
      <c r="TNO1" s="131"/>
      <c r="TNP1" s="131"/>
      <c r="TNQ1" s="131"/>
      <c r="TNR1" s="131"/>
      <c r="TNS1" s="131"/>
      <c r="TNT1" s="131"/>
      <c r="TNU1" s="131"/>
      <c r="TNV1" s="131"/>
      <c r="TNW1" s="131"/>
      <c r="TNX1" s="131"/>
      <c r="TNY1" s="131"/>
      <c r="TNZ1" s="131"/>
      <c r="TOA1" s="131"/>
      <c r="TOB1" s="131"/>
      <c r="TOC1" s="131"/>
      <c r="TOD1" s="131"/>
      <c r="TOE1" s="131"/>
      <c r="TOF1" s="131"/>
      <c r="TOG1" s="131"/>
      <c r="TOH1" s="131"/>
      <c r="TOI1" s="131"/>
      <c r="TOJ1" s="131"/>
      <c r="TOK1" s="131"/>
      <c r="TOL1" s="131"/>
      <c r="TOM1" s="131"/>
      <c r="TON1" s="131"/>
      <c r="TOO1" s="131"/>
      <c r="TOP1" s="131"/>
      <c r="TOQ1" s="131"/>
      <c r="TOR1" s="131"/>
      <c r="TOS1" s="131"/>
      <c r="TOT1" s="131"/>
      <c r="TOU1" s="131"/>
      <c r="TOV1" s="131"/>
      <c r="TOW1" s="131"/>
      <c r="TOX1" s="131"/>
      <c r="TOY1" s="131"/>
      <c r="TOZ1" s="131"/>
      <c r="TPA1" s="131"/>
      <c r="TPB1" s="131"/>
      <c r="TPC1" s="131"/>
      <c r="TPD1" s="131"/>
      <c r="TPE1" s="131"/>
      <c r="TPF1" s="131"/>
      <c r="TPG1" s="131"/>
      <c r="TPH1" s="131"/>
      <c r="TPI1" s="131"/>
      <c r="TPJ1" s="131"/>
      <c r="TPK1" s="131"/>
      <c r="TPL1" s="131"/>
      <c r="TPM1" s="131"/>
      <c r="TPN1" s="131"/>
      <c r="TPO1" s="131"/>
      <c r="TPP1" s="131"/>
      <c r="TPQ1" s="131"/>
      <c r="TPR1" s="131"/>
      <c r="TPS1" s="131"/>
      <c r="TPT1" s="131"/>
      <c r="TPU1" s="131"/>
      <c r="TPV1" s="131"/>
      <c r="TPW1" s="131"/>
      <c r="TPX1" s="131"/>
      <c r="TPY1" s="131"/>
      <c r="TPZ1" s="131"/>
      <c r="TQA1" s="131"/>
      <c r="TQB1" s="131"/>
      <c r="TQC1" s="131"/>
      <c r="TQD1" s="131"/>
      <c r="TQE1" s="131"/>
      <c r="TQF1" s="131"/>
      <c r="TQG1" s="131"/>
      <c r="TQH1" s="131"/>
      <c r="TQI1" s="131"/>
      <c r="TQJ1" s="131"/>
      <c r="TQK1" s="131"/>
      <c r="TQL1" s="131"/>
      <c r="TQM1" s="131"/>
      <c r="TQN1" s="131"/>
      <c r="TQO1" s="131"/>
      <c r="TQP1" s="131"/>
      <c r="TQQ1" s="131"/>
      <c r="TQR1" s="131"/>
      <c r="TQS1" s="131"/>
      <c r="TQT1" s="131"/>
      <c r="TQU1" s="131"/>
      <c r="TQV1" s="131"/>
      <c r="TQW1" s="131"/>
      <c r="TQX1" s="131"/>
      <c r="TQY1" s="131"/>
      <c r="TQZ1" s="131"/>
      <c r="TRA1" s="131"/>
      <c r="TRB1" s="131"/>
      <c r="TRC1" s="131"/>
      <c r="TRD1" s="131"/>
      <c r="TRE1" s="131"/>
      <c r="TRF1" s="131"/>
      <c r="TRG1" s="131"/>
      <c r="TRH1" s="131"/>
      <c r="TRI1" s="131"/>
      <c r="TRJ1" s="131"/>
      <c r="TRK1" s="131"/>
      <c r="TRL1" s="131"/>
      <c r="TRM1" s="131"/>
      <c r="TRN1" s="131"/>
      <c r="TRO1" s="131"/>
      <c r="TRP1" s="131"/>
      <c r="TRQ1" s="131"/>
      <c r="TRR1" s="131"/>
      <c r="TRS1" s="131"/>
      <c r="TRT1" s="131"/>
      <c r="TRU1" s="131"/>
      <c r="TRV1" s="131"/>
      <c r="TRW1" s="131"/>
      <c r="TRX1" s="131"/>
      <c r="TRY1" s="131"/>
      <c r="TRZ1" s="131"/>
      <c r="TSA1" s="131"/>
      <c r="TSB1" s="131"/>
      <c r="TSC1" s="131"/>
      <c r="TSD1" s="131"/>
      <c r="TSE1" s="131"/>
      <c r="TSF1" s="131"/>
      <c r="TSG1" s="131"/>
      <c r="TSH1" s="131"/>
      <c r="TSI1" s="131"/>
      <c r="TSJ1" s="131"/>
      <c r="TSK1" s="131"/>
      <c r="TSL1" s="131"/>
      <c r="TSM1" s="131"/>
      <c r="TSN1" s="131"/>
      <c r="TSO1" s="131"/>
      <c r="TSP1" s="131"/>
      <c r="TSQ1" s="131"/>
      <c r="TSR1" s="131"/>
      <c r="TSS1" s="131"/>
      <c r="TST1" s="131"/>
      <c r="TSU1" s="131"/>
      <c r="TSV1" s="131"/>
      <c r="TSW1" s="131"/>
      <c r="TSX1" s="131"/>
      <c r="TSY1" s="131"/>
      <c r="TSZ1" s="131"/>
      <c r="TTA1" s="131"/>
      <c r="TTB1" s="131"/>
      <c r="TTC1" s="131"/>
      <c r="TTD1" s="131"/>
      <c r="TTE1" s="131"/>
      <c r="TTF1" s="131"/>
      <c r="TTG1" s="131"/>
      <c r="TTH1" s="131"/>
      <c r="TTI1" s="131"/>
      <c r="TTJ1" s="131"/>
      <c r="TTK1" s="131"/>
      <c r="TTL1" s="131"/>
      <c r="TTM1" s="131"/>
      <c r="TTN1" s="131"/>
      <c r="TTO1" s="131"/>
      <c r="TTP1" s="131"/>
      <c r="TTQ1" s="131"/>
      <c r="TTR1" s="131"/>
      <c r="TTS1" s="131"/>
      <c r="TTT1" s="131"/>
      <c r="TTU1" s="131"/>
      <c r="TTV1" s="131"/>
      <c r="TTW1" s="131"/>
      <c r="TTX1" s="131"/>
      <c r="TTY1" s="131"/>
      <c r="TTZ1" s="131"/>
      <c r="TUA1" s="131"/>
      <c r="TUB1" s="131"/>
      <c r="TUC1" s="131"/>
      <c r="TUD1" s="131"/>
      <c r="TUE1" s="131"/>
      <c r="TUF1" s="131"/>
      <c r="TUG1" s="131"/>
      <c r="TUH1" s="131"/>
      <c r="TUI1" s="131"/>
      <c r="TUJ1" s="131"/>
      <c r="TUK1" s="131"/>
      <c r="TUL1" s="131"/>
      <c r="TUM1" s="131"/>
      <c r="TUN1" s="131"/>
      <c r="TUO1" s="131"/>
      <c r="TUP1" s="131"/>
      <c r="TUQ1" s="131"/>
      <c r="TUR1" s="131"/>
      <c r="TUS1" s="131"/>
      <c r="TUT1" s="131"/>
      <c r="TUU1" s="131"/>
      <c r="TUV1" s="131"/>
      <c r="TUW1" s="131"/>
      <c r="TUX1" s="131"/>
      <c r="TUY1" s="131"/>
      <c r="TUZ1" s="131"/>
      <c r="TVA1" s="131"/>
      <c r="TVB1" s="131"/>
      <c r="TVC1" s="131"/>
      <c r="TVD1" s="131"/>
      <c r="TVE1" s="131"/>
      <c r="TVF1" s="131"/>
      <c r="TVG1" s="131"/>
      <c r="TVH1" s="131"/>
      <c r="TVI1" s="131"/>
      <c r="TVJ1" s="131"/>
      <c r="TVK1" s="131"/>
      <c r="TVL1" s="131"/>
      <c r="TVM1" s="131"/>
      <c r="TVN1" s="131"/>
      <c r="TVO1" s="131"/>
      <c r="TVP1" s="131"/>
      <c r="TVQ1" s="131"/>
      <c r="TVR1" s="131"/>
      <c r="TVS1" s="131"/>
      <c r="TVT1" s="131"/>
      <c r="TVU1" s="131"/>
      <c r="TVV1" s="131"/>
      <c r="TVW1" s="131"/>
      <c r="TVX1" s="131"/>
      <c r="TVY1" s="131"/>
      <c r="TVZ1" s="131"/>
      <c r="TWA1" s="131"/>
      <c r="TWB1" s="131"/>
      <c r="TWC1" s="131"/>
      <c r="TWD1" s="131"/>
      <c r="TWE1" s="131"/>
      <c r="TWF1" s="131"/>
      <c r="TWG1" s="131"/>
      <c r="TWH1" s="131"/>
      <c r="TWI1" s="131"/>
      <c r="TWJ1" s="131"/>
      <c r="TWK1" s="131"/>
      <c r="TWL1" s="131"/>
      <c r="TWM1" s="131"/>
      <c r="TWN1" s="131"/>
      <c r="TWO1" s="131"/>
      <c r="TWP1" s="131"/>
      <c r="TWQ1" s="131"/>
      <c r="TWR1" s="131"/>
      <c r="TWS1" s="131"/>
      <c r="TWT1" s="131"/>
      <c r="TWU1" s="131"/>
      <c r="TWV1" s="131"/>
      <c r="TWW1" s="131"/>
      <c r="TWX1" s="131"/>
      <c r="TWY1" s="131"/>
      <c r="TWZ1" s="131"/>
      <c r="TXA1" s="131"/>
      <c r="TXB1" s="131"/>
      <c r="TXC1" s="131"/>
      <c r="TXD1" s="131"/>
      <c r="TXE1" s="131"/>
      <c r="TXF1" s="131"/>
      <c r="TXG1" s="131"/>
      <c r="TXH1" s="131"/>
      <c r="TXI1" s="131"/>
      <c r="TXJ1" s="131"/>
      <c r="TXK1" s="131"/>
      <c r="TXL1" s="131"/>
      <c r="TXM1" s="131"/>
      <c r="TXN1" s="131"/>
      <c r="TXO1" s="131"/>
      <c r="TXP1" s="131"/>
      <c r="TXQ1" s="131"/>
      <c r="TXR1" s="131"/>
      <c r="TXS1" s="131"/>
      <c r="TXT1" s="131"/>
      <c r="TXU1" s="131"/>
      <c r="TXV1" s="131"/>
      <c r="TXW1" s="131"/>
      <c r="TXX1" s="131"/>
      <c r="TXY1" s="131"/>
      <c r="TXZ1" s="131"/>
      <c r="TYA1" s="131"/>
      <c r="TYB1" s="131"/>
      <c r="TYC1" s="131"/>
      <c r="TYD1" s="131"/>
      <c r="TYE1" s="131"/>
      <c r="TYF1" s="131"/>
      <c r="TYG1" s="131"/>
      <c r="TYH1" s="131"/>
      <c r="TYI1" s="131"/>
      <c r="TYJ1" s="131"/>
      <c r="TYK1" s="131"/>
      <c r="TYL1" s="131"/>
      <c r="TYM1" s="131"/>
      <c r="TYN1" s="131"/>
      <c r="TYO1" s="131"/>
      <c r="TYP1" s="131"/>
      <c r="TYQ1" s="131"/>
      <c r="TYR1" s="131"/>
      <c r="TYS1" s="131"/>
      <c r="TYT1" s="131"/>
      <c r="TYU1" s="131"/>
      <c r="TYV1" s="131"/>
      <c r="TYW1" s="131"/>
      <c r="TYX1" s="131"/>
      <c r="TYY1" s="131"/>
      <c r="TYZ1" s="131"/>
      <c r="TZA1" s="131"/>
      <c r="TZB1" s="131"/>
      <c r="TZC1" s="131"/>
      <c r="TZD1" s="131"/>
      <c r="TZE1" s="131"/>
      <c r="TZF1" s="131"/>
      <c r="TZG1" s="131"/>
      <c r="TZH1" s="131"/>
      <c r="TZI1" s="131"/>
      <c r="TZJ1" s="131"/>
      <c r="TZK1" s="131"/>
      <c r="TZL1" s="131"/>
      <c r="TZM1" s="131"/>
      <c r="TZN1" s="131"/>
      <c r="TZO1" s="131"/>
      <c r="TZP1" s="131"/>
      <c r="TZQ1" s="131"/>
      <c r="TZR1" s="131"/>
      <c r="TZS1" s="131"/>
      <c r="TZT1" s="131"/>
      <c r="TZU1" s="131"/>
      <c r="TZV1" s="131"/>
      <c r="TZW1" s="131"/>
      <c r="TZX1" s="131"/>
      <c r="TZY1" s="131"/>
      <c r="TZZ1" s="131"/>
      <c r="UAA1" s="131"/>
      <c r="UAB1" s="131"/>
      <c r="UAC1" s="131"/>
      <c r="UAD1" s="131"/>
      <c r="UAE1" s="131"/>
      <c r="UAF1" s="131"/>
      <c r="UAG1" s="131"/>
      <c r="UAH1" s="131"/>
      <c r="UAI1" s="131"/>
      <c r="UAJ1" s="131"/>
      <c r="UAK1" s="131"/>
      <c r="UAL1" s="131"/>
      <c r="UAM1" s="131"/>
      <c r="UAN1" s="131"/>
      <c r="UAO1" s="131"/>
      <c r="UAP1" s="131"/>
      <c r="UAQ1" s="131"/>
      <c r="UAR1" s="131"/>
      <c r="UAS1" s="131"/>
      <c r="UAT1" s="131"/>
      <c r="UAU1" s="131"/>
      <c r="UAV1" s="131"/>
      <c r="UAW1" s="131"/>
      <c r="UAX1" s="131"/>
      <c r="UAY1" s="131"/>
      <c r="UAZ1" s="131"/>
      <c r="UBA1" s="131"/>
      <c r="UBB1" s="131"/>
      <c r="UBC1" s="131"/>
      <c r="UBD1" s="131"/>
      <c r="UBE1" s="131"/>
      <c r="UBF1" s="131"/>
      <c r="UBG1" s="131"/>
      <c r="UBH1" s="131"/>
      <c r="UBI1" s="131"/>
      <c r="UBJ1" s="131"/>
      <c r="UBK1" s="131"/>
      <c r="UBL1" s="131"/>
      <c r="UBM1" s="131"/>
      <c r="UBN1" s="131"/>
      <c r="UBO1" s="131"/>
      <c r="UBP1" s="131"/>
      <c r="UBQ1" s="131"/>
      <c r="UBR1" s="131"/>
      <c r="UBS1" s="131"/>
      <c r="UBT1" s="131"/>
      <c r="UBU1" s="131"/>
      <c r="UBV1" s="131"/>
      <c r="UBW1" s="131"/>
      <c r="UBX1" s="131"/>
      <c r="UBY1" s="131"/>
      <c r="UBZ1" s="131"/>
      <c r="UCA1" s="131"/>
      <c r="UCB1" s="131"/>
      <c r="UCC1" s="131"/>
      <c r="UCD1" s="131"/>
      <c r="UCE1" s="131"/>
      <c r="UCF1" s="131"/>
      <c r="UCG1" s="131"/>
      <c r="UCH1" s="131"/>
      <c r="UCI1" s="131"/>
      <c r="UCJ1" s="131"/>
      <c r="UCK1" s="131"/>
      <c r="UCL1" s="131"/>
      <c r="UCM1" s="131"/>
      <c r="UCN1" s="131"/>
      <c r="UCO1" s="131"/>
      <c r="UCP1" s="131"/>
      <c r="UCQ1" s="131"/>
      <c r="UCR1" s="131"/>
      <c r="UCS1" s="131"/>
      <c r="UCT1" s="131"/>
      <c r="UCU1" s="131"/>
      <c r="UCV1" s="131"/>
      <c r="UCW1" s="131"/>
      <c r="UCX1" s="131"/>
      <c r="UCY1" s="131"/>
      <c r="UCZ1" s="131"/>
      <c r="UDA1" s="131"/>
      <c r="UDB1" s="131"/>
      <c r="UDC1" s="131"/>
      <c r="UDD1" s="131"/>
      <c r="UDE1" s="131"/>
      <c r="UDF1" s="131"/>
      <c r="UDG1" s="131"/>
      <c r="UDH1" s="131"/>
      <c r="UDI1" s="131"/>
      <c r="UDJ1" s="131"/>
      <c r="UDK1" s="131"/>
      <c r="UDL1" s="131"/>
      <c r="UDM1" s="131"/>
      <c r="UDN1" s="131"/>
      <c r="UDO1" s="131"/>
      <c r="UDP1" s="131"/>
      <c r="UDQ1" s="131"/>
      <c r="UDR1" s="131"/>
      <c r="UDS1" s="131"/>
      <c r="UDT1" s="131"/>
      <c r="UDU1" s="131"/>
      <c r="UDV1" s="131"/>
      <c r="UDW1" s="131"/>
      <c r="UDX1" s="131"/>
      <c r="UDY1" s="131"/>
      <c r="UDZ1" s="131"/>
      <c r="UEA1" s="131"/>
      <c r="UEB1" s="131"/>
      <c r="UEC1" s="131"/>
      <c r="UED1" s="131"/>
      <c r="UEE1" s="131"/>
      <c r="UEF1" s="131"/>
      <c r="UEG1" s="131"/>
      <c r="UEH1" s="131"/>
      <c r="UEI1" s="131"/>
      <c r="UEJ1" s="131"/>
      <c r="UEK1" s="131"/>
      <c r="UEL1" s="131"/>
      <c r="UEM1" s="131"/>
      <c r="UEN1" s="131"/>
      <c r="UEO1" s="131"/>
      <c r="UEP1" s="131"/>
      <c r="UEQ1" s="131"/>
      <c r="UER1" s="131"/>
      <c r="UES1" s="131"/>
      <c r="UET1" s="131"/>
      <c r="UEU1" s="131"/>
      <c r="UEV1" s="131"/>
      <c r="UEW1" s="131"/>
      <c r="UEX1" s="131"/>
      <c r="UEY1" s="131"/>
      <c r="UEZ1" s="131"/>
      <c r="UFA1" s="131"/>
      <c r="UFB1" s="131"/>
      <c r="UFC1" s="131"/>
      <c r="UFD1" s="131"/>
      <c r="UFE1" s="131"/>
      <c r="UFF1" s="131"/>
      <c r="UFG1" s="131"/>
      <c r="UFH1" s="131"/>
      <c r="UFI1" s="131"/>
      <c r="UFJ1" s="131"/>
      <c r="UFK1" s="131"/>
      <c r="UFL1" s="131"/>
      <c r="UFM1" s="131"/>
      <c r="UFN1" s="131"/>
      <c r="UFO1" s="131"/>
      <c r="UFP1" s="131"/>
      <c r="UFQ1" s="131"/>
      <c r="UFR1" s="131"/>
      <c r="UFS1" s="131"/>
      <c r="UFT1" s="131"/>
      <c r="UFU1" s="131"/>
      <c r="UFV1" s="131"/>
      <c r="UFW1" s="131"/>
      <c r="UFX1" s="131"/>
      <c r="UFY1" s="131"/>
      <c r="UFZ1" s="131"/>
      <c r="UGA1" s="131"/>
      <c r="UGB1" s="131"/>
      <c r="UGC1" s="131"/>
      <c r="UGD1" s="131"/>
      <c r="UGE1" s="131"/>
      <c r="UGF1" s="131"/>
      <c r="UGG1" s="131"/>
      <c r="UGH1" s="131"/>
      <c r="UGI1" s="131"/>
      <c r="UGJ1" s="131"/>
      <c r="UGK1" s="131"/>
      <c r="UGL1" s="131"/>
      <c r="UGM1" s="131"/>
      <c r="UGN1" s="131"/>
      <c r="UGO1" s="131"/>
      <c r="UGP1" s="131"/>
      <c r="UGQ1" s="131"/>
      <c r="UGR1" s="131"/>
      <c r="UGS1" s="131"/>
      <c r="UGT1" s="131"/>
      <c r="UGU1" s="131"/>
      <c r="UGV1" s="131"/>
      <c r="UGW1" s="131"/>
      <c r="UGX1" s="131"/>
      <c r="UGY1" s="131"/>
      <c r="UGZ1" s="131"/>
      <c r="UHA1" s="131"/>
      <c r="UHB1" s="131"/>
      <c r="UHC1" s="131"/>
      <c r="UHD1" s="131"/>
      <c r="UHE1" s="131"/>
      <c r="UHF1" s="131"/>
      <c r="UHG1" s="131"/>
      <c r="UHH1" s="131"/>
      <c r="UHI1" s="131"/>
      <c r="UHJ1" s="131"/>
      <c r="UHK1" s="131"/>
      <c r="UHL1" s="131"/>
      <c r="UHM1" s="131"/>
      <c r="UHN1" s="131"/>
      <c r="UHO1" s="131"/>
      <c r="UHP1" s="131"/>
      <c r="UHQ1" s="131"/>
      <c r="UHR1" s="131"/>
      <c r="UHS1" s="131"/>
      <c r="UHT1" s="131"/>
      <c r="UHU1" s="131"/>
      <c r="UHV1" s="131"/>
      <c r="UHW1" s="131"/>
      <c r="UHX1" s="131"/>
      <c r="UHY1" s="131"/>
      <c r="UHZ1" s="131"/>
      <c r="UIA1" s="131"/>
      <c r="UIB1" s="131"/>
      <c r="UIC1" s="131"/>
      <c r="UID1" s="131"/>
      <c r="UIE1" s="131"/>
      <c r="UIF1" s="131"/>
      <c r="UIG1" s="131"/>
      <c r="UIH1" s="131"/>
      <c r="UII1" s="131"/>
      <c r="UIJ1" s="131"/>
      <c r="UIK1" s="131"/>
      <c r="UIL1" s="131"/>
      <c r="UIM1" s="131"/>
      <c r="UIN1" s="131"/>
      <c r="UIO1" s="131"/>
      <c r="UIP1" s="131"/>
      <c r="UIQ1" s="131"/>
      <c r="UIR1" s="131"/>
      <c r="UIS1" s="131"/>
      <c r="UIT1" s="131"/>
      <c r="UIU1" s="131"/>
      <c r="UIV1" s="131"/>
      <c r="UIW1" s="131"/>
      <c r="UIX1" s="131"/>
      <c r="UIY1" s="131"/>
      <c r="UIZ1" s="131"/>
      <c r="UJA1" s="131"/>
      <c r="UJB1" s="131"/>
      <c r="UJC1" s="131"/>
      <c r="UJD1" s="131"/>
      <c r="UJE1" s="131"/>
      <c r="UJF1" s="131"/>
      <c r="UJG1" s="131"/>
      <c r="UJH1" s="131"/>
      <c r="UJI1" s="131"/>
      <c r="UJJ1" s="131"/>
      <c r="UJK1" s="131"/>
      <c r="UJL1" s="131"/>
      <c r="UJM1" s="131"/>
      <c r="UJN1" s="131"/>
      <c r="UJO1" s="131"/>
      <c r="UJP1" s="131"/>
      <c r="UJQ1" s="131"/>
      <c r="UJR1" s="131"/>
      <c r="UJS1" s="131"/>
      <c r="UJT1" s="131"/>
      <c r="UJU1" s="131"/>
      <c r="UJV1" s="131"/>
      <c r="UJW1" s="131"/>
      <c r="UJX1" s="131"/>
      <c r="UJY1" s="131"/>
      <c r="UJZ1" s="131"/>
      <c r="UKA1" s="131"/>
      <c r="UKB1" s="131"/>
      <c r="UKC1" s="131"/>
      <c r="UKD1" s="131"/>
      <c r="UKE1" s="131"/>
      <c r="UKF1" s="131"/>
      <c r="UKG1" s="131"/>
      <c r="UKH1" s="131"/>
      <c r="UKI1" s="131"/>
      <c r="UKJ1" s="131"/>
      <c r="UKK1" s="131"/>
      <c r="UKL1" s="131"/>
      <c r="UKM1" s="131"/>
      <c r="UKN1" s="131"/>
      <c r="UKO1" s="131"/>
      <c r="UKP1" s="131"/>
      <c r="UKQ1" s="131"/>
      <c r="UKR1" s="131"/>
      <c r="UKS1" s="131"/>
      <c r="UKT1" s="131"/>
      <c r="UKU1" s="131"/>
      <c r="UKV1" s="131"/>
      <c r="UKW1" s="131"/>
      <c r="UKX1" s="131"/>
      <c r="UKY1" s="131"/>
      <c r="UKZ1" s="131"/>
      <c r="ULA1" s="131"/>
      <c r="ULB1" s="131"/>
      <c r="ULC1" s="131"/>
      <c r="ULD1" s="131"/>
      <c r="ULE1" s="131"/>
      <c r="ULF1" s="131"/>
      <c r="ULG1" s="131"/>
      <c r="ULH1" s="131"/>
      <c r="ULI1" s="131"/>
      <c r="ULJ1" s="131"/>
      <c r="ULK1" s="131"/>
      <c r="ULL1" s="131"/>
      <c r="ULM1" s="131"/>
      <c r="ULN1" s="131"/>
      <c r="ULO1" s="131"/>
      <c r="ULP1" s="131"/>
      <c r="ULQ1" s="131"/>
      <c r="ULR1" s="131"/>
      <c r="ULS1" s="131"/>
      <c r="ULT1" s="131"/>
      <c r="ULU1" s="131"/>
      <c r="ULV1" s="131"/>
      <c r="ULW1" s="131"/>
      <c r="ULX1" s="131"/>
      <c r="ULY1" s="131"/>
      <c r="ULZ1" s="131"/>
      <c r="UMA1" s="131"/>
      <c r="UMB1" s="131"/>
      <c r="UMC1" s="131"/>
      <c r="UMD1" s="131"/>
      <c r="UME1" s="131"/>
      <c r="UMF1" s="131"/>
      <c r="UMG1" s="131"/>
      <c r="UMH1" s="131"/>
      <c r="UMI1" s="131"/>
      <c r="UMJ1" s="131"/>
      <c r="UMK1" s="131"/>
      <c r="UML1" s="131"/>
      <c r="UMM1" s="131"/>
      <c r="UMN1" s="131"/>
      <c r="UMO1" s="131"/>
      <c r="UMP1" s="131"/>
      <c r="UMQ1" s="131"/>
      <c r="UMR1" s="131"/>
      <c r="UMS1" s="131"/>
      <c r="UMT1" s="131"/>
      <c r="UMU1" s="131"/>
      <c r="UMV1" s="131"/>
      <c r="UMW1" s="131"/>
      <c r="UMX1" s="131"/>
      <c r="UMY1" s="131"/>
      <c r="UMZ1" s="131"/>
      <c r="UNA1" s="131"/>
      <c r="UNB1" s="131"/>
      <c r="UNC1" s="131"/>
      <c r="UND1" s="131"/>
      <c r="UNE1" s="131"/>
      <c r="UNF1" s="131"/>
      <c r="UNG1" s="131"/>
      <c r="UNH1" s="131"/>
      <c r="UNI1" s="131"/>
      <c r="UNJ1" s="131"/>
      <c r="UNK1" s="131"/>
      <c r="UNL1" s="131"/>
      <c r="UNM1" s="131"/>
      <c r="UNN1" s="131"/>
      <c r="UNO1" s="131"/>
      <c r="UNP1" s="131"/>
      <c r="UNQ1" s="131"/>
      <c r="UNR1" s="131"/>
      <c r="UNS1" s="131"/>
      <c r="UNT1" s="131"/>
      <c r="UNU1" s="131"/>
      <c r="UNV1" s="131"/>
      <c r="UNW1" s="131"/>
      <c r="UNX1" s="131"/>
      <c r="UNY1" s="131"/>
      <c r="UNZ1" s="131"/>
      <c r="UOA1" s="131"/>
      <c r="UOB1" s="131"/>
      <c r="UOC1" s="131"/>
      <c r="UOD1" s="131"/>
      <c r="UOE1" s="131"/>
      <c r="UOF1" s="131"/>
      <c r="UOG1" s="131"/>
      <c r="UOH1" s="131"/>
      <c r="UOI1" s="131"/>
      <c r="UOJ1" s="131"/>
      <c r="UOK1" s="131"/>
      <c r="UOL1" s="131"/>
      <c r="UOM1" s="131"/>
      <c r="UON1" s="131"/>
      <c r="UOO1" s="131"/>
      <c r="UOP1" s="131"/>
      <c r="UOQ1" s="131"/>
      <c r="UOR1" s="131"/>
      <c r="UOS1" s="131"/>
      <c r="UOT1" s="131"/>
      <c r="UOU1" s="131"/>
      <c r="UOV1" s="131"/>
      <c r="UOW1" s="131"/>
      <c r="UOX1" s="131"/>
      <c r="UOY1" s="131"/>
      <c r="UOZ1" s="131"/>
      <c r="UPA1" s="131"/>
      <c r="UPB1" s="131"/>
      <c r="UPC1" s="131"/>
      <c r="UPD1" s="131"/>
      <c r="UPE1" s="131"/>
      <c r="UPF1" s="131"/>
      <c r="UPG1" s="131"/>
      <c r="UPH1" s="131"/>
      <c r="UPI1" s="131"/>
      <c r="UPJ1" s="131"/>
      <c r="UPK1" s="131"/>
      <c r="UPL1" s="131"/>
      <c r="UPM1" s="131"/>
      <c r="UPN1" s="131"/>
      <c r="UPO1" s="131"/>
      <c r="UPP1" s="131"/>
      <c r="UPQ1" s="131"/>
      <c r="UPR1" s="131"/>
      <c r="UPS1" s="131"/>
      <c r="UPT1" s="131"/>
      <c r="UPU1" s="131"/>
      <c r="UPV1" s="131"/>
      <c r="UPW1" s="131"/>
      <c r="UPX1" s="131"/>
      <c r="UPY1" s="131"/>
      <c r="UPZ1" s="131"/>
      <c r="UQA1" s="131"/>
      <c r="UQB1" s="131"/>
      <c r="UQC1" s="131"/>
      <c r="UQD1" s="131"/>
      <c r="UQE1" s="131"/>
      <c r="UQF1" s="131"/>
      <c r="UQG1" s="131"/>
      <c r="UQH1" s="131"/>
      <c r="UQI1" s="131"/>
      <c r="UQJ1" s="131"/>
      <c r="UQK1" s="131"/>
      <c r="UQL1" s="131"/>
      <c r="UQM1" s="131"/>
      <c r="UQN1" s="131"/>
      <c r="UQO1" s="131"/>
      <c r="UQP1" s="131"/>
      <c r="UQQ1" s="131"/>
      <c r="UQR1" s="131"/>
      <c r="UQS1" s="131"/>
      <c r="UQT1" s="131"/>
      <c r="UQU1" s="131"/>
      <c r="UQV1" s="131"/>
      <c r="UQW1" s="131"/>
      <c r="UQX1" s="131"/>
      <c r="UQY1" s="131"/>
      <c r="UQZ1" s="131"/>
      <c r="URA1" s="131"/>
      <c r="URB1" s="131"/>
      <c r="URC1" s="131"/>
      <c r="URD1" s="131"/>
      <c r="URE1" s="131"/>
      <c r="URF1" s="131"/>
      <c r="URG1" s="131"/>
      <c r="URH1" s="131"/>
      <c r="URI1" s="131"/>
      <c r="URJ1" s="131"/>
      <c r="URK1" s="131"/>
      <c r="URL1" s="131"/>
      <c r="URM1" s="131"/>
      <c r="URN1" s="131"/>
      <c r="URO1" s="131"/>
      <c r="URP1" s="131"/>
      <c r="URQ1" s="131"/>
      <c r="URR1" s="131"/>
      <c r="URS1" s="131"/>
      <c r="URT1" s="131"/>
      <c r="URU1" s="131"/>
      <c r="URV1" s="131"/>
      <c r="URW1" s="131"/>
      <c r="URX1" s="131"/>
      <c r="URY1" s="131"/>
      <c r="URZ1" s="131"/>
      <c r="USA1" s="131"/>
      <c r="USB1" s="131"/>
      <c r="USC1" s="131"/>
      <c r="USD1" s="131"/>
      <c r="USE1" s="131"/>
      <c r="USF1" s="131"/>
      <c r="USG1" s="131"/>
      <c r="USH1" s="131"/>
      <c r="USI1" s="131"/>
      <c r="USJ1" s="131"/>
      <c r="USK1" s="131"/>
      <c r="USL1" s="131"/>
      <c r="USM1" s="131"/>
      <c r="USN1" s="131"/>
      <c r="USO1" s="131"/>
      <c r="USP1" s="131"/>
      <c r="USQ1" s="131"/>
      <c r="USR1" s="131"/>
      <c r="USS1" s="131"/>
      <c r="UST1" s="131"/>
      <c r="USU1" s="131"/>
      <c r="USV1" s="131"/>
      <c r="USW1" s="131"/>
      <c r="USX1" s="131"/>
      <c r="USY1" s="131"/>
      <c r="USZ1" s="131"/>
      <c r="UTA1" s="131"/>
      <c r="UTB1" s="131"/>
      <c r="UTC1" s="131"/>
      <c r="UTD1" s="131"/>
      <c r="UTE1" s="131"/>
      <c r="UTF1" s="131"/>
      <c r="UTG1" s="131"/>
      <c r="UTH1" s="131"/>
      <c r="UTI1" s="131"/>
      <c r="UTJ1" s="131"/>
      <c r="UTK1" s="131"/>
      <c r="UTL1" s="131"/>
      <c r="UTM1" s="131"/>
      <c r="UTN1" s="131"/>
      <c r="UTO1" s="131"/>
      <c r="UTP1" s="131"/>
      <c r="UTQ1" s="131"/>
      <c r="UTR1" s="131"/>
      <c r="UTS1" s="131"/>
      <c r="UTT1" s="131"/>
      <c r="UTU1" s="131"/>
      <c r="UTV1" s="131"/>
      <c r="UTW1" s="131"/>
      <c r="UTX1" s="131"/>
      <c r="UTY1" s="131"/>
      <c r="UTZ1" s="131"/>
      <c r="UUA1" s="131"/>
      <c r="UUB1" s="131"/>
      <c r="UUC1" s="131"/>
      <c r="UUD1" s="131"/>
      <c r="UUE1" s="131"/>
      <c r="UUF1" s="131"/>
      <c r="UUG1" s="131"/>
      <c r="UUH1" s="131"/>
      <c r="UUI1" s="131"/>
      <c r="UUJ1" s="131"/>
      <c r="UUK1" s="131"/>
      <c r="UUL1" s="131"/>
      <c r="UUM1" s="131"/>
      <c r="UUN1" s="131"/>
      <c r="UUO1" s="131"/>
      <c r="UUP1" s="131"/>
      <c r="UUQ1" s="131"/>
      <c r="UUR1" s="131"/>
      <c r="UUS1" s="131"/>
      <c r="UUT1" s="131"/>
      <c r="UUU1" s="131"/>
      <c r="UUV1" s="131"/>
      <c r="UUW1" s="131"/>
      <c r="UUX1" s="131"/>
      <c r="UUY1" s="131"/>
      <c r="UUZ1" s="131"/>
      <c r="UVA1" s="131"/>
      <c r="UVB1" s="131"/>
      <c r="UVC1" s="131"/>
      <c r="UVD1" s="131"/>
      <c r="UVE1" s="131"/>
      <c r="UVF1" s="131"/>
      <c r="UVG1" s="131"/>
      <c r="UVH1" s="131"/>
      <c r="UVI1" s="131"/>
      <c r="UVJ1" s="131"/>
      <c r="UVK1" s="131"/>
      <c r="UVL1" s="131"/>
      <c r="UVM1" s="131"/>
      <c r="UVN1" s="131"/>
      <c r="UVO1" s="131"/>
      <c r="UVP1" s="131"/>
      <c r="UVQ1" s="131"/>
      <c r="UVR1" s="131"/>
      <c r="UVS1" s="131"/>
      <c r="UVT1" s="131"/>
      <c r="UVU1" s="131"/>
      <c r="UVV1" s="131"/>
      <c r="UVW1" s="131"/>
      <c r="UVX1" s="131"/>
      <c r="UVY1" s="131"/>
      <c r="UVZ1" s="131"/>
      <c r="UWA1" s="131"/>
      <c r="UWB1" s="131"/>
      <c r="UWC1" s="131"/>
      <c r="UWD1" s="131"/>
      <c r="UWE1" s="131"/>
      <c r="UWF1" s="131"/>
      <c r="UWG1" s="131"/>
      <c r="UWH1" s="131"/>
      <c r="UWI1" s="131"/>
      <c r="UWJ1" s="131"/>
      <c r="UWK1" s="131"/>
      <c r="UWL1" s="131"/>
      <c r="UWM1" s="131"/>
      <c r="UWN1" s="131"/>
      <c r="UWO1" s="131"/>
      <c r="UWP1" s="131"/>
      <c r="UWQ1" s="131"/>
      <c r="UWR1" s="131"/>
      <c r="UWS1" s="131"/>
      <c r="UWT1" s="131"/>
      <c r="UWU1" s="131"/>
      <c r="UWV1" s="131"/>
      <c r="UWW1" s="131"/>
      <c r="UWX1" s="131"/>
      <c r="UWY1" s="131"/>
      <c r="UWZ1" s="131"/>
      <c r="UXA1" s="131"/>
      <c r="UXB1" s="131"/>
      <c r="UXC1" s="131"/>
      <c r="UXD1" s="131"/>
      <c r="UXE1" s="131"/>
      <c r="UXF1" s="131"/>
      <c r="UXG1" s="131"/>
      <c r="UXH1" s="131"/>
      <c r="UXI1" s="131"/>
      <c r="UXJ1" s="131"/>
      <c r="UXK1" s="131"/>
      <c r="UXL1" s="131"/>
      <c r="UXM1" s="131"/>
      <c r="UXN1" s="131"/>
      <c r="UXO1" s="131"/>
      <c r="UXP1" s="131"/>
      <c r="UXQ1" s="131"/>
      <c r="UXR1" s="131"/>
      <c r="UXS1" s="131"/>
      <c r="UXT1" s="131"/>
      <c r="UXU1" s="131"/>
      <c r="UXV1" s="131"/>
      <c r="UXW1" s="131"/>
      <c r="UXX1" s="131"/>
      <c r="UXY1" s="131"/>
      <c r="UXZ1" s="131"/>
      <c r="UYA1" s="131"/>
      <c r="UYB1" s="131"/>
      <c r="UYC1" s="131"/>
      <c r="UYD1" s="131"/>
      <c r="UYE1" s="131"/>
      <c r="UYF1" s="131"/>
      <c r="UYG1" s="131"/>
      <c r="UYH1" s="131"/>
      <c r="UYI1" s="131"/>
      <c r="UYJ1" s="131"/>
      <c r="UYK1" s="131"/>
      <c r="UYL1" s="131"/>
      <c r="UYM1" s="131"/>
      <c r="UYN1" s="131"/>
      <c r="UYO1" s="131"/>
      <c r="UYP1" s="131"/>
      <c r="UYQ1" s="131"/>
      <c r="UYR1" s="131"/>
      <c r="UYS1" s="131"/>
      <c r="UYT1" s="131"/>
      <c r="UYU1" s="131"/>
      <c r="UYV1" s="131"/>
      <c r="UYW1" s="131"/>
      <c r="UYX1" s="131"/>
      <c r="UYY1" s="131"/>
      <c r="UYZ1" s="131"/>
      <c r="UZA1" s="131"/>
      <c r="UZB1" s="131"/>
      <c r="UZC1" s="131"/>
      <c r="UZD1" s="131"/>
      <c r="UZE1" s="131"/>
      <c r="UZF1" s="131"/>
      <c r="UZG1" s="131"/>
      <c r="UZH1" s="131"/>
      <c r="UZI1" s="131"/>
      <c r="UZJ1" s="131"/>
      <c r="UZK1" s="131"/>
      <c r="UZL1" s="131"/>
      <c r="UZM1" s="131"/>
      <c r="UZN1" s="131"/>
      <c r="UZO1" s="131"/>
      <c r="UZP1" s="131"/>
      <c r="UZQ1" s="131"/>
      <c r="UZR1" s="131"/>
      <c r="UZS1" s="131"/>
      <c r="UZT1" s="131"/>
      <c r="UZU1" s="131"/>
      <c r="UZV1" s="131"/>
      <c r="UZW1" s="131"/>
      <c r="UZX1" s="131"/>
      <c r="UZY1" s="131"/>
      <c r="UZZ1" s="131"/>
      <c r="VAA1" s="131"/>
      <c r="VAB1" s="131"/>
      <c r="VAC1" s="131"/>
      <c r="VAD1" s="131"/>
      <c r="VAE1" s="131"/>
      <c r="VAF1" s="131"/>
      <c r="VAG1" s="131"/>
      <c r="VAH1" s="131"/>
      <c r="VAI1" s="131"/>
      <c r="VAJ1" s="131"/>
      <c r="VAK1" s="131"/>
      <c r="VAL1" s="131"/>
      <c r="VAM1" s="131"/>
      <c r="VAN1" s="131"/>
      <c r="VAO1" s="131"/>
      <c r="VAP1" s="131"/>
      <c r="VAQ1" s="131"/>
      <c r="VAR1" s="131"/>
      <c r="VAS1" s="131"/>
      <c r="VAT1" s="131"/>
      <c r="VAU1" s="131"/>
      <c r="VAV1" s="131"/>
      <c r="VAW1" s="131"/>
      <c r="VAX1" s="131"/>
      <c r="VAY1" s="131"/>
      <c r="VAZ1" s="131"/>
      <c r="VBA1" s="131"/>
      <c r="VBB1" s="131"/>
      <c r="VBC1" s="131"/>
      <c r="VBD1" s="131"/>
      <c r="VBE1" s="131"/>
      <c r="VBF1" s="131"/>
      <c r="VBG1" s="131"/>
      <c r="VBH1" s="131"/>
      <c r="VBI1" s="131"/>
      <c r="VBJ1" s="131"/>
      <c r="VBK1" s="131"/>
      <c r="VBL1" s="131"/>
      <c r="VBM1" s="131"/>
      <c r="VBN1" s="131"/>
      <c r="VBO1" s="131"/>
      <c r="VBP1" s="131"/>
      <c r="VBQ1" s="131"/>
      <c r="VBR1" s="131"/>
      <c r="VBS1" s="131"/>
      <c r="VBT1" s="131"/>
      <c r="VBU1" s="131"/>
      <c r="VBV1" s="131"/>
      <c r="VBW1" s="131"/>
      <c r="VBX1" s="131"/>
      <c r="VBY1" s="131"/>
      <c r="VBZ1" s="131"/>
      <c r="VCA1" s="131"/>
      <c r="VCB1" s="131"/>
      <c r="VCC1" s="131"/>
      <c r="VCD1" s="131"/>
      <c r="VCE1" s="131"/>
      <c r="VCF1" s="131"/>
      <c r="VCG1" s="131"/>
      <c r="VCH1" s="131"/>
      <c r="VCI1" s="131"/>
      <c r="VCJ1" s="131"/>
      <c r="VCK1" s="131"/>
      <c r="VCL1" s="131"/>
      <c r="VCM1" s="131"/>
      <c r="VCN1" s="131"/>
      <c r="VCO1" s="131"/>
      <c r="VCP1" s="131"/>
      <c r="VCQ1" s="131"/>
      <c r="VCR1" s="131"/>
      <c r="VCS1" s="131"/>
      <c r="VCT1" s="131"/>
      <c r="VCU1" s="131"/>
      <c r="VCV1" s="131"/>
      <c r="VCW1" s="131"/>
      <c r="VCX1" s="131"/>
      <c r="VCY1" s="131"/>
      <c r="VCZ1" s="131"/>
      <c r="VDA1" s="131"/>
      <c r="VDB1" s="131"/>
      <c r="VDC1" s="131"/>
      <c r="VDD1" s="131"/>
      <c r="VDE1" s="131"/>
      <c r="VDF1" s="131"/>
      <c r="VDG1" s="131"/>
      <c r="VDH1" s="131"/>
      <c r="VDI1" s="131"/>
      <c r="VDJ1" s="131"/>
      <c r="VDK1" s="131"/>
      <c r="VDL1" s="131"/>
      <c r="VDM1" s="131"/>
      <c r="VDN1" s="131"/>
      <c r="VDO1" s="131"/>
      <c r="VDP1" s="131"/>
      <c r="VDQ1" s="131"/>
      <c r="VDR1" s="131"/>
      <c r="VDS1" s="131"/>
      <c r="VDT1" s="131"/>
      <c r="VDU1" s="131"/>
      <c r="VDV1" s="131"/>
      <c r="VDW1" s="131"/>
      <c r="VDX1" s="131"/>
      <c r="VDY1" s="131"/>
      <c r="VDZ1" s="131"/>
      <c r="VEA1" s="131"/>
      <c r="VEB1" s="131"/>
      <c r="VEC1" s="131"/>
      <c r="VED1" s="131"/>
      <c r="VEE1" s="131"/>
      <c r="VEF1" s="131"/>
      <c r="VEG1" s="131"/>
      <c r="VEH1" s="131"/>
      <c r="VEI1" s="131"/>
      <c r="VEJ1" s="131"/>
      <c r="VEK1" s="131"/>
      <c r="VEL1" s="131"/>
      <c r="VEM1" s="131"/>
      <c r="VEN1" s="131"/>
      <c r="VEO1" s="131"/>
      <c r="VEP1" s="131"/>
      <c r="VEQ1" s="131"/>
      <c r="VER1" s="131"/>
      <c r="VES1" s="131"/>
      <c r="VET1" s="131"/>
      <c r="VEU1" s="131"/>
      <c r="VEV1" s="131"/>
      <c r="VEW1" s="131"/>
      <c r="VEX1" s="131"/>
      <c r="VEY1" s="131"/>
      <c r="VEZ1" s="131"/>
      <c r="VFA1" s="131"/>
      <c r="VFB1" s="131"/>
      <c r="VFC1" s="131"/>
      <c r="VFD1" s="131"/>
      <c r="VFE1" s="131"/>
      <c r="VFF1" s="131"/>
      <c r="VFG1" s="131"/>
      <c r="VFH1" s="131"/>
      <c r="VFI1" s="131"/>
      <c r="VFJ1" s="131"/>
      <c r="VFK1" s="131"/>
      <c r="VFL1" s="131"/>
      <c r="VFM1" s="131"/>
      <c r="VFN1" s="131"/>
      <c r="VFO1" s="131"/>
      <c r="VFP1" s="131"/>
      <c r="VFQ1" s="131"/>
      <c r="VFR1" s="131"/>
      <c r="VFS1" s="131"/>
      <c r="VFT1" s="131"/>
      <c r="VFU1" s="131"/>
      <c r="VFV1" s="131"/>
      <c r="VFW1" s="131"/>
      <c r="VFX1" s="131"/>
      <c r="VFY1" s="131"/>
      <c r="VFZ1" s="131"/>
      <c r="VGA1" s="131"/>
      <c r="VGB1" s="131"/>
      <c r="VGC1" s="131"/>
      <c r="VGD1" s="131"/>
      <c r="VGE1" s="131"/>
      <c r="VGF1" s="131"/>
      <c r="VGG1" s="131"/>
      <c r="VGH1" s="131"/>
      <c r="VGI1" s="131"/>
      <c r="VGJ1" s="131"/>
      <c r="VGK1" s="131"/>
      <c r="VGL1" s="131"/>
      <c r="VGM1" s="131"/>
      <c r="VGN1" s="131"/>
      <c r="VGO1" s="131"/>
      <c r="VGP1" s="131"/>
      <c r="VGQ1" s="131"/>
      <c r="VGR1" s="131"/>
      <c r="VGS1" s="131"/>
      <c r="VGT1" s="131"/>
      <c r="VGU1" s="131"/>
      <c r="VGV1" s="131"/>
      <c r="VGW1" s="131"/>
      <c r="VGX1" s="131"/>
      <c r="VGY1" s="131"/>
      <c r="VGZ1" s="131"/>
      <c r="VHA1" s="131"/>
      <c r="VHB1" s="131"/>
      <c r="VHC1" s="131"/>
      <c r="VHD1" s="131"/>
      <c r="VHE1" s="131"/>
      <c r="VHF1" s="131"/>
      <c r="VHG1" s="131"/>
      <c r="VHH1" s="131"/>
      <c r="VHI1" s="131"/>
      <c r="VHJ1" s="131"/>
      <c r="VHK1" s="131"/>
      <c r="VHL1" s="131"/>
      <c r="VHM1" s="131"/>
      <c r="VHN1" s="131"/>
      <c r="VHO1" s="131"/>
      <c r="VHP1" s="131"/>
      <c r="VHQ1" s="131"/>
      <c r="VHR1" s="131"/>
      <c r="VHS1" s="131"/>
      <c r="VHT1" s="131"/>
      <c r="VHU1" s="131"/>
      <c r="VHV1" s="131"/>
      <c r="VHW1" s="131"/>
      <c r="VHX1" s="131"/>
      <c r="VHY1" s="131"/>
      <c r="VHZ1" s="131"/>
      <c r="VIA1" s="131"/>
      <c r="VIB1" s="131"/>
      <c r="VIC1" s="131"/>
      <c r="VID1" s="131"/>
      <c r="VIE1" s="131"/>
      <c r="VIF1" s="131"/>
      <c r="VIG1" s="131"/>
      <c r="VIH1" s="131"/>
      <c r="VII1" s="131"/>
      <c r="VIJ1" s="131"/>
      <c r="VIK1" s="131"/>
      <c r="VIL1" s="131"/>
      <c r="VIM1" s="131"/>
      <c r="VIN1" s="131"/>
      <c r="VIO1" s="131"/>
      <c r="VIP1" s="131"/>
      <c r="VIQ1" s="131"/>
      <c r="VIR1" s="131"/>
      <c r="VIS1" s="131"/>
      <c r="VIT1" s="131"/>
      <c r="VIU1" s="131"/>
      <c r="VIV1" s="131"/>
      <c r="VIW1" s="131"/>
      <c r="VIX1" s="131"/>
      <c r="VIY1" s="131"/>
      <c r="VIZ1" s="131"/>
      <c r="VJA1" s="131"/>
      <c r="VJB1" s="131"/>
      <c r="VJC1" s="131"/>
      <c r="VJD1" s="131"/>
      <c r="VJE1" s="131"/>
      <c r="VJF1" s="131"/>
      <c r="VJG1" s="131"/>
      <c r="VJH1" s="131"/>
      <c r="VJI1" s="131"/>
      <c r="VJJ1" s="131"/>
      <c r="VJK1" s="131"/>
      <c r="VJL1" s="131"/>
      <c r="VJM1" s="131"/>
      <c r="VJN1" s="131"/>
      <c r="VJO1" s="131"/>
      <c r="VJP1" s="131"/>
      <c r="VJQ1" s="131"/>
      <c r="VJR1" s="131"/>
      <c r="VJS1" s="131"/>
      <c r="VJT1" s="131"/>
      <c r="VJU1" s="131"/>
      <c r="VJV1" s="131"/>
      <c r="VJW1" s="131"/>
      <c r="VJX1" s="131"/>
      <c r="VJY1" s="131"/>
      <c r="VJZ1" s="131"/>
      <c r="VKA1" s="131"/>
      <c r="VKB1" s="131"/>
      <c r="VKC1" s="131"/>
      <c r="VKD1" s="131"/>
      <c r="VKE1" s="131"/>
      <c r="VKF1" s="131"/>
      <c r="VKG1" s="131"/>
      <c r="VKH1" s="131"/>
      <c r="VKI1" s="131"/>
      <c r="VKJ1" s="131"/>
      <c r="VKK1" s="131"/>
      <c r="VKL1" s="131"/>
      <c r="VKM1" s="131"/>
      <c r="VKN1" s="131"/>
      <c r="VKO1" s="131"/>
      <c r="VKP1" s="131"/>
      <c r="VKQ1" s="131"/>
      <c r="VKR1" s="131"/>
      <c r="VKS1" s="131"/>
      <c r="VKT1" s="131"/>
      <c r="VKU1" s="131"/>
      <c r="VKV1" s="131"/>
      <c r="VKW1" s="131"/>
      <c r="VKX1" s="131"/>
      <c r="VKY1" s="131"/>
      <c r="VKZ1" s="131"/>
      <c r="VLA1" s="131"/>
      <c r="VLB1" s="131"/>
      <c r="VLC1" s="131"/>
      <c r="VLD1" s="131"/>
      <c r="VLE1" s="131"/>
      <c r="VLF1" s="131"/>
      <c r="VLG1" s="131"/>
      <c r="VLH1" s="131"/>
      <c r="VLI1" s="131"/>
      <c r="VLJ1" s="131"/>
      <c r="VLK1" s="131"/>
      <c r="VLL1" s="131"/>
      <c r="VLM1" s="131"/>
      <c r="VLN1" s="131"/>
      <c r="VLO1" s="131"/>
      <c r="VLP1" s="131"/>
      <c r="VLQ1" s="131"/>
      <c r="VLR1" s="131"/>
      <c r="VLS1" s="131"/>
      <c r="VLT1" s="131"/>
      <c r="VLU1" s="131"/>
      <c r="VLV1" s="131"/>
      <c r="VLW1" s="131"/>
      <c r="VLX1" s="131"/>
      <c r="VLY1" s="131"/>
      <c r="VLZ1" s="131"/>
      <c r="VMA1" s="131"/>
      <c r="VMB1" s="131"/>
      <c r="VMC1" s="131"/>
      <c r="VMD1" s="131"/>
      <c r="VME1" s="131"/>
      <c r="VMF1" s="131"/>
      <c r="VMG1" s="131"/>
      <c r="VMH1" s="131"/>
      <c r="VMI1" s="131"/>
      <c r="VMJ1" s="131"/>
      <c r="VMK1" s="131"/>
      <c r="VML1" s="131"/>
      <c r="VMM1" s="131"/>
      <c r="VMN1" s="131"/>
      <c r="VMO1" s="131"/>
      <c r="VMP1" s="131"/>
      <c r="VMQ1" s="131"/>
      <c r="VMR1" s="131"/>
      <c r="VMS1" s="131"/>
      <c r="VMT1" s="131"/>
      <c r="VMU1" s="131"/>
      <c r="VMV1" s="131"/>
      <c r="VMW1" s="131"/>
      <c r="VMX1" s="131"/>
      <c r="VMY1" s="131"/>
      <c r="VMZ1" s="131"/>
      <c r="VNA1" s="131"/>
      <c r="VNB1" s="131"/>
      <c r="VNC1" s="131"/>
      <c r="VND1" s="131"/>
      <c r="VNE1" s="131"/>
      <c r="VNF1" s="131"/>
      <c r="VNG1" s="131"/>
      <c r="VNH1" s="131"/>
      <c r="VNI1" s="131"/>
      <c r="VNJ1" s="131"/>
      <c r="VNK1" s="131"/>
      <c r="VNL1" s="131"/>
      <c r="VNM1" s="131"/>
      <c r="VNN1" s="131"/>
      <c r="VNO1" s="131"/>
      <c r="VNP1" s="131"/>
      <c r="VNQ1" s="131"/>
      <c r="VNR1" s="131"/>
      <c r="VNS1" s="131"/>
      <c r="VNT1" s="131"/>
      <c r="VNU1" s="131"/>
      <c r="VNV1" s="131"/>
      <c r="VNW1" s="131"/>
      <c r="VNX1" s="131"/>
      <c r="VNY1" s="131"/>
      <c r="VNZ1" s="131"/>
      <c r="VOA1" s="131"/>
      <c r="VOB1" s="131"/>
      <c r="VOC1" s="131"/>
      <c r="VOD1" s="131"/>
      <c r="VOE1" s="131"/>
      <c r="VOF1" s="131"/>
      <c r="VOG1" s="131"/>
      <c r="VOH1" s="131"/>
      <c r="VOI1" s="131"/>
      <c r="VOJ1" s="131"/>
      <c r="VOK1" s="131"/>
      <c r="VOL1" s="131"/>
      <c r="VOM1" s="131"/>
      <c r="VON1" s="131"/>
      <c r="VOO1" s="131"/>
      <c r="VOP1" s="131"/>
      <c r="VOQ1" s="131"/>
      <c r="VOR1" s="131"/>
      <c r="VOS1" s="131"/>
      <c r="VOT1" s="131"/>
      <c r="VOU1" s="131"/>
      <c r="VOV1" s="131"/>
      <c r="VOW1" s="131"/>
      <c r="VOX1" s="131"/>
      <c r="VOY1" s="131"/>
      <c r="VOZ1" s="131"/>
      <c r="VPA1" s="131"/>
      <c r="VPB1" s="131"/>
      <c r="VPC1" s="131"/>
      <c r="VPD1" s="131"/>
      <c r="VPE1" s="131"/>
      <c r="VPF1" s="131"/>
      <c r="VPG1" s="131"/>
      <c r="VPH1" s="131"/>
      <c r="VPI1" s="131"/>
      <c r="VPJ1" s="131"/>
      <c r="VPK1" s="131"/>
      <c r="VPL1" s="131"/>
      <c r="VPM1" s="131"/>
      <c r="VPN1" s="131"/>
      <c r="VPO1" s="131"/>
      <c r="VPP1" s="131"/>
      <c r="VPQ1" s="131"/>
      <c r="VPR1" s="131"/>
      <c r="VPS1" s="131"/>
      <c r="VPT1" s="131"/>
      <c r="VPU1" s="131"/>
      <c r="VPV1" s="131"/>
      <c r="VPW1" s="131"/>
      <c r="VPX1" s="131"/>
      <c r="VPY1" s="131"/>
      <c r="VPZ1" s="131"/>
      <c r="VQA1" s="131"/>
      <c r="VQB1" s="131"/>
      <c r="VQC1" s="131"/>
      <c r="VQD1" s="131"/>
      <c r="VQE1" s="131"/>
      <c r="VQF1" s="131"/>
      <c r="VQG1" s="131"/>
      <c r="VQH1" s="131"/>
      <c r="VQI1" s="131"/>
      <c r="VQJ1" s="131"/>
      <c r="VQK1" s="131"/>
      <c r="VQL1" s="131"/>
      <c r="VQM1" s="131"/>
      <c r="VQN1" s="131"/>
      <c r="VQO1" s="131"/>
      <c r="VQP1" s="131"/>
      <c r="VQQ1" s="131"/>
      <c r="VQR1" s="131"/>
      <c r="VQS1" s="131"/>
      <c r="VQT1" s="131"/>
      <c r="VQU1" s="131"/>
      <c r="VQV1" s="131"/>
      <c r="VQW1" s="131"/>
      <c r="VQX1" s="131"/>
      <c r="VQY1" s="131"/>
      <c r="VQZ1" s="131"/>
      <c r="VRA1" s="131"/>
      <c r="VRB1" s="131"/>
      <c r="VRC1" s="131"/>
      <c r="VRD1" s="131"/>
      <c r="VRE1" s="131"/>
      <c r="VRF1" s="131"/>
      <c r="VRG1" s="131"/>
      <c r="VRH1" s="131"/>
      <c r="VRI1" s="131"/>
      <c r="VRJ1" s="131"/>
      <c r="VRK1" s="131"/>
      <c r="VRL1" s="131"/>
      <c r="VRM1" s="131"/>
      <c r="VRN1" s="131"/>
      <c r="VRO1" s="131"/>
      <c r="VRP1" s="131"/>
      <c r="VRQ1" s="131"/>
      <c r="VRR1" s="131"/>
      <c r="VRS1" s="131"/>
      <c r="VRT1" s="131"/>
      <c r="VRU1" s="131"/>
      <c r="VRV1" s="131"/>
      <c r="VRW1" s="131"/>
      <c r="VRX1" s="131"/>
      <c r="VRY1" s="131"/>
      <c r="VRZ1" s="131"/>
      <c r="VSA1" s="131"/>
      <c r="VSB1" s="131"/>
      <c r="VSC1" s="131"/>
      <c r="VSD1" s="131"/>
      <c r="VSE1" s="131"/>
      <c r="VSF1" s="131"/>
      <c r="VSG1" s="131"/>
      <c r="VSH1" s="131"/>
      <c r="VSI1" s="131"/>
      <c r="VSJ1" s="131"/>
      <c r="VSK1" s="131"/>
      <c r="VSL1" s="131"/>
      <c r="VSM1" s="131"/>
      <c r="VSN1" s="131"/>
      <c r="VSO1" s="131"/>
      <c r="VSP1" s="131"/>
      <c r="VSQ1" s="131"/>
      <c r="VSR1" s="131"/>
      <c r="VSS1" s="131"/>
      <c r="VST1" s="131"/>
      <c r="VSU1" s="131"/>
      <c r="VSV1" s="131"/>
      <c r="VSW1" s="131"/>
      <c r="VSX1" s="131"/>
      <c r="VSY1" s="131"/>
      <c r="VSZ1" s="131"/>
      <c r="VTA1" s="131"/>
      <c r="VTB1" s="131"/>
      <c r="VTC1" s="131"/>
      <c r="VTD1" s="131"/>
      <c r="VTE1" s="131"/>
      <c r="VTF1" s="131"/>
      <c r="VTG1" s="131"/>
      <c r="VTH1" s="131"/>
      <c r="VTI1" s="131"/>
      <c r="VTJ1" s="131"/>
      <c r="VTK1" s="131"/>
      <c r="VTL1" s="131"/>
      <c r="VTM1" s="131"/>
      <c r="VTN1" s="131"/>
      <c r="VTO1" s="131"/>
      <c r="VTP1" s="131"/>
      <c r="VTQ1" s="131"/>
      <c r="VTR1" s="131"/>
      <c r="VTS1" s="131"/>
      <c r="VTT1" s="131"/>
      <c r="VTU1" s="131"/>
      <c r="VTV1" s="131"/>
      <c r="VTW1" s="131"/>
      <c r="VTX1" s="131"/>
      <c r="VTY1" s="131"/>
      <c r="VTZ1" s="131"/>
      <c r="VUA1" s="131"/>
      <c r="VUB1" s="131"/>
      <c r="VUC1" s="131"/>
      <c r="VUD1" s="131"/>
      <c r="VUE1" s="131"/>
      <c r="VUF1" s="131"/>
      <c r="VUG1" s="131"/>
      <c r="VUH1" s="131"/>
      <c r="VUI1" s="131"/>
      <c r="VUJ1" s="131"/>
      <c r="VUK1" s="131"/>
      <c r="VUL1" s="131"/>
      <c r="VUM1" s="131"/>
      <c r="VUN1" s="131"/>
      <c r="VUO1" s="131"/>
      <c r="VUP1" s="131"/>
      <c r="VUQ1" s="131"/>
      <c r="VUR1" s="131"/>
      <c r="VUS1" s="131"/>
      <c r="VUT1" s="131"/>
      <c r="VUU1" s="131"/>
      <c r="VUV1" s="131"/>
      <c r="VUW1" s="131"/>
      <c r="VUX1" s="131"/>
      <c r="VUY1" s="131"/>
      <c r="VUZ1" s="131"/>
      <c r="VVA1" s="131"/>
      <c r="VVB1" s="131"/>
      <c r="VVC1" s="131"/>
      <c r="VVD1" s="131"/>
      <c r="VVE1" s="131"/>
      <c r="VVF1" s="131"/>
      <c r="VVG1" s="131"/>
      <c r="VVH1" s="131"/>
      <c r="VVI1" s="131"/>
      <c r="VVJ1" s="131"/>
      <c r="VVK1" s="131"/>
      <c r="VVL1" s="131"/>
      <c r="VVM1" s="131"/>
      <c r="VVN1" s="131"/>
      <c r="VVO1" s="131"/>
      <c r="VVP1" s="131"/>
      <c r="VVQ1" s="131"/>
      <c r="VVR1" s="131"/>
      <c r="VVS1" s="131"/>
      <c r="VVT1" s="131"/>
      <c r="VVU1" s="131"/>
      <c r="VVV1" s="131"/>
      <c r="VVW1" s="131"/>
      <c r="VVX1" s="131"/>
      <c r="VVY1" s="131"/>
      <c r="VVZ1" s="131"/>
      <c r="VWA1" s="131"/>
      <c r="VWB1" s="131"/>
      <c r="VWC1" s="131"/>
      <c r="VWD1" s="131"/>
      <c r="VWE1" s="131"/>
      <c r="VWF1" s="131"/>
      <c r="VWG1" s="131"/>
      <c r="VWH1" s="131"/>
      <c r="VWI1" s="131"/>
      <c r="VWJ1" s="131"/>
      <c r="VWK1" s="131"/>
      <c r="VWL1" s="131"/>
      <c r="VWM1" s="131"/>
      <c r="VWN1" s="131"/>
      <c r="VWO1" s="131"/>
      <c r="VWP1" s="131"/>
      <c r="VWQ1" s="131"/>
      <c r="VWR1" s="131"/>
      <c r="VWS1" s="131"/>
      <c r="VWT1" s="131"/>
      <c r="VWU1" s="131"/>
      <c r="VWV1" s="131"/>
      <c r="VWW1" s="131"/>
      <c r="VWX1" s="131"/>
      <c r="VWY1" s="131"/>
      <c r="VWZ1" s="131"/>
      <c r="VXA1" s="131"/>
      <c r="VXB1" s="131"/>
      <c r="VXC1" s="131"/>
      <c r="VXD1" s="131"/>
      <c r="VXE1" s="131"/>
      <c r="VXF1" s="131"/>
      <c r="VXG1" s="131"/>
      <c r="VXH1" s="131"/>
      <c r="VXI1" s="131"/>
      <c r="VXJ1" s="131"/>
      <c r="VXK1" s="131"/>
      <c r="VXL1" s="131"/>
      <c r="VXM1" s="131"/>
      <c r="VXN1" s="131"/>
      <c r="VXO1" s="131"/>
      <c r="VXP1" s="131"/>
      <c r="VXQ1" s="131"/>
      <c r="VXR1" s="131"/>
      <c r="VXS1" s="131"/>
      <c r="VXT1" s="131"/>
      <c r="VXU1" s="131"/>
      <c r="VXV1" s="131"/>
      <c r="VXW1" s="131"/>
      <c r="VXX1" s="131"/>
      <c r="VXY1" s="131"/>
      <c r="VXZ1" s="131"/>
      <c r="VYA1" s="131"/>
      <c r="VYB1" s="131"/>
      <c r="VYC1" s="131"/>
      <c r="VYD1" s="131"/>
      <c r="VYE1" s="131"/>
      <c r="VYF1" s="131"/>
      <c r="VYG1" s="131"/>
      <c r="VYH1" s="131"/>
      <c r="VYI1" s="131"/>
      <c r="VYJ1" s="131"/>
      <c r="VYK1" s="131"/>
      <c r="VYL1" s="131"/>
      <c r="VYM1" s="131"/>
      <c r="VYN1" s="131"/>
      <c r="VYO1" s="131"/>
      <c r="VYP1" s="131"/>
      <c r="VYQ1" s="131"/>
      <c r="VYR1" s="131"/>
      <c r="VYS1" s="131"/>
      <c r="VYT1" s="131"/>
      <c r="VYU1" s="131"/>
      <c r="VYV1" s="131"/>
      <c r="VYW1" s="131"/>
      <c r="VYX1" s="131"/>
      <c r="VYY1" s="131"/>
      <c r="VYZ1" s="131"/>
      <c r="VZA1" s="131"/>
      <c r="VZB1" s="131"/>
      <c r="VZC1" s="131"/>
      <c r="VZD1" s="131"/>
      <c r="VZE1" s="131"/>
      <c r="VZF1" s="131"/>
      <c r="VZG1" s="131"/>
      <c r="VZH1" s="131"/>
      <c r="VZI1" s="131"/>
      <c r="VZJ1" s="131"/>
      <c r="VZK1" s="131"/>
      <c r="VZL1" s="131"/>
      <c r="VZM1" s="131"/>
      <c r="VZN1" s="131"/>
      <c r="VZO1" s="131"/>
      <c r="VZP1" s="131"/>
      <c r="VZQ1" s="131"/>
      <c r="VZR1" s="131"/>
      <c r="VZS1" s="131"/>
      <c r="VZT1" s="131"/>
      <c r="VZU1" s="131"/>
      <c r="VZV1" s="131"/>
      <c r="VZW1" s="131"/>
      <c r="VZX1" s="131"/>
      <c r="VZY1" s="131"/>
      <c r="VZZ1" s="131"/>
      <c r="WAA1" s="131"/>
      <c r="WAB1" s="131"/>
      <c r="WAC1" s="131"/>
      <c r="WAD1" s="131"/>
      <c r="WAE1" s="131"/>
      <c r="WAF1" s="131"/>
      <c r="WAG1" s="131"/>
      <c r="WAH1" s="131"/>
      <c r="WAI1" s="131"/>
      <c r="WAJ1" s="131"/>
      <c r="WAK1" s="131"/>
      <c r="WAL1" s="131"/>
      <c r="WAM1" s="131"/>
      <c r="WAN1" s="131"/>
      <c r="WAO1" s="131"/>
      <c r="WAP1" s="131"/>
      <c r="WAQ1" s="131"/>
      <c r="WAR1" s="131"/>
      <c r="WAS1" s="131"/>
      <c r="WAT1" s="131"/>
      <c r="WAU1" s="131"/>
      <c r="WAV1" s="131"/>
      <c r="WAW1" s="131"/>
      <c r="WAX1" s="131"/>
      <c r="WAY1" s="131"/>
      <c r="WAZ1" s="131"/>
      <c r="WBA1" s="131"/>
      <c r="WBB1" s="131"/>
      <c r="WBC1" s="131"/>
      <c r="WBD1" s="131"/>
      <c r="WBE1" s="131"/>
      <c r="WBF1" s="131"/>
      <c r="WBG1" s="131"/>
      <c r="WBH1" s="131"/>
      <c r="WBI1" s="131"/>
      <c r="WBJ1" s="131"/>
      <c r="WBK1" s="131"/>
      <c r="WBL1" s="131"/>
      <c r="WBM1" s="131"/>
      <c r="WBN1" s="131"/>
      <c r="WBO1" s="131"/>
      <c r="WBP1" s="131"/>
      <c r="WBQ1" s="131"/>
      <c r="WBR1" s="131"/>
      <c r="WBS1" s="131"/>
      <c r="WBT1" s="131"/>
      <c r="WBU1" s="131"/>
      <c r="WBV1" s="131"/>
      <c r="WBW1" s="131"/>
      <c r="WBX1" s="131"/>
      <c r="WBY1" s="131"/>
      <c r="WBZ1" s="131"/>
      <c r="WCA1" s="131"/>
      <c r="WCB1" s="131"/>
      <c r="WCC1" s="131"/>
      <c r="WCD1" s="131"/>
      <c r="WCE1" s="131"/>
      <c r="WCF1" s="131"/>
      <c r="WCG1" s="131"/>
      <c r="WCH1" s="131"/>
      <c r="WCI1" s="131"/>
      <c r="WCJ1" s="131"/>
      <c r="WCK1" s="131"/>
      <c r="WCL1" s="131"/>
      <c r="WCM1" s="131"/>
      <c r="WCN1" s="131"/>
      <c r="WCO1" s="131"/>
      <c r="WCP1" s="131"/>
      <c r="WCQ1" s="131"/>
      <c r="WCR1" s="131"/>
      <c r="WCS1" s="131"/>
      <c r="WCT1" s="131"/>
      <c r="WCU1" s="131"/>
      <c r="WCV1" s="131"/>
      <c r="WCW1" s="131"/>
      <c r="WCX1" s="131"/>
      <c r="WCY1" s="131"/>
      <c r="WCZ1" s="131"/>
      <c r="WDA1" s="131"/>
      <c r="WDB1" s="131"/>
      <c r="WDC1" s="131"/>
      <c r="WDD1" s="131"/>
      <c r="WDE1" s="131"/>
      <c r="WDF1" s="131"/>
      <c r="WDG1" s="131"/>
      <c r="WDH1" s="131"/>
      <c r="WDI1" s="131"/>
      <c r="WDJ1" s="131"/>
      <c r="WDK1" s="131"/>
      <c r="WDL1" s="131"/>
      <c r="WDM1" s="131"/>
      <c r="WDN1" s="131"/>
      <c r="WDO1" s="131"/>
      <c r="WDP1" s="131"/>
      <c r="WDQ1" s="131"/>
      <c r="WDR1" s="131"/>
      <c r="WDS1" s="131"/>
      <c r="WDT1" s="131"/>
      <c r="WDU1" s="131"/>
      <c r="WDV1" s="131"/>
      <c r="WDW1" s="131"/>
      <c r="WDX1" s="131"/>
      <c r="WDY1" s="131"/>
      <c r="WDZ1" s="131"/>
      <c r="WEA1" s="131"/>
      <c r="WEB1" s="131"/>
      <c r="WEC1" s="131"/>
      <c r="WED1" s="131"/>
      <c r="WEE1" s="131"/>
      <c r="WEF1" s="131"/>
      <c r="WEG1" s="131"/>
      <c r="WEH1" s="131"/>
      <c r="WEI1" s="131"/>
      <c r="WEJ1" s="131"/>
      <c r="WEK1" s="131"/>
      <c r="WEL1" s="131"/>
      <c r="WEM1" s="131"/>
      <c r="WEN1" s="131"/>
      <c r="WEO1" s="131"/>
      <c r="WEP1" s="131"/>
      <c r="WEQ1" s="131"/>
      <c r="WER1" s="131"/>
      <c r="WES1" s="131"/>
      <c r="WET1" s="131"/>
      <c r="WEU1" s="131"/>
      <c r="WEV1" s="131"/>
      <c r="WEW1" s="131"/>
      <c r="WEX1" s="131"/>
      <c r="WEY1" s="131"/>
      <c r="WEZ1" s="131"/>
      <c r="WFA1" s="131"/>
      <c r="WFB1" s="131"/>
      <c r="WFC1" s="131"/>
      <c r="WFD1" s="131"/>
      <c r="WFE1" s="131"/>
      <c r="WFF1" s="131"/>
      <c r="WFG1" s="131"/>
      <c r="WFH1" s="131"/>
      <c r="WFI1" s="131"/>
      <c r="WFJ1" s="131"/>
      <c r="WFK1" s="131"/>
      <c r="WFL1" s="131"/>
      <c r="WFM1" s="131"/>
      <c r="WFN1" s="131"/>
      <c r="WFO1" s="131"/>
      <c r="WFP1" s="131"/>
      <c r="WFQ1" s="131"/>
      <c r="WFR1" s="131"/>
      <c r="WFS1" s="131"/>
      <c r="WFT1" s="131"/>
      <c r="WFU1" s="131"/>
      <c r="WFV1" s="131"/>
      <c r="WFW1" s="131"/>
      <c r="WFX1" s="131"/>
      <c r="WFY1" s="131"/>
      <c r="WFZ1" s="131"/>
      <c r="WGA1" s="131"/>
      <c r="WGB1" s="131"/>
      <c r="WGC1" s="131"/>
      <c r="WGD1" s="131"/>
      <c r="WGE1" s="131"/>
      <c r="WGF1" s="131"/>
      <c r="WGG1" s="131"/>
      <c r="WGH1" s="131"/>
      <c r="WGI1" s="131"/>
      <c r="WGJ1" s="131"/>
      <c r="WGK1" s="131"/>
      <c r="WGL1" s="131"/>
      <c r="WGM1" s="131"/>
      <c r="WGN1" s="131"/>
      <c r="WGO1" s="131"/>
      <c r="WGP1" s="131"/>
      <c r="WGQ1" s="131"/>
      <c r="WGR1" s="131"/>
      <c r="WGS1" s="131"/>
      <c r="WGT1" s="131"/>
      <c r="WGU1" s="131"/>
      <c r="WGV1" s="131"/>
      <c r="WGW1" s="131"/>
      <c r="WGX1" s="131"/>
      <c r="WGY1" s="131"/>
      <c r="WGZ1" s="131"/>
      <c r="WHA1" s="131"/>
      <c r="WHB1" s="131"/>
      <c r="WHC1" s="131"/>
      <c r="WHD1" s="131"/>
      <c r="WHE1" s="131"/>
      <c r="WHF1" s="131"/>
      <c r="WHG1" s="131"/>
      <c r="WHH1" s="131"/>
      <c r="WHI1" s="131"/>
      <c r="WHJ1" s="131"/>
      <c r="WHK1" s="131"/>
      <c r="WHL1" s="131"/>
      <c r="WHM1" s="131"/>
      <c r="WHN1" s="131"/>
      <c r="WHO1" s="131"/>
      <c r="WHP1" s="131"/>
      <c r="WHQ1" s="131"/>
      <c r="WHR1" s="131"/>
      <c r="WHS1" s="131"/>
      <c r="WHT1" s="131"/>
      <c r="WHU1" s="131"/>
      <c r="WHV1" s="131"/>
      <c r="WHW1" s="131"/>
      <c r="WHX1" s="131"/>
      <c r="WHY1" s="131"/>
      <c r="WHZ1" s="131"/>
      <c r="WIA1" s="131"/>
      <c r="WIB1" s="131"/>
      <c r="WIC1" s="131"/>
      <c r="WID1" s="131"/>
      <c r="WIE1" s="131"/>
      <c r="WIF1" s="131"/>
      <c r="WIG1" s="131"/>
      <c r="WIH1" s="131"/>
      <c r="WII1" s="131"/>
      <c r="WIJ1" s="131"/>
      <c r="WIK1" s="131"/>
      <c r="WIL1" s="131"/>
      <c r="WIM1" s="131"/>
      <c r="WIN1" s="131"/>
      <c r="WIO1" s="131"/>
      <c r="WIP1" s="131"/>
      <c r="WIQ1" s="131"/>
      <c r="WIR1" s="131"/>
      <c r="WIS1" s="131"/>
      <c r="WIT1" s="131"/>
      <c r="WIU1" s="131"/>
      <c r="WIV1" s="131"/>
      <c r="WIW1" s="131"/>
      <c r="WIX1" s="131"/>
      <c r="WIY1" s="131"/>
      <c r="WIZ1" s="131"/>
      <c r="WJA1" s="131"/>
      <c r="WJB1" s="131"/>
      <c r="WJC1" s="131"/>
      <c r="WJD1" s="131"/>
      <c r="WJE1" s="131"/>
      <c r="WJF1" s="131"/>
      <c r="WJG1" s="131"/>
      <c r="WJH1" s="131"/>
      <c r="WJI1" s="131"/>
      <c r="WJJ1" s="131"/>
      <c r="WJK1" s="131"/>
      <c r="WJL1" s="131"/>
      <c r="WJM1" s="131"/>
      <c r="WJN1" s="131"/>
      <c r="WJO1" s="131"/>
      <c r="WJP1" s="131"/>
      <c r="WJQ1" s="131"/>
      <c r="WJR1" s="131"/>
      <c r="WJS1" s="131"/>
      <c r="WJT1" s="131"/>
      <c r="WJU1" s="131"/>
      <c r="WJV1" s="131"/>
      <c r="WJW1" s="131"/>
      <c r="WJX1" s="131"/>
      <c r="WJY1" s="131"/>
      <c r="WJZ1" s="131"/>
      <c r="WKA1" s="131"/>
      <c r="WKB1" s="131"/>
      <c r="WKC1" s="131"/>
      <c r="WKD1" s="131"/>
      <c r="WKE1" s="131"/>
      <c r="WKF1" s="131"/>
      <c r="WKG1" s="131"/>
      <c r="WKH1" s="131"/>
      <c r="WKI1" s="131"/>
      <c r="WKJ1" s="131"/>
      <c r="WKK1" s="131"/>
      <c r="WKL1" s="131"/>
      <c r="WKM1" s="131"/>
      <c r="WKN1" s="131"/>
      <c r="WKO1" s="131"/>
      <c r="WKP1" s="131"/>
      <c r="WKQ1" s="131"/>
      <c r="WKR1" s="131"/>
      <c r="WKS1" s="131"/>
      <c r="WKT1" s="131"/>
      <c r="WKU1" s="131"/>
      <c r="WKV1" s="131"/>
      <c r="WKW1" s="131"/>
      <c r="WKX1" s="131"/>
      <c r="WKY1" s="131"/>
      <c r="WKZ1" s="131"/>
      <c r="WLA1" s="131"/>
      <c r="WLB1" s="131"/>
      <c r="WLC1" s="131"/>
      <c r="WLD1" s="131"/>
      <c r="WLE1" s="131"/>
      <c r="WLF1" s="131"/>
      <c r="WLG1" s="131"/>
      <c r="WLH1" s="131"/>
      <c r="WLI1" s="131"/>
      <c r="WLJ1" s="131"/>
      <c r="WLK1" s="131"/>
      <c r="WLL1" s="131"/>
      <c r="WLM1" s="131"/>
      <c r="WLN1" s="131"/>
      <c r="WLO1" s="131"/>
      <c r="WLP1" s="131"/>
      <c r="WLQ1" s="131"/>
      <c r="WLR1" s="131"/>
      <c r="WLS1" s="131"/>
      <c r="WLT1" s="131"/>
      <c r="WLU1" s="131"/>
      <c r="WLV1" s="131"/>
      <c r="WLW1" s="131"/>
      <c r="WLX1" s="131"/>
      <c r="WLY1" s="131"/>
      <c r="WLZ1" s="131"/>
      <c r="WMA1" s="131"/>
      <c r="WMB1" s="131"/>
      <c r="WMC1" s="131"/>
      <c r="WMD1" s="131"/>
      <c r="WME1" s="131"/>
      <c r="WMF1" s="131"/>
      <c r="WMG1" s="131"/>
      <c r="WMH1" s="131"/>
      <c r="WMI1" s="131"/>
      <c r="WMJ1" s="131"/>
      <c r="WMK1" s="131"/>
      <c r="WML1" s="131"/>
      <c r="WMM1" s="131"/>
      <c r="WMN1" s="131"/>
      <c r="WMO1" s="131"/>
      <c r="WMP1" s="131"/>
      <c r="WMQ1" s="131"/>
      <c r="WMR1" s="131"/>
      <c r="WMS1" s="131"/>
      <c r="WMT1" s="131"/>
      <c r="WMU1" s="131"/>
      <c r="WMV1" s="131"/>
      <c r="WMW1" s="131"/>
      <c r="WMX1" s="131"/>
      <c r="WMY1" s="131"/>
      <c r="WMZ1" s="131"/>
      <c r="WNA1" s="131"/>
      <c r="WNB1" s="131"/>
      <c r="WNC1" s="131"/>
      <c r="WND1" s="131"/>
      <c r="WNE1" s="131"/>
      <c r="WNF1" s="131"/>
      <c r="WNG1" s="131"/>
      <c r="WNH1" s="131"/>
      <c r="WNI1" s="131"/>
      <c r="WNJ1" s="131"/>
      <c r="WNK1" s="131"/>
      <c r="WNL1" s="131"/>
      <c r="WNM1" s="131"/>
      <c r="WNN1" s="131"/>
      <c r="WNO1" s="131"/>
      <c r="WNP1" s="131"/>
      <c r="WNQ1" s="131"/>
      <c r="WNR1" s="131"/>
      <c r="WNS1" s="131"/>
      <c r="WNT1" s="131"/>
      <c r="WNU1" s="131"/>
      <c r="WNV1" s="131"/>
      <c r="WNW1" s="131"/>
      <c r="WNX1" s="131"/>
      <c r="WNY1" s="131"/>
      <c r="WNZ1" s="131"/>
      <c r="WOA1" s="131"/>
      <c r="WOB1" s="131"/>
      <c r="WOC1" s="131"/>
      <c r="WOD1" s="131"/>
      <c r="WOE1" s="131"/>
      <c r="WOF1" s="131"/>
      <c r="WOG1" s="131"/>
      <c r="WOH1" s="131"/>
      <c r="WOI1" s="131"/>
      <c r="WOJ1" s="131"/>
      <c r="WOK1" s="131"/>
      <c r="WOL1" s="131"/>
      <c r="WOM1" s="131"/>
      <c r="WON1" s="131"/>
      <c r="WOO1" s="131"/>
      <c r="WOP1" s="131"/>
      <c r="WOQ1" s="131"/>
      <c r="WOR1" s="131"/>
      <c r="WOS1" s="131"/>
      <c r="WOT1" s="131"/>
      <c r="WOU1" s="131"/>
      <c r="WOV1" s="131"/>
      <c r="WOW1" s="131"/>
      <c r="WOX1" s="131"/>
      <c r="WOY1" s="131"/>
      <c r="WOZ1" s="131"/>
      <c r="WPA1" s="131"/>
      <c r="WPB1" s="131"/>
      <c r="WPC1" s="131"/>
      <c r="WPD1" s="131"/>
      <c r="WPE1" s="131"/>
      <c r="WPF1" s="131"/>
      <c r="WPG1" s="131"/>
      <c r="WPH1" s="131"/>
      <c r="WPI1" s="131"/>
      <c r="WPJ1" s="131"/>
      <c r="WPK1" s="131"/>
      <c r="WPL1" s="131"/>
      <c r="WPM1" s="131"/>
      <c r="WPN1" s="131"/>
      <c r="WPO1" s="131"/>
      <c r="WPP1" s="131"/>
      <c r="WPQ1" s="131"/>
      <c r="WPR1" s="131"/>
      <c r="WPS1" s="131"/>
      <c r="WPT1" s="131"/>
      <c r="WPU1" s="131"/>
      <c r="WPV1" s="131"/>
      <c r="WPW1" s="131"/>
      <c r="WPX1" s="131"/>
      <c r="WPY1" s="131"/>
      <c r="WPZ1" s="131"/>
      <c r="WQA1" s="131"/>
      <c r="WQB1" s="131"/>
      <c r="WQC1" s="131"/>
      <c r="WQD1" s="131"/>
      <c r="WQE1" s="131"/>
      <c r="WQF1" s="131"/>
      <c r="WQG1" s="131"/>
      <c r="WQH1" s="131"/>
      <c r="WQI1" s="131"/>
      <c r="WQJ1" s="131"/>
      <c r="WQK1" s="131"/>
      <c r="WQL1" s="131"/>
      <c r="WQM1" s="131"/>
      <c r="WQN1" s="131"/>
      <c r="WQO1" s="131"/>
      <c r="WQP1" s="131"/>
      <c r="WQQ1" s="131"/>
      <c r="WQR1" s="131"/>
      <c r="WQS1" s="131"/>
      <c r="WQT1" s="131"/>
      <c r="WQU1" s="131"/>
      <c r="WQV1" s="131"/>
      <c r="WQW1" s="131"/>
      <c r="WQX1" s="131"/>
      <c r="WQY1" s="131"/>
      <c r="WQZ1" s="131"/>
      <c r="WRA1" s="131"/>
      <c r="WRB1" s="131"/>
      <c r="WRC1" s="131"/>
      <c r="WRD1" s="131"/>
      <c r="WRE1" s="131"/>
      <c r="WRF1" s="131"/>
      <c r="WRG1" s="131"/>
      <c r="WRH1" s="131"/>
      <c r="WRI1" s="131"/>
      <c r="WRJ1" s="131"/>
      <c r="WRK1" s="131"/>
      <c r="WRL1" s="131"/>
      <c r="WRM1" s="131"/>
      <c r="WRN1" s="131"/>
      <c r="WRO1" s="131"/>
      <c r="WRP1" s="131"/>
      <c r="WRQ1" s="131"/>
      <c r="WRR1" s="131"/>
      <c r="WRS1" s="131"/>
      <c r="WRT1" s="131"/>
      <c r="WRU1" s="131"/>
      <c r="WRV1" s="131"/>
      <c r="WRW1" s="131"/>
      <c r="WRX1" s="131"/>
      <c r="WRY1" s="131"/>
      <c r="WRZ1" s="131"/>
      <c r="WSA1" s="131"/>
      <c r="WSB1" s="131"/>
      <c r="WSC1" s="131"/>
      <c r="WSD1" s="131"/>
      <c r="WSE1" s="131"/>
      <c r="WSF1" s="131"/>
      <c r="WSG1" s="131"/>
      <c r="WSH1" s="131"/>
      <c r="WSI1" s="131"/>
      <c r="WSJ1" s="131"/>
      <c r="WSK1" s="131"/>
      <c r="WSL1" s="131"/>
      <c r="WSM1" s="131"/>
      <c r="WSN1" s="131"/>
      <c r="WSO1" s="131"/>
      <c r="WSP1" s="131"/>
      <c r="WSQ1" s="131"/>
      <c r="WSR1" s="131"/>
      <c r="WSS1" s="131"/>
      <c r="WST1" s="131"/>
      <c r="WSU1" s="131"/>
      <c r="WSV1" s="131"/>
      <c r="WSW1" s="131"/>
      <c r="WSX1" s="131"/>
      <c r="WSY1" s="131"/>
      <c r="WSZ1" s="131"/>
      <c r="WTA1" s="131"/>
      <c r="WTB1" s="131"/>
      <c r="WTC1" s="131"/>
      <c r="WTD1" s="131"/>
      <c r="WTE1" s="131"/>
      <c r="WTF1" s="131"/>
      <c r="WTG1" s="131"/>
      <c r="WTH1" s="131"/>
      <c r="WTI1" s="131"/>
      <c r="WTJ1" s="131"/>
      <c r="WTK1" s="131"/>
      <c r="WTL1" s="131"/>
      <c r="WTM1" s="131"/>
      <c r="WTN1" s="131"/>
      <c r="WTO1" s="131"/>
      <c r="WTP1" s="131"/>
      <c r="WTQ1" s="131"/>
      <c r="WTR1" s="131"/>
      <c r="WTS1" s="131"/>
      <c r="WTT1" s="131"/>
      <c r="WTU1" s="131"/>
      <c r="WTV1" s="131"/>
      <c r="WTW1" s="131"/>
      <c r="WTX1" s="131"/>
      <c r="WTY1" s="131"/>
      <c r="WTZ1" s="131"/>
      <c r="WUA1" s="131"/>
      <c r="WUB1" s="131"/>
      <c r="WUC1" s="131"/>
      <c r="WUD1" s="131"/>
      <c r="WUE1" s="131"/>
      <c r="WUF1" s="131"/>
      <c r="WUG1" s="131"/>
      <c r="WUH1" s="131"/>
      <c r="WUI1" s="131"/>
      <c r="WUJ1" s="131"/>
      <c r="WUK1" s="131"/>
      <c r="WUL1" s="131"/>
      <c r="WUM1" s="131"/>
      <c r="WUN1" s="131"/>
      <c r="WUO1" s="131"/>
      <c r="WUP1" s="131"/>
      <c r="WUQ1" s="131"/>
      <c r="WUR1" s="131"/>
      <c r="WUS1" s="131"/>
      <c r="WUT1" s="131"/>
      <c r="WUU1" s="131"/>
      <c r="WUV1" s="131"/>
      <c r="WUW1" s="131"/>
      <c r="WUX1" s="131"/>
      <c r="WUY1" s="131"/>
      <c r="WUZ1" s="131"/>
      <c r="WVA1" s="131"/>
      <c r="WVB1" s="131"/>
      <c r="WVC1" s="131"/>
      <c r="WVD1" s="131"/>
      <c r="WVE1" s="131"/>
      <c r="WVF1" s="131"/>
      <c r="WVG1" s="131"/>
      <c r="WVH1" s="131"/>
      <c r="WVI1" s="131"/>
      <c r="WVJ1" s="131"/>
      <c r="WVK1" s="131"/>
      <c r="WVL1" s="131"/>
      <c r="WVM1" s="131"/>
      <c r="WVN1" s="131"/>
      <c r="WVO1" s="131"/>
      <c r="WVP1" s="131"/>
      <c r="WVQ1" s="131"/>
      <c r="WVR1" s="131"/>
      <c r="WVS1" s="131"/>
      <c r="WVT1" s="131"/>
      <c r="WVU1" s="131"/>
      <c r="WVV1" s="131"/>
      <c r="WVW1" s="131"/>
      <c r="WVX1" s="131"/>
      <c r="WVY1" s="131"/>
      <c r="WVZ1" s="131"/>
      <c r="WWA1" s="131"/>
      <c r="WWB1" s="131"/>
      <c r="WWC1" s="131"/>
      <c r="WWD1" s="131"/>
      <c r="WWE1" s="131"/>
      <c r="WWF1" s="131"/>
      <c r="WWG1" s="131"/>
      <c r="WWH1" s="131"/>
      <c r="WWI1" s="131"/>
      <c r="WWJ1" s="131"/>
      <c r="WWK1" s="131"/>
      <c r="WWL1" s="131"/>
      <c r="WWM1" s="131"/>
      <c r="WWN1" s="131"/>
      <c r="WWO1" s="131"/>
      <c r="WWP1" s="131"/>
      <c r="WWQ1" s="131"/>
      <c r="WWR1" s="131"/>
      <c r="WWS1" s="131"/>
      <c r="WWT1" s="131"/>
      <c r="WWU1" s="131"/>
      <c r="WWV1" s="131"/>
      <c r="WWW1" s="131"/>
      <c r="WWX1" s="131"/>
      <c r="WWY1" s="131"/>
      <c r="WWZ1" s="131"/>
      <c r="WXA1" s="131"/>
      <c r="WXB1" s="131"/>
      <c r="WXC1" s="131"/>
      <c r="WXD1" s="131"/>
      <c r="WXE1" s="131"/>
      <c r="WXF1" s="131"/>
      <c r="WXG1" s="131"/>
      <c r="WXH1" s="131"/>
      <c r="WXI1" s="131"/>
      <c r="WXJ1" s="131"/>
      <c r="WXK1" s="131"/>
      <c r="WXL1" s="131"/>
      <c r="WXM1" s="131"/>
      <c r="WXN1" s="131"/>
      <c r="WXO1" s="131"/>
      <c r="WXP1" s="131"/>
      <c r="WXQ1" s="131"/>
      <c r="WXR1" s="131"/>
      <c r="WXS1" s="131"/>
      <c r="WXT1" s="131"/>
      <c r="WXU1" s="131"/>
      <c r="WXV1" s="131"/>
      <c r="WXW1" s="131"/>
      <c r="WXX1" s="131"/>
      <c r="WXY1" s="131"/>
      <c r="WXZ1" s="131"/>
      <c r="WYA1" s="131"/>
      <c r="WYB1" s="131"/>
      <c r="WYC1" s="131"/>
      <c r="WYD1" s="131"/>
      <c r="WYE1" s="131"/>
      <c r="WYF1" s="131"/>
      <c r="WYG1" s="131"/>
      <c r="WYH1" s="131"/>
      <c r="WYI1" s="131"/>
      <c r="WYJ1" s="131"/>
      <c r="WYK1" s="131"/>
      <c r="WYL1" s="131"/>
      <c r="WYM1" s="131"/>
      <c r="WYN1" s="131"/>
      <c r="WYO1" s="131"/>
      <c r="WYP1" s="131"/>
      <c r="WYQ1" s="131"/>
      <c r="WYR1" s="131"/>
      <c r="WYS1" s="131"/>
      <c r="WYT1" s="131"/>
      <c r="WYU1" s="131"/>
      <c r="WYV1" s="131"/>
      <c r="WYW1" s="131"/>
      <c r="WYX1" s="131"/>
      <c r="WYY1" s="131"/>
      <c r="WYZ1" s="131"/>
      <c r="WZA1" s="131"/>
      <c r="WZB1" s="131"/>
      <c r="WZC1" s="131"/>
      <c r="WZD1" s="131"/>
      <c r="WZE1" s="131"/>
      <c r="WZF1" s="131"/>
      <c r="WZG1" s="131"/>
      <c r="WZH1" s="131"/>
      <c r="WZI1" s="131"/>
      <c r="WZJ1" s="131"/>
      <c r="WZK1" s="131"/>
      <c r="WZL1" s="131"/>
      <c r="WZM1" s="131"/>
      <c r="WZN1" s="131"/>
      <c r="WZO1" s="131"/>
      <c r="WZP1" s="131"/>
      <c r="WZQ1" s="131"/>
      <c r="WZR1" s="131"/>
      <c r="WZS1" s="131"/>
      <c r="WZT1" s="131"/>
      <c r="WZU1" s="131"/>
      <c r="WZV1" s="131"/>
      <c r="WZW1" s="131"/>
      <c r="WZX1" s="131"/>
      <c r="WZY1" s="131"/>
      <c r="WZZ1" s="131"/>
      <c r="XAA1" s="131"/>
      <c r="XAB1" s="131"/>
      <c r="XAC1" s="131"/>
      <c r="XAD1" s="131"/>
      <c r="XAE1" s="131"/>
      <c r="XAF1" s="131"/>
      <c r="XAG1" s="131"/>
      <c r="XAH1" s="131"/>
      <c r="XAI1" s="131"/>
      <c r="XAJ1" s="131"/>
      <c r="XAK1" s="131"/>
      <c r="XAL1" s="131"/>
      <c r="XAM1" s="131"/>
      <c r="XAN1" s="131"/>
      <c r="XAO1" s="131"/>
      <c r="XAP1" s="131"/>
      <c r="XAQ1" s="131"/>
      <c r="XAR1" s="131"/>
      <c r="XAS1" s="131"/>
      <c r="XAT1" s="131"/>
      <c r="XAU1" s="131"/>
      <c r="XAV1" s="131"/>
      <c r="XAW1" s="131"/>
      <c r="XAX1" s="131"/>
      <c r="XAY1" s="131"/>
      <c r="XAZ1" s="131"/>
      <c r="XBA1" s="131"/>
      <c r="XBB1" s="131"/>
      <c r="XBC1" s="131"/>
      <c r="XBD1" s="131"/>
      <c r="XBE1" s="131"/>
      <c r="XBF1" s="131"/>
      <c r="XBG1" s="131"/>
      <c r="XBH1" s="131"/>
      <c r="XBI1" s="131"/>
      <c r="XBJ1" s="131"/>
      <c r="XBK1" s="131"/>
      <c r="XBL1" s="131"/>
      <c r="XBM1" s="131"/>
      <c r="XBN1" s="131"/>
      <c r="XBO1" s="131"/>
      <c r="XBP1" s="131"/>
      <c r="XBQ1" s="131"/>
      <c r="XBR1" s="131"/>
      <c r="XBS1" s="131"/>
      <c r="XBT1" s="131"/>
      <c r="XBU1" s="131"/>
      <c r="XBV1" s="131"/>
      <c r="XBW1" s="131"/>
      <c r="XBX1" s="131"/>
      <c r="XBY1" s="131"/>
      <c r="XBZ1" s="131"/>
      <c r="XCA1" s="131"/>
      <c r="XCB1" s="131"/>
      <c r="XCC1" s="131"/>
      <c r="XCD1" s="131"/>
      <c r="XCE1" s="131"/>
      <c r="XCF1" s="131"/>
      <c r="XCG1" s="131"/>
      <c r="XCH1" s="131"/>
      <c r="XCI1" s="131"/>
      <c r="XCJ1" s="131"/>
      <c r="XCK1" s="131"/>
      <c r="XCL1" s="131"/>
      <c r="XCM1" s="131"/>
      <c r="XCN1" s="131"/>
      <c r="XCO1" s="131"/>
      <c r="XCP1" s="131"/>
      <c r="XCQ1" s="131"/>
      <c r="XCR1" s="131"/>
      <c r="XCS1" s="131"/>
      <c r="XCT1" s="131"/>
      <c r="XCU1" s="131"/>
      <c r="XCV1" s="131"/>
      <c r="XCW1" s="131"/>
      <c r="XCX1" s="131"/>
      <c r="XCY1" s="131"/>
      <c r="XCZ1" s="131"/>
      <c r="XDA1" s="131"/>
      <c r="XDB1" s="131"/>
      <c r="XDC1" s="131"/>
      <c r="XDD1" s="131"/>
      <c r="XDE1" s="131"/>
      <c r="XDF1" s="131"/>
      <c r="XDG1" s="131"/>
      <c r="XDH1" s="131"/>
      <c r="XDI1" s="131"/>
      <c r="XDJ1" s="131"/>
      <c r="XDK1" s="131"/>
      <c r="XDL1" s="131"/>
      <c r="XDM1" s="131"/>
      <c r="XDN1" s="131"/>
      <c r="XDO1" s="131"/>
      <c r="XDP1" s="131"/>
      <c r="XDQ1" s="131"/>
      <c r="XDR1" s="131"/>
      <c r="XDS1" s="131"/>
      <c r="XDT1" s="131"/>
      <c r="XDU1" s="131"/>
      <c r="XDV1" s="131"/>
      <c r="XDW1" s="131"/>
      <c r="XDX1" s="131"/>
      <c r="XDY1" s="131"/>
      <c r="XDZ1" s="131"/>
      <c r="XEA1" s="131"/>
      <c r="XEB1" s="131"/>
      <c r="XEC1" s="131"/>
      <c r="XED1" s="131"/>
      <c r="XEE1" s="131"/>
      <c r="XEF1" s="131"/>
      <c r="XEG1" s="131"/>
      <c r="XEH1" s="131"/>
      <c r="XEI1" s="131"/>
      <c r="XEJ1" s="131"/>
    </row>
    <row r="2" spans="1:16364" s="85" customFormat="1" ht="52.5" customHeight="1">
      <c r="A2" s="101" t="s">
        <v>1</v>
      </c>
      <c r="B2" s="101" t="s">
        <v>2</v>
      </c>
      <c r="C2" s="101" t="s">
        <v>3</v>
      </c>
      <c r="D2" s="101" t="s">
        <v>6</v>
      </c>
      <c r="E2" s="101" t="s">
        <v>7</v>
      </c>
      <c r="F2" s="101" t="s">
        <v>8</v>
      </c>
      <c r="G2" s="101" t="s">
        <v>9</v>
      </c>
      <c r="H2" s="373" t="s">
        <v>10558</v>
      </c>
      <c r="I2" s="374"/>
      <c r="J2" s="375"/>
      <c r="K2" s="101" t="s">
        <v>10</v>
      </c>
      <c r="L2" s="101" t="s">
        <v>11</v>
      </c>
      <c r="M2" s="101" t="s">
        <v>12</v>
      </c>
      <c r="N2" s="101" t="s">
        <v>13</v>
      </c>
      <c r="O2" s="101" t="s">
        <v>14</v>
      </c>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c r="IX2" s="132"/>
      <c r="IY2" s="132"/>
      <c r="IZ2" s="132"/>
      <c r="JA2" s="132"/>
      <c r="JB2" s="132"/>
      <c r="JC2" s="132"/>
      <c r="JD2" s="132"/>
      <c r="JE2" s="132"/>
      <c r="JF2" s="132"/>
      <c r="JG2" s="132"/>
      <c r="JH2" s="132"/>
      <c r="JI2" s="132"/>
      <c r="JJ2" s="132"/>
      <c r="JK2" s="132"/>
      <c r="JL2" s="132"/>
      <c r="JM2" s="132"/>
      <c r="JN2" s="132"/>
      <c r="JO2" s="132"/>
      <c r="JP2" s="132"/>
      <c r="JQ2" s="132"/>
      <c r="JR2" s="132"/>
      <c r="JS2" s="132"/>
      <c r="JT2" s="132"/>
      <c r="JU2" s="132"/>
      <c r="JV2" s="132"/>
      <c r="JW2" s="132"/>
      <c r="JX2" s="132"/>
      <c r="JY2" s="132"/>
      <c r="JZ2" s="132"/>
      <c r="KA2" s="132"/>
      <c r="KB2" s="132"/>
      <c r="KC2" s="132"/>
      <c r="KD2" s="132"/>
      <c r="KE2" s="132"/>
      <c r="KF2" s="132"/>
      <c r="KG2" s="132"/>
      <c r="KH2" s="132"/>
      <c r="KI2" s="132"/>
      <c r="KJ2" s="132"/>
      <c r="KK2" s="132"/>
      <c r="KL2" s="132"/>
      <c r="KM2" s="132"/>
      <c r="KN2" s="132"/>
      <c r="KO2" s="132"/>
      <c r="KP2" s="132"/>
      <c r="KQ2" s="132"/>
      <c r="KR2" s="132"/>
      <c r="KS2" s="132"/>
      <c r="KT2" s="132"/>
      <c r="KU2" s="132"/>
      <c r="KV2" s="132"/>
      <c r="KW2" s="132"/>
      <c r="KX2" s="132"/>
      <c r="KY2" s="132"/>
      <c r="KZ2" s="132"/>
      <c r="LA2" s="132"/>
      <c r="LB2" s="132"/>
      <c r="LC2" s="132"/>
      <c r="LD2" s="132"/>
      <c r="LE2" s="132"/>
      <c r="LF2" s="132"/>
      <c r="LG2" s="132"/>
      <c r="LH2" s="132"/>
      <c r="LI2" s="132"/>
      <c r="LJ2" s="132"/>
      <c r="LK2" s="132"/>
      <c r="LL2" s="132"/>
      <c r="LM2" s="132"/>
      <c r="LN2" s="132"/>
      <c r="LO2" s="132"/>
      <c r="LP2" s="132"/>
      <c r="LQ2" s="132"/>
      <c r="LR2" s="132"/>
      <c r="LS2" s="132"/>
      <c r="LT2" s="132"/>
      <c r="LU2" s="132"/>
      <c r="LV2" s="132"/>
      <c r="LW2" s="132"/>
      <c r="LX2" s="132"/>
      <c r="LY2" s="132"/>
      <c r="LZ2" s="132"/>
      <c r="MA2" s="132"/>
      <c r="MB2" s="132"/>
      <c r="MC2" s="132"/>
      <c r="MD2" s="132"/>
      <c r="ME2" s="132"/>
      <c r="MF2" s="132"/>
      <c r="MG2" s="132"/>
      <c r="MH2" s="132"/>
      <c r="MI2" s="132"/>
      <c r="MJ2" s="132"/>
      <c r="MK2" s="132"/>
      <c r="ML2" s="132"/>
      <c r="MM2" s="132"/>
      <c r="MN2" s="132"/>
      <c r="MO2" s="132"/>
      <c r="MP2" s="132"/>
      <c r="MQ2" s="132"/>
      <c r="MR2" s="132"/>
      <c r="MS2" s="132"/>
      <c r="MT2" s="132"/>
      <c r="MU2" s="132"/>
      <c r="MV2" s="132"/>
      <c r="MW2" s="132"/>
      <c r="MX2" s="132"/>
      <c r="MY2" s="132"/>
      <c r="MZ2" s="132"/>
      <c r="NA2" s="132"/>
      <c r="NB2" s="132"/>
      <c r="NC2" s="132"/>
      <c r="ND2" s="132"/>
      <c r="NE2" s="132"/>
      <c r="NF2" s="132"/>
      <c r="NG2" s="132"/>
      <c r="NH2" s="132"/>
      <c r="NI2" s="132"/>
      <c r="NJ2" s="132"/>
      <c r="NK2" s="132"/>
      <c r="NL2" s="132"/>
      <c r="NM2" s="132"/>
      <c r="NN2" s="132"/>
      <c r="NO2" s="132"/>
      <c r="NP2" s="132"/>
      <c r="NQ2" s="132"/>
      <c r="NR2" s="132"/>
      <c r="NS2" s="132"/>
      <c r="NT2" s="132"/>
      <c r="NU2" s="132"/>
      <c r="NV2" s="132"/>
      <c r="NW2" s="132"/>
      <c r="NX2" s="132"/>
      <c r="NY2" s="132"/>
      <c r="NZ2" s="132"/>
      <c r="OA2" s="132"/>
      <c r="OB2" s="132"/>
      <c r="OC2" s="132"/>
      <c r="OD2" s="132"/>
      <c r="OE2" s="132"/>
      <c r="OF2" s="132"/>
      <c r="OG2" s="132"/>
      <c r="OH2" s="132"/>
      <c r="OI2" s="132"/>
      <c r="OJ2" s="132"/>
      <c r="OK2" s="132"/>
      <c r="OL2" s="132"/>
      <c r="OM2" s="132"/>
      <c r="ON2" s="132"/>
      <c r="OO2" s="132"/>
      <c r="OP2" s="132"/>
      <c r="OQ2" s="132"/>
      <c r="OR2" s="132"/>
      <c r="OS2" s="132"/>
      <c r="OT2" s="132"/>
      <c r="OU2" s="132"/>
      <c r="OV2" s="132"/>
      <c r="OW2" s="132"/>
      <c r="OX2" s="132"/>
      <c r="OY2" s="132"/>
      <c r="OZ2" s="132"/>
      <c r="PA2" s="132"/>
      <c r="PB2" s="132"/>
      <c r="PC2" s="132"/>
      <c r="PD2" s="132"/>
      <c r="PE2" s="132"/>
      <c r="PF2" s="132"/>
      <c r="PG2" s="132"/>
      <c r="PH2" s="132"/>
      <c r="PI2" s="132"/>
      <c r="PJ2" s="132"/>
      <c r="PK2" s="132"/>
      <c r="PL2" s="132"/>
      <c r="PM2" s="132"/>
      <c r="PN2" s="132"/>
      <c r="PO2" s="132"/>
      <c r="PP2" s="132"/>
      <c r="PQ2" s="132"/>
      <c r="PR2" s="132"/>
      <c r="PS2" s="132"/>
      <c r="PT2" s="132"/>
      <c r="PU2" s="132"/>
      <c r="PV2" s="132"/>
      <c r="PW2" s="132"/>
      <c r="PX2" s="132"/>
      <c r="PY2" s="132"/>
      <c r="PZ2" s="132"/>
      <c r="QA2" s="132"/>
      <c r="QB2" s="132"/>
      <c r="QC2" s="132"/>
      <c r="QD2" s="132"/>
      <c r="QE2" s="132"/>
      <c r="QF2" s="132"/>
      <c r="QG2" s="132"/>
      <c r="QH2" s="132"/>
      <c r="QI2" s="132"/>
      <c r="QJ2" s="132"/>
      <c r="QK2" s="132"/>
      <c r="QL2" s="132"/>
      <c r="QM2" s="132"/>
      <c r="QN2" s="132"/>
      <c r="QO2" s="132"/>
      <c r="QP2" s="132"/>
      <c r="QQ2" s="132"/>
      <c r="QR2" s="132"/>
      <c r="QS2" s="132"/>
      <c r="QT2" s="132"/>
      <c r="QU2" s="132"/>
      <c r="QV2" s="132"/>
      <c r="QW2" s="132"/>
      <c r="QX2" s="132"/>
      <c r="QY2" s="132"/>
      <c r="QZ2" s="132"/>
      <c r="RA2" s="132"/>
      <c r="RB2" s="132"/>
      <c r="RC2" s="132"/>
      <c r="RD2" s="132"/>
      <c r="RE2" s="132"/>
      <c r="RF2" s="132"/>
      <c r="RG2" s="132"/>
      <c r="RH2" s="132"/>
      <c r="RI2" s="132"/>
      <c r="RJ2" s="132"/>
      <c r="RK2" s="132"/>
      <c r="RL2" s="132"/>
      <c r="RM2" s="132"/>
      <c r="RN2" s="132"/>
      <c r="RO2" s="132"/>
      <c r="RP2" s="132"/>
      <c r="RQ2" s="132"/>
      <c r="RR2" s="132"/>
      <c r="RS2" s="132"/>
      <c r="RT2" s="132"/>
      <c r="RU2" s="132"/>
      <c r="RV2" s="132"/>
      <c r="RW2" s="132"/>
      <c r="RX2" s="132"/>
      <c r="RY2" s="132"/>
      <c r="RZ2" s="132"/>
      <c r="SA2" s="132"/>
      <c r="SB2" s="132"/>
      <c r="SC2" s="132"/>
      <c r="SD2" s="132"/>
      <c r="SE2" s="132"/>
      <c r="SF2" s="132"/>
      <c r="SG2" s="132"/>
      <c r="SH2" s="132"/>
      <c r="SI2" s="132"/>
      <c r="SJ2" s="132"/>
      <c r="SK2" s="132"/>
      <c r="SL2" s="132"/>
      <c r="SM2" s="132"/>
      <c r="SN2" s="132"/>
      <c r="SO2" s="132"/>
      <c r="SP2" s="132"/>
      <c r="SQ2" s="132"/>
      <c r="SR2" s="132"/>
      <c r="SS2" s="132"/>
      <c r="ST2" s="132"/>
      <c r="SU2" s="132"/>
      <c r="SV2" s="132"/>
      <c r="SW2" s="132"/>
      <c r="SX2" s="132"/>
      <c r="SY2" s="132"/>
      <c r="SZ2" s="132"/>
      <c r="TA2" s="132"/>
      <c r="TB2" s="132"/>
      <c r="TC2" s="132"/>
      <c r="TD2" s="132"/>
      <c r="TE2" s="132"/>
      <c r="TF2" s="132"/>
      <c r="TG2" s="132"/>
      <c r="TH2" s="132"/>
      <c r="TI2" s="132"/>
      <c r="TJ2" s="132"/>
      <c r="TK2" s="132"/>
      <c r="TL2" s="132"/>
      <c r="TM2" s="132"/>
      <c r="TN2" s="132"/>
      <c r="TO2" s="132"/>
      <c r="TP2" s="132"/>
      <c r="TQ2" s="132"/>
      <c r="TR2" s="132"/>
      <c r="TS2" s="132"/>
      <c r="TT2" s="132"/>
      <c r="TU2" s="132"/>
      <c r="TV2" s="132"/>
      <c r="TW2" s="132"/>
      <c r="TX2" s="132"/>
      <c r="TY2" s="132"/>
      <c r="TZ2" s="132"/>
      <c r="UA2" s="132"/>
      <c r="UB2" s="132"/>
      <c r="UC2" s="132"/>
      <c r="UD2" s="132"/>
      <c r="UE2" s="132"/>
      <c r="UF2" s="132"/>
      <c r="UG2" s="132"/>
      <c r="UH2" s="132"/>
      <c r="UI2" s="132"/>
      <c r="UJ2" s="132"/>
      <c r="UK2" s="132"/>
      <c r="UL2" s="132"/>
      <c r="UM2" s="132"/>
      <c r="UN2" s="132"/>
      <c r="UO2" s="132"/>
      <c r="UP2" s="132"/>
      <c r="UQ2" s="132"/>
      <c r="UR2" s="132"/>
      <c r="US2" s="132"/>
      <c r="UT2" s="132"/>
      <c r="UU2" s="132"/>
      <c r="UV2" s="132"/>
      <c r="UW2" s="132"/>
      <c r="UX2" s="132"/>
      <c r="UY2" s="132"/>
      <c r="UZ2" s="132"/>
      <c r="VA2" s="132"/>
      <c r="VB2" s="132"/>
      <c r="VC2" s="132"/>
      <c r="VD2" s="132"/>
      <c r="VE2" s="132"/>
      <c r="VF2" s="132"/>
      <c r="VG2" s="132"/>
      <c r="VH2" s="132"/>
      <c r="VI2" s="132"/>
      <c r="VJ2" s="132"/>
      <c r="VK2" s="132"/>
      <c r="VL2" s="132"/>
      <c r="VM2" s="132"/>
      <c r="VN2" s="132"/>
      <c r="VO2" s="132"/>
      <c r="VP2" s="132"/>
      <c r="VQ2" s="132"/>
      <c r="VR2" s="132"/>
      <c r="VS2" s="132"/>
      <c r="VT2" s="132"/>
      <c r="VU2" s="132"/>
      <c r="VV2" s="132"/>
      <c r="VW2" s="132"/>
      <c r="VX2" s="132"/>
      <c r="VY2" s="132"/>
      <c r="VZ2" s="132"/>
      <c r="WA2" s="132"/>
      <c r="WB2" s="132"/>
      <c r="WC2" s="132"/>
      <c r="WD2" s="132"/>
      <c r="WE2" s="132"/>
      <c r="WF2" s="132"/>
      <c r="WG2" s="132"/>
      <c r="WH2" s="132"/>
      <c r="WI2" s="132"/>
      <c r="WJ2" s="132"/>
      <c r="WK2" s="132"/>
      <c r="WL2" s="132"/>
      <c r="WM2" s="132"/>
      <c r="WN2" s="132"/>
      <c r="WO2" s="132"/>
      <c r="WP2" s="132"/>
      <c r="WQ2" s="132"/>
      <c r="WR2" s="132"/>
      <c r="WS2" s="132"/>
      <c r="WT2" s="132"/>
      <c r="WU2" s="132"/>
      <c r="WV2" s="132"/>
      <c r="WW2" s="132"/>
      <c r="WX2" s="132"/>
      <c r="WY2" s="132"/>
      <c r="WZ2" s="132"/>
      <c r="XA2" s="132"/>
      <c r="XB2" s="132"/>
      <c r="XC2" s="132"/>
      <c r="XD2" s="132"/>
      <c r="XE2" s="132"/>
      <c r="XF2" s="132"/>
      <c r="XG2" s="132"/>
      <c r="XH2" s="132"/>
      <c r="XI2" s="132"/>
      <c r="XJ2" s="132"/>
      <c r="XK2" s="132"/>
      <c r="XL2" s="132"/>
      <c r="XM2" s="132"/>
      <c r="XN2" s="132"/>
      <c r="XO2" s="132"/>
      <c r="XP2" s="132"/>
      <c r="XQ2" s="132"/>
      <c r="XR2" s="132"/>
      <c r="XS2" s="132"/>
      <c r="XT2" s="132"/>
      <c r="XU2" s="132"/>
      <c r="XV2" s="132"/>
      <c r="XW2" s="132"/>
      <c r="XX2" s="132"/>
      <c r="XY2" s="132"/>
      <c r="XZ2" s="132"/>
      <c r="YA2" s="132"/>
      <c r="YB2" s="132"/>
      <c r="YC2" s="132"/>
      <c r="YD2" s="132"/>
      <c r="YE2" s="132"/>
      <c r="YF2" s="132"/>
      <c r="YG2" s="132"/>
      <c r="YH2" s="132"/>
      <c r="YI2" s="132"/>
      <c r="YJ2" s="132"/>
      <c r="YK2" s="132"/>
      <c r="YL2" s="132"/>
      <c r="YM2" s="132"/>
      <c r="YN2" s="132"/>
      <c r="YO2" s="132"/>
      <c r="YP2" s="132"/>
      <c r="YQ2" s="132"/>
      <c r="YR2" s="132"/>
      <c r="YS2" s="132"/>
      <c r="YT2" s="132"/>
      <c r="YU2" s="132"/>
      <c r="YV2" s="132"/>
      <c r="YW2" s="132"/>
      <c r="YX2" s="132"/>
      <c r="YY2" s="132"/>
      <c r="YZ2" s="132"/>
      <c r="ZA2" s="132"/>
      <c r="ZB2" s="132"/>
      <c r="ZC2" s="132"/>
      <c r="ZD2" s="132"/>
      <c r="ZE2" s="132"/>
      <c r="ZF2" s="132"/>
      <c r="ZG2" s="132"/>
      <c r="ZH2" s="132"/>
      <c r="ZI2" s="132"/>
      <c r="ZJ2" s="132"/>
      <c r="ZK2" s="132"/>
      <c r="ZL2" s="132"/>
      <c r="ZM2" s="132"/>
      <c r="ZN2" s="132"/>
      <c r="ZO2" s="132"/>
      <c r="ZP2" s="132"/>
      <c r="ZQ2" s="132"/>
      <c r="ZR2" s="132"/>
      <c r="ZS2" s="132"/>
      <c r="ZT2" s="132"/>
      <c r="ZU2" s="132"/>
      <c r="ZV2" s="132"/>
      <c r="ZW2" s="132"/>
      <c r="ZX2" s="132"/>
      <c r="ZY2" s="132"/>
      <c r="ZZ2" s="132"/>
      <c r="AAA2" s="132"/>
      <c r="AAB2" s="132"/>
      <c r="AAC2" s="132"/>
      <c r="AAD2" s="132"/>
      <c r="AAE2" s="132"/>
      <c r="AAF2" s="132"/>
      <c r="AAG2" s="132"/>
      <c r="AAH2" s="132"/>
      <c r="AAI2" s="132"/>
      <c r="AAJ2" s="132"/>
      <c r="AAK2" s="132"/>
      <c r="AAL2" s="132"/>
      <c r="AAM2" s="132"/>
      <c r="AAN2" s="132"/>
      <c r="AAO2" s="132"/>
      <c r="AAP2" s="132"/>
      <c r="AAQ2" s="132"/>
      <c r="AAR2" s="132"/>
      <c r="AAS2" s="132"/>
      <c r="AAT2" s="132"/>
      <c r="AAU2" s="132"/>
      <c r="AAV2" s="132"/>
      <c r="AAW2" s="132"/>
      <c r="AAX2" s="132"/>
      <c r="AAY2" s="132"/>
      <c r="AAZ2" s="132"/>
      <c r="ABA2" s="132"/>
      <c r="ABB2" s="132"/>
      <c r="ABC2" s="132"/>
      <c r="ABD2" s="132"/>
      <c r="ABE2" s="132"/>
      <c r="ABF2" s="132"/>
      <c r="ABG2" s="132"/>
      <c r="ABH2" s="132"/>
      <c r="ABI2" s="132"/>
      <c r="ABJ2" s="132"/>
      <c r="ABK2" s="132"/>
      <c r="ABL2" s="132"/>
      <c r="ABM2" s="132"/>
      <c r="ABN2" s="132"/>
      <c r="ABO2" s="132"/>
      <c r="ABP2" s="132"/>
      <c r="ABQ2" s="132"/>
      <c r="ABR2" s="132"/>
      <c r="ABS2" s="132"/>
      <c r="ABT2" s="132"/>
      <c r="ABU2" s="132"/>
      <c r="ABV2" s="132"/>
      <c r="ABW2" s="132"/>
      <c r="ABX2" s="132"/>
      <c r="ABY2" s="132"/>
      <c r="ABZ2" s="132"/>
      <c r="ACA2" s="132"/>
      <c r="ACB2" s="132"/>
      <c r="ACC2" s="132"/>
      <c r="ACD2" s="132"/>
      <c r="ACE2" s="132"/>
      <c r="ACF2" s="132"/>
      <c r="ACG2" s="132"/>
      <c r="ACH2" s="132"/>
      <c r="ACI2" s="132"/>
      <c r="ACJ2" s="132"/>
      <c r="ACK2" s="132"/>
      <c r="ACL2" s="132"/>
      <c r="ACM2" s="132"/>
      <c r="ACN2" s="132"/>
      <c r="ACO2" s="132"/>
      <c r="ACP2" s="132"/>
      <c r="ACQ2" s="132"/>
      <c r="ACR2" s="132"/>
      <c r="ACS2" s="132"/>
      <c r="ACT2" s="132"/>
      <c r="ACU2" s="132"/>
      <c r="ACV2" s="132"/>
      <c r="ACW2" s="132"/>
      <c r="ACX2" s="132"/>
      <c r="ACY2" s="132"/>
      <c r="ACZ2" s="132"/>
      <c r="ADA2" s="132"/>
      <c r="ADB2" s="132"/>
      <c r="ADC2" s="132"/>
      <c r="ADD2" s="132"/>
      <c r="ADE2" s="132"/>
      <c r="ADF2" s="132"/>
      <c r="ADG2" s="132"/>
      <c r="ADH2" s="132"/>
      <c r="ADI2" s="132"/>
      <c r="ADJ2" s="132"/>
      <c r="ADK2" s="132"/>
      <c r="ADL2" s="132"/>
      <c r="ADM2" s="132"/>
      <c r="ADN2" s="132"/>
      <c r="ADO2" s="132"/>
      <c r="ADP2" s="132"/>
      <c r="ADQ2" s="132"/>
      <c r="ADR2" s="132"/>
      <c r="ADS2" s="132"/>
      <c r="ADT2" s="132"/>
      <c r="ADU2" s="132"/>
      <c r="ADV2" s="132"/>
      <c r="ADW2" s="132"/>
      <c r="ADX2" s="132"/>
      <c r="ADY2" s="132"/>
      <c r="ADZ2" s="132"/>
      <c r="AEA2" s="132"/>
      <c r="AEB2" s="132"/>
      <c r="AEC2" s="132"/>
      <c r="AED2" s="132"/>
      <c r="AEE2" s="132"/>
      <c r="AEF2" s="132"/>
      <c r="AEG2" s="132"/>
      <c r="AEH2" s="132"/>
      <c r="AEI2" s="132"/>
      <c r="AEJ2" s="132"/>
      <c r="AEK2" s="132"/>
      <c r="AEL2" s="132"/>
      <c r="AEM2" s="132"/>
      <c r="AEN2" s="132"/>
      <c r="AEO2" s="132"/>
      <c r="AEP2" s="132"/>
      <c r="AEQ2" s="132"/>
      <c r="AER2" s="132"/>
      <c r="AES2" s="132"/>
      <c r="AET2" s="132"/>
      <c r="AEU2" s="132"/>
      <c r="AEV2" s="132"/>
      <c r="AEW2" s="132"/>
      <c r="AEX2" s="132"/>
      <c r="AEY2" s="132"/>
      <c r="AEZ2" s="132"/>
      <c r="AFA2" s="132"/>
      <c r="AFB2" s="132"/>
      <c r="AFC2" s="132"/>
      <c r="AFD2" s="132"/>
      <c r="AFE2" s="132"/>
      <c r="AFF2" s="132"/>
      <c r="AFG2" s="132"/>
      <c r="AFH2" s="132"/>
      <c r="AFI2" s="132"/>
      <c r="AFJ2" s="132"/>
      <c r="AFK2" s="132"/>
      <c r="AFL2" s="132"/>
      <c r="AFM2" s="132"/>
      <c r="AFN2" s="132"/>
      <c r="AFO2" s="132"/>
      <c r="AFP2" s="132"/>
      <c r="AFQ2" s="132"/>
      <c r="AFR2" s="132"/>
      <c r="AFS2" s="132"/>
      <c r="AFT2" s="132"/>
      <c r="AFU2" s="132"/>
      <c r="AFV2" s="132"/>
      <c r="AFW2" s="132"/>
      <c r="AFX2" s="132"/>
      <c r="AFY2" s="132"/>
      <c r="AFZ2" s="132"/>
      <c r="AGA2" s="132"/>
      <c r="AGB2" s="132"/>
      <c r="AGC2" s="132"/>
      <c r="AGD2" s="132"/>
      <c r="AGE2" s="132"/>
      <c r="AGF2" s="132"/>
      <c r="AGG2" s="132"/>
      <c r="AGH2" s="132"/>
      <c r="AGI2" s="132"/>
      <c r="AGJ2" s="132"/>
      <c r="AGK2" s="132"/>
      <c r="AGL2" s="132"/>
      <c r="AGM2" s="132"/>
      <c r="AGN2" s="132"/>
      <c r="AGO2" s="132"/>
      <c r="AGP2" s="132"/>
      <c r="AGQ2" s="132"/>
      <c r="AGR2" s="132"/>
      <c r="AGS2" s="132"/>
      <c r="AGT2" s="132"/>
      <c r="AGU2" s="132"/>
      <c r="AGV2" s="132"/>
      <c r="AGW2" s="132"/>
      <c r="AGX2" s="132"/>
      <c r="AGY2" s="132"/>
      <c r="AGZ2" s="132"/>
      <c r="AHA2" s="132"/>
      <c r="AHB2" s="132"/>
      <c r="AHC2" s="132"/>
      <c r="AHD2" s="132"/>
      <c r="AHE2" s="132"/>
      <c r="AHF2" s="132"/>
      <c r="AHG2" s="132"/>
      <c r="AHH2" s="132"/>
      <c r="AHI2" s="132"/>
      <c r="AHJ2" s="132"/>
      <c r="AHK2" s="132"/>
      <c r="AHL2" s="132"/>
      <c r="AHM2" s="132"/>
      <c r="AHN2" s="132"/>
      <c r="AHO2" s="132"/>
      <c r="AHP2" s="132"/>
      <c r="AHQ2" s="132"/>
      <c r="AHR2" s="132"/>
      <c r="AHS2" s="132"/>
      <c r="AHT2" s="132"/>
      <c r="AHU2" s="132"/>
      <c r="AHV2" s="132"/>
      <c r="AHW2" s="132"/>
      <c r="AHX2" s="132"/>
      <c r="AHY2" s="132"/>
      <c r="AHZ2" s="132"/>
      <c r="AIA2" s="132"/>
      <c r="AIB2" s="132"/>
      <c r="AIC2" s="132"/>
      <c r="AID2" s="132"/>
      <c r="AIE2" s="132"/>
      <c r="AIF2" s="132"/>
      <c r="AIG2" s="132"/>
      <c r="AIH2" s="132"/>
      <c r="AII2" s="132"/>
      <c r="AIJ2" s="132"/>
      <c r="AIK2" s="132"/>
      <c r="AIL2" s="132"/>
      <c r="AIM2" s="132"/>
      <c r="AIN2" s="132"/>
      <c r="AIO2" s="132"/>
      <c r="AIP2" s="132"/>
      <c r="AIQ2" s="132"/>
      <c r="AIR2" s="132"/>
      <c r="AIS2" s="132"/>
      <c r="AIT2" s="132"/>
      <c r="AIU2" s="132"/>
      <c r="AIV2" s="132"/>
      <c r="AIW2" s="132"/>
      <c r="AIX2" s="132"/>
      <c r="AIY2" s="132"/>
      <c r="AIZ2" s="132"/>
      <c r="AJA2" s="132"/>
      <c r="AJB2" s="132"/>
      <c r="AJC2" s="132"/>
      <c r="AJD2" s="132"/>
      <c r="AJE2" s="132"/>
      <c r="AJF2" s="132"/>
      <c r="AJG2" s="132"/>
      <c r="AJH2" s="132"/>
      <c r="AJI2" s="132"/>
      <c r="AJJ2" s="132"/>
      <c r="AJK2" s="132"/>
      <c r="AJL2" s="132"/>
      <c r="AJM2" s="132"/>
      <c r="AJN2" s="132"/>
      <c r="AJO2" s="132"/>
      <c r="AJP2" s="132"/>
      <c r="AJQ2" s="132"/>
      <c r="AJR2" s="132"/>
      <c r="AJS2" s="132"/>
      <c r="AJT2" s="132"/>
      <c r="AJU2" s="132"/>
      <c r="AJV2" s="132"/>
      <c r="AJW2" s="132"/>
      <c r="AJX2" s="132"/>
      <c r="AJY2" s="132"/>
      <c r="AJZ2" s="132"/>
      <c r="AKA2" s="132"/>
      <c r="AKB2" s="132"/>
      <c r="AKC2" s="132"/>
      <c r="AKD2" s="132"/>
      <c r="AKE2" s="132"/>
      <c r="AKF2" s="132"/>
      <c r="AKG2" s="132"/>
      <c r="AKH2" s="132"/>
      <c r="AKI2" s="132"/>
      <c r="AKJ2" s="132"/>
      <c r="AKK2" s="132"/>
      <c r="AKL2" s="132"/>
      <c r="AKM2" s="132"/>
      <c r="AKN2" s="132"/>
      <c r="AKO2" s="132"/>
      <c r="AKP2" s="132"/>
      <c r="AKQ2" s="132"/>
      <c r="AKR2" s="132"/>
      <c r="AKS2" s="132"/>
      <c r="AKT2" s="132"/>
      <c r="AKU2" s="132"/>
      <c r="AKV2" s="132"/>
      <c r="AKW2" s="132"/>
      <c r="AKX2" s="132"/>
      <c r="AKY2" s="132"/>
      <c r="AKZ2" s="132"/>
      <c r="ALA2" s="132"/>
      <c r="ALB2" s="132"/>
      <c r="ALC2" s="132"/>
      <c r="ALD2" s="132"/>
      <c r="ALE2" s="132"/>
      <c r="ALF2" s="132"/>
      <c r="ALG2" s="132"/>
      <c r="ALH2" s="132"/>
      <c r="ALI2" s="132"/>
      <c r="ALJ2" s="132"/>
      <c r="ALK2" s="132"/>
      <c r="ALL2" s="132"/>
      <c r="ALM2" s="132"/>
      <c r="ALN2" s="132"/>
      <c r="ALO2" s="132"/>
      <c r="ALP2" s="132"/>
      <c r="ALQ2" s="132"/>
      <c r="ALR2" s="132"/>
      <c r="ALS2" s="132"/>
      <c r="ALT2" s="132"/>
      <c r="ALU2" s="132"/>
      <c r="ALV2" s="132"/>
      <c r="ALW2" s="132"/>
      <c r="ALX2" s="132"/>
      <c r="ALY2" s="132"/>
      <c r="ALZ2" s="132"/>
      <c r="AMA2" s="132"/>
      <c r="AMB2" s="132"/>
      <c r="AMC2" s="132"/>
      <c r="AMD2" s="132"/>
      <c r="AME2" s="132"/>
      <c r="AMF2" s="132"/>
      <c r="AMG2" s="132"/>
      <c r="AMH2" s="132"/>
      <c r="AMI2" s="132"/>
      <c r="AMJ2" s="132"/>
      <c r="AMK2" s="132"/>
      <c r="AML2" s="132"/>
      <c r="AMM2" s="132"/>
      <c r="AMN2" s="132"/>
      <c r="AMO2" s="132"/>
      <c r="AMP2" s="132"/>
      <c r="AMQ2" s="132"/>
      <c r="AMR2" s="132"/>
      <c r="AMS2" s="132"/>
      <c r="AMT2" s="132"/>
      <c r="AMU2" s="132"/>
      <c r="AMV2" s="132"/>
      <c r="AMW2" s="132"/>
      <c r="AMX2" s="132"/>
      <c r="AMY2" s="132"/>
      <c r="AMZ2" s="132"/>
      <c r="ANA2" s="132"/>
      <c r="ANB2" s="132"/>
      <c r="ANC2" s="132"/>
      <c r="AND2" s="132"/>
      <c r="ANE2" s="132"/>
      <c r="ANF2" s="132"/>
      <c r="ANG2" s="132"/>
      <c r="ANH2" s="132"/>
      <c r="ANI2" s="132"/>
      <c r="ANJ2" s="132"/>
      <c r="ANK2" s="132"/>
      <c r="ANL2" s="132"/>
      <c r="ANM2" s="132"/>
      <c r="ANN2" s="132"/>
      <c r="ANO2" s="132"/>
      <c r="ANP2" s="132"/>
      <c r="ANQ2" s="132"/>
      <c r="ANR2" s="132"/>
      <c r="ANS2" s="132"/>
      <c r="ANT2" s="132"/>
      <c r="ANU2" s="132"/>
      <c r="ANV2" s="132"/>
      <c r="ANW2" s="132"/>
      <c r="ANX2" s="132"/>
      <c r="ANY2" s="132"/>
      <c r="ANZ2" s="132"/>
      <c r="AOA2" s="132"/>
      <c r="AOB2" s="132"/>
      <c r="AOC2" s="132"/>
      <c r="AOD2" s="132"/>
      <c r="AOE2" s="132"/>
      <c r="AOF2" s="132"/>
      <c r="AOG2" s="132"/>
      <c r="AOH2" s="132"/>
      <c r="AOI2" s="132"/>
      <c r="AOJ2" s="132"/>
      <c r="AOK2" s="132"/>
      <c r="AOL2" s="132"/>
      <c r="AOM2" s="132"/>
      <c r="AON2" s="132"/>
      <c r="AOO2" s="132"/>
      <c r="AOP2" s="132"/>
      <c r="AOQ2" s="132"/>
      <c r="AOR2" s="132"/>
      <c r="AOS2" s="132"/>
      <c r="AOT2" s="132"/>
      <c r="AOU2" s="132"/>
      <c r="AOV2" s="132"/>
      <c r="AOW2" s="132"/>
      <c r="AOX2" s="132"/>
      <c r="AOY2" s="132"/>
      <c r="AOZ2" s="132"/>
      <c r="APA2" s="132"/>
      <c r="APB2" s="132"/>
      <c r="APC2" s="132"/>
      <c r="APD2" s="132"/>
      <c r="APE2" s="132"/>
      <c r="APF2" s="132"/>
      <c r="APG2" s="132"/>
      <c r="APH2" s="132"/>
      <c r="API2" s="132"/>
      <c r="APJ2" s="132"/>
      <c r="APK2" s="132"/>
      <c r="APL2" s="132"/>
      <c r="APM2" s="132"/>
      <c r="APN2" s="132"/>
      <c r="APO2" s="132"/>
      <c r="APP2" s="132"/>
      <c r="APQ2" s="132"/>
      <c r="APR2" s="132"/>
      <c r="APS2" s="132"/>
      <c r="APT2" s="132"/>
      <c r="APU2" s="132"/>
      <c r="APV2" s="132"/>
      <c r="APW2" s="132"/>
      <c r="APX2" s="132"/>
      <c r="APY2" s="132"/>
      <c r="APZ2" s="132"/>
      <c r="AQA2" s="132"/>
      <c r="AQB2" s="132"/>
      <c r="AQC2" s="132"/>
      <c r="AQD2" s="132"/>
      <c r="AQE2" s="132"/>
      <c r="AQF2" s="132"/>
      <c r="AQG2" s="132"/>
      <c r="AQH2" s="132"/>
      <c r="AQI2" s="132"/>
      <c r="AQJ2" s="132"/>
      <c r="AQK2" s="132"/>
      <c r="AQL2" s="132"/>
      <c r="AQM2" s="132"/>
      <c r="AQN2" s="132"/>
      <c r="AQO2" s="132"/>
      <c r="AQP2" s="132"/>
      <c r="AQQ2" s="132"/>
      <c r="AQR2" s="132"/>
      <c r="AQS2" s="132"/>
      <c r="AQT2" s="132"/>
      <c r="AQU2" s="132"/>
      <c r="AQV2" s="132"/>
      <c r="AQW2" s="132"/>
      <c r="AQX2" s="132"/>
      <c r="AQY2" s="132"/>
      <c r="AQZ2" s="132"/>
      <c r="ARA2" s="132"/>
      <c r="ARB2" s="132"/>
      <c r="ARC2" s="132"/>
      <c r="ARD2" s="132"/>
      <c r="ARE2" s="132"/>
      <c r="ARF2" s="132"/>
      <c r="ARG2" s="132"/>
      <c r="ARH2" s="132"/>
      <c r="ARI2" s="132"/>
      <c r="ARJ2" s="132"/>
      <c r="ARK2" s="132"/>
      <c r="ARL2" s="132"/>
      <c r="ARM2" s="132"/>
      <c r="ARN2" s="132"/>
      <c r="ARO2" s="132"/>
      <c r="ARP2" s="132"/>
      <c r="ARQ2" s="132"/>
      <c r="ARR2" s="132"/>
      <c r="ARS2" s="132"/>
      <c r="ART2" s="132"/>
      <c r="ARU2" s="132"/>
      <c r="ARV2" s="132"/>
      <c r="ARW2" s="132"/>
      <c r="ARX2" s="132"/>
      <c r="ARY2" s="132"/>
      <c r="ARZ2" s="132"/>
      <c r="ASA2" s="132"/>
      <c r="ASB2" s="132"/>
      <c r="ASC2" s="132"/>
      <c r="ASD2" s="132"/>
      <c r="ASE2" s="132"/>
      <c r="ASF2" s="132"/>
      <c r="ASG2" s="132"/>
      <c r="ASH2" s="132"/>
      <c r="ASI2" s="132"/>
      <c r="ASJ2" s="132"/>
      <c r="ASK2" s="132"/>
      <c r="ASL2" s="132"/>
      <c r="ASM2" s="132"/>
      <c r="ASN2" s="132"/>
      <c r="ASO2" s="132"/>
      <c r="ASP2" s="132"/>
      <c r="ASQ2" s="132"/>
      <c r="ASR2" s="132"/>
      <c r="ASS2" s="132"/>
      <c r="AST2" s="132"/>
      <c r="ASU2" s="132"/>
      <c r="ASV2" s="132"/>
      <c r="ASW2" s="132"/>
      <c r="ASX2" s="132"/>
      <c r="ASY2" s="132"/>
      <c r="ASZ2" s="132"/>
      <c r="ATA2" s="132"/>
      <c r="ATB2" s="132"/>
      <c r="ATC2" s="132"/>
      <c r="ATD2" s="132"/>
      <c r="ATE2" s="132"/>
      <c r="ATF2" s="132"/>
      <c r="ATG2" s="132"/>
      <c r="ATH2" s="132"/>
      <c r="ATI2" s="132"/>
      <c r="ATJ2" s="132"/>
      <c r="ATK2" s="132"/>
      <c r="ATL2" s="132"/>
      <c r="ATM2" s="132"/>
      <c r="ATN2" s="132"/>
      <c r="ATO2" s="132"/>
      <c r="ATP2" s="132"/>
      <c r="ATQ2" s="132"/>
      <c r="ATR2" s="132"/>
      <c r="ATS2" s="132"/>
      <c r="ATT2" s="132"/>
      <c r="ATU2" s="132"/>
      <c r="ATV2" s="132"/>
      <c r="ATW2" s="132"/>
      <c r="ATX2" s="132"/>
      <c r="ATY2" s="132"/>
      <c r="ATZ2" s="132"/>
      <c r="AUA2" s="132"/>
      <c r="AUB2" s="132"/>
      <c r="AUC2" s="132"/>
      <c r="AUD2" s="132"/>
      <c r="AUE2" s="132"/>
      <c r="AUF2" s="132"/>
      <c r="AUG2" s="132"/>
      <c r="AUH2" s="132"/>
      <c r="AUI2" s="132"/>
      <c r="AUJ2" s="132"/>
      <c r="AUK2" s="132"/>
      <c r="AUL2" s="132"/>
      <c r="AUM2" s="132"/>
      <c r="AUN2" s="132"/>
      <c r="AUO2" s="132"/>
      <c r="AUP2" s="132"/>
      <c r="AUQ2" s="132"/>
      <c r="AUR2" s="132"/>
      <c r="AUS2" s="132"/>
      <c r="AUT2" s="132"/>
      <c r="AUU2" s="132"/>
      <c r="AUV2" s="132"/>
      <c r="AUW2" s="132"/>
      <c r="AUX2" s="132"/>
      <c r="AUY2" s="132"/>
      <c r="AUZ2" s="132"/>
      <c r="AVA2" s="132"/>
      <c r="AVB2" s="132"/>
      <c r="AVC2" s="132"/>
      <c r="AVD2" s="132"/>
      <c r="AVE2" s="132"/>
      <c r="AVF2" s="132"/>
      <c r="AVG2" s="132"/>
      <c r="AVH2" s="132"/>
      <c r="AVI2" s="132"/>
      <c r="AVJ2" s="132"/>
      <c r="AVK2" s="132"/>
      <c r="AVL2" s="132"/>
      <c r="AVM2" s="132"/>
      <c r="AVN2" s="132"/>
      <c r="AVO2" s="132"/>
      <c r="AVP2" s="132"/>
      <c r="AVQ2" s="132"/>
      <c r="AVR2" s="132"/>
      <c r="AVS2" s="132"/>
      <c r="AVT2" s="132"/>
      <c r="AVU2" s="132"/>
      <c r="AVV2" s="132"/>
      <c r="AVW2" s="132"/>
      <c r="AVX2" s="132"/>
      <c r="AVY2" s="132"/>
      <c r="AVZ2" s="132"/>
      <c r="AWA2" s="132"/>
      <c r="AWB2" s="132"/>
      <c r="AWC2" s="132"/>
      <c r="AWD2" s="132"/>
      <c r="AWE2" s="132"/>
      <c r="AWF2" s="132"/>
      <c r="AWG2" s="132"/>
      <c r="AWH2" s="132"/>
      <c r="AWI2" s="132"/>
      <c r="AWJ2" s="132"/>
      <c r="AWK2" s="132"/>
      <c r="AWL2" s="132"/>
      <c r="AWM2" s="132"/>
      <c r="AWN2" s="132"/>
      <c r="AWO2" s="132"/>
      <c r="AWP2" s="132"/>
      <c r="AWQ2" s="132"/>
      <c r="AWR2" s="132"/>
      <c r="AWS2" s="132"/>
      <c r="AWT2" s="132"/>
      <c r="AWU2" s="132"/>
      <c r="AWV2" s="132"/>
      <c r="AWW2" s="132"/>
      <c r="AWX2" s="132"/>
      <c r="AWY2" s="132"/>
      <c r="AWZ2" s="132"/>
      <c r="AXA2" s="132"/>
      <c r="AXB2" s="132"/>
      <c r="AXC2" s="132"/>
      <c r="AXD2" s="132"/>
      <c r="AXE2" s="132"/>
      <c r="AXF2" s="132"/>
      <c r="AXG2" s="132"/>
      <c r="AXH2" s="132"/>
      <c r="AXI2" s="132"/>
      <c r="AXJ2" s="132"/>
      <c r="AXK2" s="132"/>
      <c r="AXL2" s="132"/>
      <c r="AXM2" s="132"/>
      <c r="AXN2" s="132"/>
      <c r="AXO2" s="132"/>
      <c r="AXP2" s="132"/>
      <c r="AXQ2" s="132"/>
      <c r="AXR2" s="132"/>
      <c r="AXS2" s="132"/>
      <c r="AXT2" s="132"/>
      <c r="AXU2" s="132"/>
      <c r="AXV2" s="132"/>
      <c r="AXW2" s="132"/>
      <c r="AXX2" s="132"/>
      <c r="AXY2" s="132"/>
      <c r="AXZ2" s="132"/>
      <c r="AYA2" s="132"/>
      <c r="AYB2" s="132"/>
      <c r="AYC2" s="132"/>
      <c r="AYD2" s="132"/>
      <c r="AYE2" s="132"/>
      <c r="AYF2" s="132"/>
      <c r="AYG2" s="132"/>
      <c r="AYH2" s="132"/>
      <c r="AYI2" s="132"/>
      <c r="AYJ2" s="132"/>
      <c r="AYK2" s="132"/>
      <c r="AYL2" s="132"/>
      <c r="AYM2" s="132"/>
      <c r="AYN2" s="132"/>
      <c r="AYO2" s="132"/>
      <c r="AYP2" s="132"/>
      <c r="AYQ2" s="132"/>
      <c r="AYR2" s="132"/>
      <c r="AYS2" s="132"/>
      <c r="AYT2" s="132"/>
      <c r="AYU2" s="132"/>
      <c r="AYV2" s="132"/>
      <c r="AYW2" s="132"/>
      <c r="AYX2" s="132"/>
      <c r="AYY2" s="132"/>
      <c r="AYZ2" s="132"/>
      <c r="AZA2" s="132"/>
      <c r="AZB2" s="132"/>
      <c r="AZC2" s="132"/>
      <c r="AZD2" s="132"/>
      <c r="AZE2" s="132"/>
      <c r="AZF2" s="132"/>
      <c r="AZG2" s="132"/>
      <c r="AZH2" s="132"/>
      <c r="AZI2" s="132"/>
      <c r="AZJ2" s="132"/>
      <c r="AZK2" s="132"/>
      <c r="AZL2" s="132"/>
      <c r="AZM2" s="132"/>
      <c r="AZN2" s="132"/>
      <c r="AZO2" s="132"/>
      <c r="AZP2" s="132"/>
      <c r="AZQ2" s="132"/>
      <c r="AZR2" s="132"/>
      <c r="AZS2" s="132"/>
      <c r="AZT2" s="132"/>
      <c r="AZU2" s="132"/>
      <c r="AZV2" s="132"/>
      <c r="AZW2" s="132"/>
      <c r="AZX2" s="132"/>
      <c r="AZY2" s="132"/>
      <c r="AZZ2" s="132"/>
      <c r="BAA2" s="132"/>
      <c r="BAB2" s="132"/>
      <c r="BAC2" s="132"/>
      <c r="BAD2" s="132"/>
      <c r="BAE2" s="132"/>
      <c r="BAF2" s="132"/>
      <c r="BAG2" s="132"/>
      <c r="BAH2" s="132"/>
      <c r="BAI2" s="132"/>
      <c r="BAJ2" s="132"/>
      <c r="BAK2" s="132"/>
      <c r="BAL2" s="132"/>
      <c r="BAM2" s="132"/>
      <c r="BAN2" s="132"/>
      <c r="BAO2" s="132"/>
      <c r="BAP2" s="132"/>
      <c r="BAQ2" s="132"/>
      <c r="BAR2" s="132"/>
      <c r="BAS2" s="132"/>
      <c r="BAT2" s="132"/>
      <c r="BAU2" s="132"/>
      <c r="BAV2" s="132"/>
      <c r="BAW2" s="132"/>
      <c r="BAX2" s="132"/>
      <c r="BAY2" s="132"/>
      <c r="BAZ2" s="132"/>
      <c r="BBA2" s="132"/>
      <c r="BBB2" s="132"/>
      <c r="BBC2" s="132"/>
      <c r="BBD2" s="132"/>
      <c r="BBE2" s="132"/>
      <c r="BBF2" s="132"/>
      <c r="BBG2" s="132"/>
      <c r="BBH2" s="132"/>
      <c r="BBI2" s="132"/>
      <c r="BBJ2" s="132"/>
      <c r="BBK2" s="132"/>
      <c r="BBL2" s="132"/>
      <c r="BBM2" s="132"/>
      <c r="BBN2" s="132"/>
      <c r="BBO2" s="132"/>
      <c r="BBP2" s="132"/>
      <c r="BBQ2" s="132"/>
      <c r="BBR2" s="132"/>
      <c r="BBS2" s="132"/>
      <c r="BBT2" s="132"/>
      <c r="BBU2" s="132"/>
      <c r="BBV2" s="132"/>
      <c r="BBW2" s="132"/>
      <c r="BBX2" s="132"/>
      <c r="BBY2" s="132"/>
      <c r="BBZ2" s="132"/>
      <c r="BCA2" s="132"/>
      <c r="BCB2" s="132"/>
      <c r="BCC2" s="132"/>
      <c r="BCD2" s="132"/>
      <c r="BCE2" s="132"/>
      <c r="BCF2" s="132"/>
      <c r="BCG2" s="132"/>
      <c r="BCH2" s="132"/>
      <c r="BCI2" s="132"/>
      <c r="BCJ2" s="132"/>
      <c r="BCK2" s="132"/>
      <c r="BCL2" s="132"/>
      <c r="BCM2" s="132"/>
      <c r="BCN2" s="132"/>
      <c r="BCO2" s="132"/>
      <c r="BCP2" s="132"/>
      <c r="BCQ2" s="132"/>
      <c r="BCR2" s="132"/>
      <c r="BCS2" s="132"/>
      <c r="BCT2" s="132"/>
      <c r="BCU2" s="132"/>
      <c r="BCV2" s="132"/>
      <c r="BCW2" s="132"/>
      <c r="BCX2" s="132"/>
      <c r="BCY2" s="132"/>
      <c r="BCZ2" s="132"/>
      <c r="BDA2" s="132"/>
      <c r="BDB2" s="132"/>
      <c r="BDC2" s="132"/>
      <c r="BDD2" s="132"/>
      <c r="BDE2" s="132"/>
      <c r="BDF2" s="132"/>
      <c r="BDG2" s="132"/>
      <c r="BDH2" s="132"/>
      <c r="BDI2" s="132"/>
      <c r="BDJ2" s="132"/>
      <c r="BDK2" s="132"/>
      <c r="BDL2" s="132"/>
      <c r="BDM2" s="132"/>
      <c r="BDN2" s="132"/>
      <c r="BDO2" s="132"/>
      <c r="BDP2" s="132"/>
      <c r="BDQ2" s="132"/>
      <c r="BDR2" s="132"/>
      <c r="BDS2" s="132"/>
      <c r="BDT2" s="132"/>
      <c r="BDU2" s="132"/>
      <c r="BDV2" s="132"/>
      <c r="BDW2" s="132"/>
      <c r="BDX2" s="132"/>
      <c r="BDY2" s="132"/>
      <c r="BDZ2" s="132"/>
      <c r="BEA2" s="132"/>
      <c r="BEB2" s="132"/>
      <c r="BEC2" s="132"/>
      <c r="BED2" s="132"/>
      <c r="BEE2" s="132"/>
      <c r="BEF2" s="132"/>
      <c r="BEG2" s="132"/>
      <c r="BEH2" s="132"/>
      <c r="BEI2" s="132"/>
      <c r="BEJ2" s="132"/>
      <c r="BEK2" s="132"/>
      <c r="BEL2" s="132"/>
      <c r="BEM2" s="132"/>
      <c r="BEN2" s="132"/>
      <c r="BEO2" s="132"/>
      <c r="BEP2" s="132"/>
      <c r="BEQ2" s="132"/>
      <c r="BER2" s="132"/>
      <c r="BES2" s="132"/>
      <c r="BET2" s="132"/>
      <c r="BEU2" s="132"/>
      <c r="BEV2" s="132"/>
      <c r="BEW2" s="132"/>
      <c r="BEX2" s="132"/>
      <c r="BEY2" s="132"/>
      <c r="BEZ2" s="132"/>
      <c r="BFA2" s="132"/>
      <c r="BFB2" s="132"/>
      <c r="BFC2" s="132"/>
      <c r="BFD2" s="132"/>
      <c r="BFE2" s="132"/>
      <c r="BFF2" s="132"/>
      <c r="BFG2" s="132"/>
      <c r="BFH2" s="132"/>
      <c r="BFI2" s="132"/>
      <c r="BFJ2" s="132"/>
      <c r="BFK2" s="132"/>
      <c r="BFL2" s="132"/>
      <c r="BFM2" s="132"/>
      <c r="BFN2" s="132"/>
      <c r="BFO2" s="132"/>
      <c r="BFP2" s="132"/>
      <c r="BFQ2" s="132"/>
      <c r="BFR2" s="132"/>
      <c r="BFS2" s="132"/>
      <c r="BFT2" s="132"/>
      <c r="BFU2" s="132"/>
      <c r="BFV2" s="132"/>
      <c r="BFW2" s="132"/>
      <c r="BFX2" s="132"/>
      <c r="BFY2" s="132"/>
      <c r="BFZ2" s="132"/>
      <c r="BGA2" s="132"/>
      <c r="BGB2" s="132"/>
      <c r="BGC2" s="132"/>
      <c r="BGD2" s="132"/>
      <c r="BGE2" s="132"/>
      <c r="BGF2" s="132"/>
      <c r="BGG2" s="132"/>
      <c r="BGH2" s="132"/>
      <c r="BGI2" s="132"/>
      <c r="BGJ2" s="132"/>
      <c r="BGK2" s="132"/>
      <c r="BGL2" s="132"/>
      <c r="BGM2" s="132"/>
      <c r="BGN2" s="132"/>
      <c r="BGO2" s="132"/>
      <c r="BGP2" s="132"/>
      <c r="BGQ2" s="132"/>
      <c r="BGR2" s="132"/>
      <c r="BGS2" s="132"/>
      <c r="BGT2" s="132"/>
      <c r="BGU2" s="132"/>
      <c r="BGV2" s="132"/>
      <c r="BGW2" s="132"/>
      <c r="BGX2" s="132"/>
      <c r="BGY2" s="132"/>
      <c r="BGZ2" s="132"/>
      <c r="BHA2" s="132"/>
      <c r="BHB2" s="132"/>
      <c r="BHC2" s="132"/>
      <c r="BHD2" s="132"/>
      <c r="BHE2" s="132"/>
      <c r="BHF2" s="132"/>
      <c r="BHG2" s="132"/>
      <c r="BHH2" s="132"/>
      <c r="BHI2" s="132"/>
      <c r="BHJ2" s="132"/>
      <c r="BHK2" s="132"/>
      <c r="BHL2" s="132"/>
      <c r="BHM2" s="132"/>
      <c r="BHN2" s="132"/>
      <c r="BHO2" s="132"/>
      <c r="BHP2" s="132"/>
      <c r="BHQ2" s="132"/>
      <c r="BHR2" s="132"/>
      <c r="BHS2" s="132"/>
      <c r="BHT2" s="132"/>
      <c r="BHU2" s="132"/>
      <c r="BHV2" s="132"/>
      <c r="BHW2" s="132"/>
      <c r="BHX2" s="132"/>
      <c r="BHY2" s="132"/>
      <c r="BHZ2" s="132"/>
      <c r="BIA2" s="132"/>
      <c r="BIB2" s="132"/>
      <c r="BIC2" s="132"/>
      <c r="BID2" s="132"/>
      <c r="BIE2" s="132"/>
      <c r="BIF2" s="132"/>
      <c r="BIG2" s="132"/>
      <c r="BIH2" s="132"/>
      <c r="BII2" s="132"/>
      <c r="BIJ2" s="132"/>
      <c r="BIK2" s="132"/>
      <c r="BIL2" s="132"/>
      <c r="BIM2" s="132"/>
      <c r="BIN2" s="132"/>
      <c r="BIO2" s="132"/>
      <c r="BIP2" s="132"/>
      <c r="BIQ2" s="132"/>
      <c r="BIR2" s="132"/>
      <c r="BIS2" s="132"/>
      <c r="BIT2" s="132"/>
      <c r="BIU2" s="132"/>
      <c r="BIV2" s="132"/>
      <c r="BIW2" s="132"/>
      <c r="BIX2" s="132"/>
      <c r="BIY2" s="132"/>
      <c r="BIZ2" s="132"/>
      <c r="BJA2" s="132"/>
      <c r="BJB2" s="132"/>
      <c r="BJC2" s="132"/>
      <c r="BJD2" s="132"/>
      <c r="BJE2" s="132"/>
      <c r="BJF2" s="132"/>
      <c r="BJG2" s="132"/>
      <c r="BJH2" s="132"/>
      <c r="BJI2" s="132"/>
      <c r="BJJ2" s="132"/>
      <c r="BJK2" s="132"/>
      <c r="BJL2" s="132"/>
      <c r="BJM2" s="132"/>
      <c r="BJN2" s="132"/>
      <c r="BJO2" s="132"/>
      <c r="BJP2" s="132"/>
      <c r="BJQ2" s="132"/>
      <c r="BJR2" s="132"/>
      <c r="BJS2" s="132"/>
      <c r="BJT2" s="132"/>
      <c r="BJU2" s="132"/>
      <c r="BJV2" s="132"/>
      <c r="BJW2" s="132"/>
      <c r="BJX2" s="132"/>
      <c r="BJY2" s="132"/>
      <c r="BJZ2" s="132"/>
      <c r="BKA2" s="132"/>
      <c r="BKB2" s="132"/>
      <c r="BKC2" s="132"/>
      <c r="BKD2" s="132"/>
      <c r="BKE2" s="132"/>
      <c r="BKF2" s="132"/>
      <c r="BKG2" s="132"/>
      <c r="BKH2" s="132"/>
      <c r="BKI2" s="132"/>
      <c r="BKJ2" s="132"/>
      <c r="BKK2" s="132"/>
      <c r="BKL2" s="132"/>
      <c r="BKM2" s="132"/>
      <c r="BKN2" s="132"/>
      <c r="BKO2" s="132"/>
      <c r="BKP2" s="132"/>
      <c r="BKQ2" s="132"/>
      <c r="BKR2" s="132"/>
      <c r="BKS2" s="132"/>
      <c r="BKT2" s="132"/>
      <c r="BKU2" s="132"/>
      <c r="BKV2" s="132"/>
      <c r="BKW2" s="132"/>
      <c r="BKX2" s="132"/>
      <c r="BKY2" s="132"/>
      <c r="BKZ2" s="132"/>
      <c r="BLA2" s="132"/>
      <c r="BLB2" s="132"/>
      <c r="BLC2" s="132"/>
      <c r="BLD2" s="132"/>
      <c r="BLE2" s="132"/>
      <c r="BLF2" s="132"/>
      <c r="BLG2" s="132"/>
      <c r="BLH2" s="132"/>
      <c r="BLI2" s="132"/>
      <c r="BLJ2" s="132"/>
      <c r="BLK2" s="132"/>
      <c r="BLL2" s="132"/>
      <c r="BLM2" s="132"/>
      <c r="BLN2" s="132"/>
      <c r="BLO2" s="132"/>
      <c r="BLP2" s="132"/>
      <c r="BLQ2" s="132"/>
      <c r="BLR2" s="132"/>
      <c r="BLS2" s="132"/>
      <c r="BLT2" s="132"/>
      <c r="BLU2" s="132"/>
      <c r="BLV2" s="132"/>
      <c r="BLW2" s="132"/>
      <c r="BLX2" s="132"/>
      <c r="BLY2" s="132"/>
      <c r="BLZ2" s="132"/>
      <c r="BMA2" s="132"/>
      <c r="BMB2" s="132"/>
      <c r="BMC2" s="132"/>
      <c r="BMD2" s="132"/>
      <c r="BME2" s="132"/>
      <c r="BMF2" s="132"/>
      <c r="BMG2" s="132"/>
      <c r="BMH2" s="132"/>
      <c r="BMI2" s="132"/>
      <c r="BMJ2" s="132"/>
      <c r="BMK2" s="132"/>
      <c r="BML2" s="132"/>
      <c r="BMM2" s="132"/>
      <c r="BMN2" s="132"/>
      <c r="BMO2" s="132"/>
      <c r="BMP2" s="132"/>
      <c r="BMQ2" s="132"/>
      <c r="BMR2" s="132"/>
      <c r="BMS2" s="132"/>
      <c r="BMT2" s="132"/>
      <c r="BMU2" s="132"/>
      <c r="BMV2" s="132"/>
      <c r="BMW2" s="132"/>
      <c r="BMX2" s="132"/>
      <c r="BMY2" s="132"/>
      <c r="BMZ2" s="132"/>
      <c r="BNA2" s="132"/>
      <c r="BNB2" s="132"/>
      <c r="BNC2" s="132"/>
      <c r="BND2" s="132"/>
      <c r="BNE2" s="132"/>
      <c r="BNF2" s="132"/>
      <c r="BNG2" s="132"/>
      <c r="BNH2" s="132"/>
      <c r="BNI2" s="132"/>
      <c r="BNJ2" s="132"/>
      <c r="BNK2" s="132"/>
      <c r="BNL2" s="132"/>
      <c r="BNM2" s="132"/>
      <c r="BNN2" s="132"/>
      <c r="BNO2" s="132"/>
      <c r="BNP2" s="132"/>
      <c r="BNQ2" s="132"/>
      <c r="BNR2" s="132"/>
      <c r="BNS2" s="132"/>
      <c r="BNT2" s="132"/>
      <c r="BNU2" s="132"/>
      <c r="BNV2" s="132"/>
      <c r="BNW2" s="132"/>
      <c r="BNX2" s="132"/>
      <c r="BNY2" s="132"/>
      <c r="BNZ2" s="132"/>
      <c r="BOA2" s="132"/>
      <c r="BOB2" s="132"/>
      <c r="BOC2" s="132"/>
      <c r="BOD2" s="132"/>
      <c r="BOE2" s="132"/>
      <c r="BOF2" s="132"/>
      <c r="BOG2" s="132"/>
      <c r="BOH2" s="132"/>
      <c r="BOI2" s="132"/>
      <c r="BOJ2" s="132"/>
      <c r="BOK2" s="132"/>
      <c r="BOL2" s="132"/>
      <c r="BOM2" s="132"/>
      <c r="BON2" s="132"/>
      <c r="BOO2" s="132"/>
      <c r="BOP2" s="132"/>
      <c r="BOQ2" s="132"/>
      <c r="BOR2" s="132"/>
      <c r="BOS2" s="132"/>
      <c r="BOT2" s="132"/>
      <c r="BOU2" s="132"/>
      <c r="BOV2" s="132"/>
      <c r="BOW2" s="132"/>
      <c r="BOX2" s="132"/>
      <c r="BOY2" s="132"/>
      <c r="BOZ2" s="132"/>
      <c r="BPA2" s="132"/>
      <c r="BPB2" s="132"/>
      <c r="BPC2" s="132"/>
      <c r="BPD2" s="132"/>
      <c r="BPE2" s="132"/>
      <c r="BPF2" s="132"/>
      <c r="BPG2" s="132"/>
      <c r="BPH2" s="132"/>
      <c r="BPI2" s="132"/>
      <c r="BPJ2" s="132"/>
      <c r="BPK2" s="132"/>
      <c r="BPL2" s="132"/>
      <c r="BPM2" s="132"/>
      <c r="BPN2" s="132"/>
      <c r="BPO2" s="132"/>
      <c r="BPP2" s="132"/>
      <c r="BPQ2" s="132"/>
      <c r="BPR2" s="132"/>
      <c r="BPS2" s="132"/>
      <c r="BPT2" s="132"/>
      <c r="BPU2" s="132"/>
      <c r="BPV2" s="132"/>
      <c r="BPW2" s="132"/>
      <c r="BPX2" s="132"/>
      <c r="BPY2" s="132"/>
      <c r="BPZ2" s="132"/>
      <c r="BQA2" s="132"/>
      <c r="BQB2" s="132"/>
      <c r="BQC2" s="132"/>
      <c r="BQD2" s="132"/>
      <c r="BQE2" s="132"/>
      <c r="BQF2" s="132"/>
      <c r="BQG2" s="132"/>
      <c r="BQH2" s="132"/>
      <c r="BQI2" s="132"/>
      <c r="BQJ2" s="132"/>
      <c r="BQK2" s="132"/>
      <c r="BQL2" s="132"/>
      <c r="BQM2" s="132"/>
      <c r="BQN2" s="132"/>
      <c r="BQO2" s="132"/>
      <c r="BQP2" s="132"/>
      <c r="BQQ2" s="132"/>
      <c r="BQR2" s="132"/>
      <c r="BQS2" s="132"/>
      <c r="BQT2" s="132"/>
      <c r="BQU2" s="132"/>
      <c r="BQV2" s="132"/>
      <c r="BQW2" s="132"/>
      <c r="BQX2" s="132"/>
      <c r="BQY2" s="132"/>
      <c r="BQZ2" s="132"/>
      <c r="BRA2" s="132"/>
      <c r="BRB2" s="132"/>
      <c r="BRC2" s="132"/>
      <c r="BRD2" s="132"/>
      <c r="BRE2" s="132"/>
      <c r="BRF2" s="132"/>
      <c r="BRG2" s="132"/>
      <c r="BRH2" s="132"/>
      <c r="BRI2" s="132"/>
      <c r="BRJ2" s="132"/>
      <c r="BRK2" s="132"/>
      <c r="BRL2" s="132"/>
      <c r="BRM2" s="132"/>
      <c r="BRN2" s="132"/>
      <c r="BRO2" s="132"/>
      <c r="BRP2" s="132"/>
      <c r="BRQ2" s="132"/>
      <c r="BRR2" s="132"/>
      <c r="BRS2" s="132"/>
      <c r="BRT2" s="132"/>
      <c r="BRU2" s="132"/>
      <c r="BRV2" s="132"/>
      <c r="BRW2" s="132"/>
      <c r="BRX2" s="132"/>
      <c r="BRY2" s="132"/>
      <c r="BRZ2" s="132"/>
      <c r="BSA2" s="132"/>
      <c r="BSB2" s="132"/>
      <c r="BSC2" s="132"/>
      <c r="BSD2" s="132"/>
      <c r="BSE2" s="132"/>
      <c r="BSF2" s="132"/>
      <c r="BSG2" s="132"/>
      <c r="BSH2" s="132"/>
      <c r="BSI2" s="132"/>
      <c r="BSJ2" s="132"/>
      <c r="BSK2" s="132"/>
      <c r="BSL2" s="132"/>
      <c r="BSM2" s="132"/>
      <c r="BSN2" s="132"/>
      <c r="BSO2" s="132"/>
      <c r="BSP2" s="132"/>
      <c r="BSQ2" s="132"/>
      <c r="BSR2" s="132"/>
      <c r="BSS2" s="132"/>
      <c r="BST2" s="132"/>
      <c r="BSU2" s="132"/>
      <c r="BSV2" s="132"/>
      <c r="BSW2" s="132"/>
      <c r="BSX2" s="132"/>
      <c r="BSY2" s="132"/>
      <c r="BSZ2" s="132"/>
      <c r="BTA2" s="132"/>
      <c r="BTB2" s="132"/>
      <c r="BTC2" s="132"/>
      <c r="BTD2" s="132"/>
      <c r="BTE2" s="132"/>
      <c r="BTF2" s="132"/>
      <c r="BTG2" s="132"/>
      <c r="BTH2" s="132"/>
      <c r="BTI2" s="132"/>
      <c r="BTJ2" s="132"/>
      <c r="BTK2" s="132"/>
      <c r="BTL2" s="132"/>
      <c r="BTM2" s="132"/>
      <c r="BTN2" s="132"/>
      <c r="BTO2" s="132"/>
      <c r="BTP2" s="132"/>
      <c r="BTQ2" s="132"/>
      <c r="BTR2" s="132"/>
      <c r="BTS2" s="132"/>
      <c r="BTT2" s="132"/>
      <c r="BTU2" s="132"/>
      <c r="BTV2" s="132"/>
      <c r="BTW2" s="132"/>
      <c r="BTX2" s="132"/>
      <c r="BTY2" s="132"/>
      <c r="BTZ2" s="132"/>
      <c r="BUA2" s="132"/>
      <c r="BUB2" s="132"/>
      <c r="BUC2" s="132"/>
      <c r="BUD2" s="132"/>
      <c r="BUE2" s="132"/>
      <c r="BUF2" s="132"/>
      <c r="BUG2" s="132"/>
      <c r="BUH2" s="132"/>
      <c r="BUI2" s="132"/>
      <c r="BUJ2" s="132"/>
      <c r="BUK2" s="132"/>
      <c r="BUL2" s="132"/>
      <c r="BUM2" s="132"/>
      <c r="BUN2" s="132"/>
      <c r="BUO2" s="132"/>
      <c r="BUP2" s="132"/>
      <c r="BUQ2" s="132"/>
      <c r="BUR2" s="132"/>
      <c r="BUS2" s="132"/>
      <c r="BUT2" s="132"/>
      <c r="BUU2" s="132"/>
      <c r="BUV2" s="132"/>
      <c r="BUW2" s="132"/>
      <c r="BUX2" s="132"/>
      <c r="BUY2" s="132"/>
      <c r="BUZ2" s="132"/>
      <c r="BVA2" s="132"/>
      <c r="BVB2" s="132"/>
      <c r="BVC2" s="132"/>
      <c r="BVD2" s="132"/>
      <c r="BVE2" s="132"/>
      <c r="BVF2" s="132"/>
      <c r="BVG2" s="132"/>
      <c r="BVH2" s="132"/>
      <c r="BVI2" s="132"/>
      <c r="BVJ2" s="132"/>
      <c r="BVK2" s="132"/>
      <c r="BVL2" s="132"/>
      <c r="BVM2" s="132"/>
      <c r="BVN2" s="132"/>
      <c r="BVO2" s="132"/>
      <c r="BVP2" s="132"/>
      <c r="BVQ2" s="132"/>
      <c r="BVR2" s="132"/>
      <c r="BVS2" s="132"/>
      <c r="BVT2" s="132"/>
      <c r="BVU2" s="132"/>
      <c r="BVV2" s="132"/>
      <c r="BVW2" s="132"/>
      <c r="BVX2" s="132"/>
      <c r="BVY2" s="132"/>
      <c r="BVZ2" s="132"/>
      <c r="BWA2" s="132"/>
      <c r="BWB2" s="132"/>
      <c r="BWC2" s="132"/>
      <c r="BWD2" s="132"/>
      <c r="BWE2" s="132"/>
      <c r="BWF2" s="132"/>
      <c r="BWG2" s="132"/>
      <c r="BWH2" s="132"/>
      <c r="BWI2" s="132"/>
      <c r="BWJ2" s="132"/>
      <c r="BWK2" s="132"/>
      <c r="BWL2" s="132"/>
      <c r="BWM2" s="132"/>
      <c r="BWN2" s="132"/>
      <c r="BWO2" s="132"/>
      <c r="BWP2" s="132"/>
      <c r="BWQ2" s="132"/>
      <c r="BWR2" s="132"/>
      <c r="BWS2" s="132"/>
      <c r="BWT2" s="132"/>
      <c r="BWU2" s="132"/>
      <c r="BWV2" s="132"/>
      <c r="BWW2" s="132"/>
      <c r="BWX2" s="132"/>
      <c r="BWY2" s="132"/>
      <c r="BWZ2" s="132"/>
      <c r="BXA2" s="132"/>
      <c r="BXB2" s="132"/>
      <c r="BXC2" s="132"/>
      <c r="BXD2" s="132"/>
      <c r="BXE2" s="132"/>
      <c r="BXF2" s="132"/>
      <c r="BXG2" s="132"/>
      <c r="BXH2" s="132"/>
      <c r="BXI2" s="132"/>
      <c r="BXJ2" s="132"/>
      <c r="BXK2" s="132"/>
      <c r="BXL2" s="132"/>
      <c r="BXM2" s="132"/>
      <c r="BXN2" s="132"/>
      <c r="BXO2" s="132"/>
      <c r="BXP2" s="132"/>
      <c r="BXQ2" s="132"/>
      <c r="BXR2" s="132"/>
      <c r="BXS2" s="132"/>
      <c r="BXT2" s="132"/>
      <c r="BXU2" s="132"/>
      <c r="BXV2" s="132"/>
      <c r="BXW2" s="132"/>
      <c r="BXX2" s="132"/>
      <c r="BXY2" s="132"/>
      <c r="BXZ2" s="132"/>
      <c r="BYA2" s="132"/>
      <c r="BYB2" s="132"/>
      <c r="BYC2" s="132"/>
      <c r="BYD2" s="132"/>
      <c r="BYE2" s="132"/>
      <c r="BYF2" s="132"/>
      <c r="BYG2" s="132"/>
      <c r="BYH2" s="132"/>
      <c r="BYI2" s="132"/>
      <c r="BYJ2" s="132"/>
      <c r="BYK2" s="132"/>
      <c r="BYL2" s="132"/>
      <c r="BYM2" s="132"/>
      <c r="BYN2" s="132"/>
      <c r="BYO2" s="132"/>
      <c r="BYP2" s="132"/>
      <c r="BYQ2" s="132"/>
      <c r="BYR2" s="132"/>
      <c r="BYS2" s="132"/>
      <c r="BYT2" s="132"/>
      <c r="BYU2" s="132"/>
      <c r="BYV2" s="132"/>
      <c r="BYW2" s="132"/>
      <c r="BYX2" s="132"/>
      <c r="BYY2" s="132"/>
      <c r="BYZ2" s="132"/>
      <c r="BZA2" s="132"/>
      <c r="BZB2" s="132"/>
      <c r="BZC2" s="132"/>
      <c r="BZD2" s="132"/>
      <c r="BZE2" s="132"/>
      <c r="BZF2" s="132"/>
      <c r="BZG2" s="132"/>
      <c r="BZH2" s="132"/>
      <c r="BZI2" s="132"/>
      <c r="BZJ2" s="132"/>
      <c r="BZK2" s="132"/>
      <c r="BZL2" s="132"/>
      <c r="BZM2" s="132"/>
      <c r="BZN2" s="132"/>
      <c r="BZO2" s="132"/>
      <c r="BZP2" s="132"/>
      <c r="BZQ2" s="132"/>
      <c r="BZR2" s="132"/>
      <c r="BZS2" s="132"/>
      <c r="BZT2" s="132"/>
      <c r="BZU2" s="132"/>
      <c r="BZV2" s="132"/>
      <c r="BZW2" s="132"/>
      <c r="BZX2" s="132"/>
      <c r="BZY2" s="132"/>
      <c r="BZZ2" s="132"/>
      <c r="CAA2" s="132"/>
      <c r="CAB2" s="132"/>
      <c r="CAC2" s="132"/>
      <c r="CAD2" s="132"/>
      <c r="CAE2" s="132"/>
      <c r="CAF2" s="132"/>
      <c r="CAG2" s="132"/>
      <c r="CAH2" s="132"/>
      <c r="CAI2" s="132"/>
      <c r="CAJ2" s="132"/>
      <c r="CAK2" s="132"/>
      <c r="CAL2" s="132"/>
      <c r="CAM2" s="132"/>
      <c r="CAN2" s="132"/>
      <c r="CAO2" s="132"/>
      <c r="CAP2" s="132"/>
      <c r="CAQ2" s="132"/>
      <c r="CAR2" s="132"/>
      <c r="CAS2" s="132"/>
      <c r="CAT2" s="132"/>
      <c r="CAU2" s="132"/>
      <c r="CAV2" s="132"/>
      <c r="CAW2" s="132"/>
      <c r="CAX2" s="132"/>
      <c r="CAY2" s="132"/>
      <c r="CAZ2" s="132"/>
      <c r="CBA2" s="132"/>
      <c r="CBB2" s="132"/>
      <c r="CBC2" s="132"/>
      <c r="CBD2" s="132"/>
      <c r="CBE2" s="132"/>
      <c r="CBF2" s="132"/>
      <c r="CBG2" s="132"/>
      <c r="CBH2" s="132"/>
      <c r="CBI2" s="132"/>
      <c r="CBJ2" s="132"/>
      <c r="CBK2" s="132"/>
      <c r="CBL2" s="132"/>
      <c r="CBM2" s="132"/>
      <c r="CBN2" s="132"/>
      <c r="CBO2" s="132"/>
      <c r="CBP2" s="132"/>
      <c r="CBQ2" s="132"/>
      <c r="CBR2" s="132"/>
      <c r="CBS2" s="132"/>
      <c r="CBT2" s="132"/>
      <c r="CBU2" s="132"/>
      <c r="CBV2" s="132"/>
      <c r="CBW2" s="132"/>
      <c r="CBX2" s="132"/>
      <c r="CBY2" s="132"/>
      <c r="CBZ2" s="132"/>
      <c r="CCA2" s="132"/>
      <c r="CCB2" s="132"/>
      <c r="CCC2" s="132"/>
      <c r="CCD2" s="132"/>
      <c r="CCE2" s="132"/>
      <c r="CCF2" s="132"/>
      <c r="CCG2" s="132"/>
      <c r="CCH2" s="132"/>
      <c r="CCI2" s="132"/>
      <c r="CCJ2" s="132"/>
      <c r="CCK2" s="132"/>
      <c r="CCL2" s="132"/>
      <c r="CCM2" s="132"/>
      <c r="CCN2" s="132"/>
      <c r="CCO2" s="132"/>
      <c r="CCP2" s="132"/>
      <c r="CCQ2" s="132"/>
      <c r="CCR2" s="132"/>
      <c r="CCS2" s="132"/>
      <c r="CCT2" s="132"/>
      <c r="CCU2" s="132"/>
      <c r="CCV2" s="132"/>
      <c r="CCW2" s="132"/>
      <c r="CCX2" s="132"/>
      <c r="CCY2" s="132"/>
      <c r="CCZ2" s="132"/>
      <c r="CDA2" s="132"/>
      <c r="CDB2" s="132"/>
      <c r="CDC2" s="132"/>
      <c r="CDD2" s="132"/>
      <c r="CDE2" s="132"/>
      <c r="CDF2" s="132"/>
      <c r="CDG2" s="132"/>
      <c r="CDH2" s="132"/>
      <c r="CDI2" s="132"/>
      <c r="CDJ2" s="132"/>
      <c r="CDK2" s="132"/>
      <c r="CDL2" s="132"/>
      <c r="CDM2" s="132"/>
      <c r="CDN2" s="132"/>
      <c r="CDO2" s="132"/>
      <c r="CDP2" s="132"/>
      <c r="CDQ2" s="132"/>
      <c r="CDR2" s="132"/>
      <c r="CDS2" s="132"/>
      <c r="CDT2" s="132"/>
      <c r="CDU2" s="132"/>
      <c r="CDV2" s="132"/>
      <c r="CDW2" s="132"/>
      <c r="CDX2" s="132"/>
      <c r="CDY2" s="132"/>
      <c r="CDZ2" s="132"/>
      <c r="CEA2" s="132"/>
      <c r="CEB2" s="132"/>
      <c r="CEC2" s="132"/>
      <c r="CED2" s="132"/>
      <c r="CEE2" s="132"/>
      <c r="CEF2" s="132"/>
      <c r="CEG2" s="132"/>
      <c r="CEH2" s="132"/>
      <c r="CEI2" s="132"/>
      <c r="CEJ2" s="132"/>
      <c r="CEK2" s="132"/>
      <c r="CEL2" s="132"/>
      <c r="CEM2" s="132"/>
      <c r="CEN2" s="132"/>
      <c r="CEO2" s="132"/>
      <c r="CEP2" s="132"/>
      <c r="CEQ2" s="132"/>
      <c r="CER2" s="132"/>
      <c r="CES2" s="132"/>
      <c r="CET2" s="132"/>
      <c r="CEU2" s="132"/>
      <c r="CEV2" s="132"/>
      <c r="CEW2" s="132"/>
      <c r="CEX2" s="132"/>
      <c r="CEY2" s="132"/>
      <c r="CEZ2" s="132"/>
      <c r="CFA2" s="132"/>
      <c r="CFB2" s="132"/>
      <c r="CFC2" s="132"/>
      <c r="CFD2" s="132"/>
      <c r="CFE2" s="132"/>
      <c r="CFF2" s="132"/>
      <c r="CFG2" s="132"/>
      <c r="CFH2" s="132"/>
      <c r="CFI2" s="132"/>
      <c r="CFJ2" s="132"/>
      <c r="CFK2" s="132"/>
      <c r="CFL2" s="132"/>
      <c r="CFM2" s="132"/>
      <c r="CFN2" s="132"/>
      <c r="CFO2" s="132"/>
      <c r="CFP2" s="132"/>
      <c r="CFQ2" s="132"/>
      <c r="CFR2" s="132"/>
      <c r="CFS2" s="132"/>
      <c r="CFT2" s="132"/>
      <c r="CFU2" s="132"/>
      <c r="CFV2" s="132"/>
      <c r="CFW2" s="132"/>
      <c r="CFX2" s="132"/>
      <c r="CFY2" s="132"/>
      <c r="CFZ2" s="132"/>
      <c r="CGA2" s="132"/>
      <c r="CGB2" s="132"/>
      <c r="CGC2" s="132"/>
      <c r="CGD2" s="132"/>
      <c r="CGE2" s="132"/>
      <c r="CGF2" s="132"/>
      <c r="CGG2" s="132"/>
      <c r="CGH2" s="132"/>
      <c r="CGI2" s="132"/>
      <c r="CGJ2" s="132"/>
      <c r="CGK2" s="132"/>
      <c r="CGL2" s="132"/>
      <c r="CGM2" s="132"/>
      <c r="CGN2" s="132"/>
      <c r="CGO2" s="132"/>
      <c r="CGP2" s="132"/>
      <c r="CGQ2" s="132"/>
      <c r="CGR2" s="132"/>
      <c r="CGS2" s="132"/>
      <c r="CGT2" s="132"/>
      <c r="CGU2" s="132"/>
      <c r="CGV2" s="132"/>
      <c r="CGW2" s="132"/>
      <c r="CGX2" s="132"/>
      <c r="CGY2" s="132"/>
      <c r="CGZ2" s="132"/>
      <c r="CHA2" s="132"/>
      <c r="CHB2" s="132"/>
      <c r="CHC2" s="132"/>
      <c r="CHD2" s="132"/>
      <c r="CHE2" s="132"/>
      <c r="CHF2" s="132"/>
      <c r="CHG2" s="132"/>
      <c r="CHH2" s="132"/>
      <c r="CHI2" s="132"/>
      <c r="CHJ2" s="132"/>
      <c r="CHK2" s="132"/>
      <c r="CHL2" s="132"/>
      <c r="CHM2" s="132"/>
      <c r="CHN2" s="132"/>
      <c r="CHO2" s="132"/>
      <c r="CHP2" s="132"/>
      <c r="CHQ2" s="132"/>
      <c r="CHR2" s="132"/>
      <c r="CHS2" s="132"/>
      <c r="CHT2" s="132"/>
      <c r="CHU2" s="132"/>
      <c r="CHV2" s="132"/>
      <c r="CHW2" s="132"/>
      <c r="CHX2" s="132"/>
      <c r="CHY2" s="132"/>
      <c r="CHZ2" s="132"/>
      <c r="CIA2" s="132"/>
      <c r="CIB2" s="132"/>
      <c r="CIC2" s="132"/>
      <c r="CID2" s="132"/>
      <c r="CIE2" s="132"/>
      <c r="CIF2" s="132"/>
      <c r="CIG2" s="132"/>
      <c r="CIH2" s="132"/>
      <c r="CII2" s="132"/>
      <c r="CIJ2" s="132"/>
      <c r="CIK2" s="132"/>
      <c r="CIL2" s="132"/>
      <c r="CIM2" s="132"/>
      <c r="CIN2" s="132"/>
      <c r="CIO2" s="132"/>
      <c r="CIP2" s="132"/>
      <c r="CIQ2" s="132"/>
      <c r="CIR2" s="132"/>
      <c r="CIS2" s="132"/>
      <c r="CIT2" s="132"/>
      <c r="CIU2" s="132"/>
      <c r="CIV2" s="132"/>
      <c r="CIW2" s="132"/>
      <c r="CIX2" s="132"/>
      <c r="CIY2" s="132"/>
      <c r="CIZ2" s="132"/>
      <c r="CJA2" s="132"/>
      <c r="CJB2" s="132"/>
      <c r="CJC2" s="132"/>
      <c r="CJD2" s="132"/>
      <c r="CJE2" s="132"/>
      <c r="CJF2" s="132"/>
      <c r="CJG2" s="132"/>
      <c r="CJH2" s="132"/>
      <c r="CJI2" s="132"/>
      <c r="CJJ2" s="132"/>
      <c r="CJK2" s="132"/>
      <c r="CJL2" s="132"/>
      <c r="CJM2" s="132"/>
      <c r="CJN2" s="132"/>
      <c r="CJO2" s="132"/>
      <c r="CJP2" s="132"/>
      <c r="CJQ2" s="132"/>
      <c r="CJR2" s="132"/>
      <c r="CJS2" s="132"/>
      <c r="CJT2" s="132"/>
      <c r="CJU2" s="132"/>
      <c r="CJV2" s="132"/>
      <c r="CJW2" s="132"/>
      <c r="CJX2" s="132"/>
      <c r="CJY2" s="132"/>
      <c r="CJZ2" s="132"/>
      <c r="CKA2" s="132"/>
      <c r="CKB2" s="132"/>
      <c r="CKC2" s="132"/>
      <c r="CKD2" s="132"/>
      <c r="CKE2" s="132"/>
      <c r="CKF2" s="132"/>
      <c r="CKG2" s="132"/>
      <c r="CKH2" s="132"/>
      <c r="CKI2" s="132"/>
      <c r="CKJ2" s="132"/>
      <c r="CKK2" s="132"/>
      <c r="CKL2" s="132"/>
      <c r="CKM2" s="132"/>
      <c r="CKN2" s="132"/>
      <c r="CKO2" s="132"/>
      <c r="CKP2" s="132"/>
      <c r="CKQ2" s="132"/>
      <c r="CKR2" s="132"/>
      <c r="CKS2" s="132"/>
      <c r="CKT2" s="132"/>
      <c r="CKU2" s="132"/>
      <c r="CKV2" s="132"/>
      <c r="CKW2" s="132"/>
      <c r="CKX2" s="132"/>
      <c r="CKY2" s="132"/>
      <c r="CKZ2" s="132"/>
      <c r="CLA2" s="132"/>
      <c r="CLB2" s="132"/>
      <c r="CLC2" s="132"/>
      <c r="CLD2" s="132"/>
      <c r="CLE2" s="132"/>
      <c r="CLF2" s="132"/>
      <c r="CLG2" s="132"/>
      <c r="CLH2" s="132"/>
      <c r="CLI2" s="132"/>
      <c r="CLJ2" s="132"/>
      <c r="CLK2" s="132"/>
      <c r="CLL2" s="132"/>
      <c r="CLM2" s="132"/>
      <c r="CLN2" s="132"/>
      <c r="CLO2" s="132"/>
      <c r="CLP2" s="132"/>
      <c r="CLQ2" s="132"/>
      <c r="CLR2" s="132"/>
      <c r="CLS2" s="132"/>
      <c r="CLT2" s="132"/>
      <c r="CLU2" s="132"/>
      <c r="CLV2" s="132"/>
      <c r="CLW2" s="132"/>
      <c r="CLX2" s="132"/>
      <c r="CLY2" s="132"/>
      <c r="CLZ2" s="132"/>
      <c r="CMA2" s="132"/>
      <c r="CMB2" s="132"/>
      <c r="CMC2" s="132"/>
      <c r="CMD2" s="132"/>
      <c r="CME2" s="132"/>
      <c r="CMF2" s="132"/>
      <c r="CMG2" s="132"/>
      <c r="CMH2" s="132"/>
      <c r="CMI2" s="132"/>
      <c r="CMJ2" s="132"/>
      <c r="CMK2" s="132"/>
      <c r="CML2" s="132"/>
      <c r="CMM2" s="132"/>
      <c r="CMN2" s="132"/>
      <c r="CMO2" s="132"/>
      <c r="CMP2" s="132"/>
      <c r="CMQ2" s="132"/>
      <c r="CMR2" s="132"/>
      <c r="CMS2" s="132"/>
      <c r="CMT2" s="132"/>
      <c r="CMU2" s="132"/>
      <c r="CMV2" s="132"/>
      <c r="CMW2" s="132"/>
      <c r="CMX2" s="132"/>
      <c r="CMY2" s="132"/>
      <c r="CMZ2" s="132"/>
      <c r="CNA2" s="132"/>
      <c r="CNB2" s="132"/>
      <c r="CNC2" s="132"/>
      <c r="CND2" s="132"/>
      <c r="CNE2" s="132"/>
      <c r="CNF2" s="132"/>
      <c r="CNG2" s="132"/>
      <c r="CNH2" s="132"/>
      <c r="CNI2" s="132"/>
      <c r="CNJ2" s="132"/>
      <c r="CNK2" s="132"/>
      <c r="CNL2" s="132"/>
      <c r="CNM2" s="132"/>
      <c r="CNN2" s="132"/>
      <c r="CNO2" s="132"/>
      <c r="CNP2" s="132"/>
      <c r="CNQ2" s="132"/>
      <c r="CNR2" s="132"/>
      <c r="CNS2" s="132"/>
      <c r="CNT2" s="132"/>
      <c r="CNU2" s="132"/>
      <c r="CNV2" s="132"/>
      <c r="CNW2" s="132"/>
      <c r="CNX2" s="132"/>
      <c r="CNY2" s="132"/>
      <c r="CNZ2" s="132"/>
      <c r="COA2" s="132"/>
      <c r="COB2" s="132"/>
      <c r="COC2" s="132"/>
      <c r="COD2" s="132"/>
      <c r="COE2" s="132"/>
      <c r="COF2" s="132"/>
      <c r="COG2" s="132"/>
      <c r="COH2" s="132"/>
      <c r="COI2" s="132"/>
      <c r="COJ2" s="132"/>
      <c r="COK2" s="132"/>
      <c r="COL2" s="132"/>
      <c r="COM2" s="132"/>
      <c r="CON2" s="132"/>
      <c r="COO2" s="132"/>
      <c r="COP2" s="132"/>
      <c r="COQ2" s="132"/>
      <c r="COR2" s="132"/>
      <c r="COS2" s="132"/>
      <c r="COT2" s="132"/>
      <c r="COU2" s="132"/>
      <c r="COV2" s="132"/>
      <c r="COW2" s="132"/>
      <c r="COX2" s="132"/>
      <c r="COY2" s="132"/>
      <c r="COZ2" s="132"/>
      <c r="CPA2" s="132"/>
      <c r="CPB2" s="132"/>
      <c r="CPC2" s="132"/>
      <c r="CPD2" s="132"/>
      <c r="CPE2" s="132"/>
      <c r="CPF2" s="132"/>
      <c r="CPG2" s="132"/>
      <c r="CPH2" s="132"/>
      <c r="CPI2" s="132"/>
      <c r="CPJ2" s="132"/>
      <c r="CPK2" s="132"/>
      <c r="CPL2" s="132"/>
      <c r="CPM2" s="132"/>
      <c r="CPN2" s="132"/>
      <c r="CPO2" s="132"/>
      <c r="CPP2" s="132"/>
      <c r="CPQ2" s="132"/>
      <c r="CPR2" s="132"/>
      <c r="CPS2" s="132"/>
      <c r="CPT2" s="132"/>
      <c r="CPU2" s="132"/>
      <c r="CPV2" s="132"/>
      <c r="CPW2" s="132"/>
      <c r="CPX2" s="132"/>
      <c r="CPY2" s="132"/>
      <c r="CPZ2" s="132"/>
      <c r="CQA2" s="132"/>
      <c r="CQB2" s="132"/>
      <c r="CQC2" s="132"/>
      <c r="CQD2" s="132"/>
      <c r="CQE2" s="132"/>
      <c r="CQF2" s="132"/>
      <c r="CQG2" s="132"/>
      <c r="CQH2" s="132"/>
      <c r="CQI2" s="132"/>
      <c r="CQJ2" s="132"/>
      <c r="CQK2" s="132"/>
      <c r="CQL2" s="132"/>
      <c r="CQM2" s="132"/>
      <c r="CQN2" s="132"/>
      <c r="CQO2" s="132"/>
      <c r="CQP2" s="132"/>
      <c r="CQQ2" s="132"/>
      <c r="CQR2" s="132"/>
      <c r="CQS2" s="132"/>
      <c r="CQT2" s="132"/>
      <c r="CQU2" s="132"/>
      <c r="CQV2" s="132"/>
      <c r="CQW2" s="132"/>
      <c r="CQX2" s="132"/>
      <c r="CQY2" s="132"/>
      <c r="CQZ2" s="132"/>
      <c r="CRA2" s="132"/>
      <c r="CRB2" s="132"/>
      <c r="CRC2" s="132"/>
      <c r="CRD2" s="132"/>
      <c r="CRE2" s="132"/>
      <c r="CRF2" s="132"/>
      <c r="CRG2" s="132"/>
      <c r="CRH2" s="132"/>
      <c r="CRI2" s="132"/>
      <c r="CRJ2" s="132"/>
      <c r="CRK2" s="132"/>
      <c r="CRL2" s="132"/>
      <c r="CRM2" s="132"/>
      <c r="CRN2" s="132"/>
      <c r="CRO2" s="132"/>
      <c r="CRP2" s="132"/>
      <c r="CRQ2" s="132"/>
      <c r="CRR2" s="132"/>
      <c r="CRS2" s="132"/>
      <c r="CRT2" s="132"/>
      <c r="CRU2" s="132"/>
      <c r="CRV2" s="132"/>
      <c r="CRW2" s="132"/>
      <c r="CRX2" s="132"/>
      <c r="CRY2" s="132"/>
      <c r="CRZ2" s="132"/>
      <c r="CSA2" s="132"/>
      <c r="CSB2" s="132"/>
      <c r="CSC2" s="132"/>
      <c r="CSD2" s="132"/>
      <c r="CSE2" s="132"/>
      <c r="CSF2" s="132"/>
      <c r="CSG2" s="132"/>
      <c r="CSH2" s="132"/>
      <c r="CSI2" s="132"/>
      <c r="CSJ2" s="132"/>
      <c r="CSK2" s="132"/>
      <c r="CSL2" s="132"/>
      <c r="CSM2" s="132"/>
      <c r="CSN2" s="132"/>
      <c r="CSO2" s="132"/>
      <c r="CSP2" s="132"/>
      <c r="CSQ2" s="132"/>
      <c r="CSR2" s="132"/>
      <c r="CSS2" s="132"/>
      <c r="CST2" s="132"/>
      <c r="CSU2" s="132"/>
      <c r="CSV2" s="132"/>
      <c r="CSW2" s="132"/>
      <c r="CSX2" s="132"/>
      <c r="CSY2" s="132"/>
      <c r="CSZ2" s="132"/>
      <c r="CTA2" s="132"/>
      <c r="CTB2" s="132"/>
      <c r="CTC2" s="132"/>
      <c r="CTD2" s="132"/>
      <c r="CTE2" s="132"/>
      <c r="CTF2" s="132"/>
      <c r="CTG2" s="132"/>
      <c r="CTH2" s="132"/>
      <c r="CTI2" s="132"/>
      <c r="CTJ2" s="132"/>
      <c r="CTK2" s="132"/>
      <c r="CTL2" s="132"/>
      <c r="CTM2" s="132"/>
      <c r="CTN2" s="132"/>
      <c r="CTO2" s="132"/>
      <c r="CTP2" s="132"/>
      <c r="CTQ2" s="132"/>
      <c r="CTR2" s="132"/>
      <c r="CTS2" s="132"/>
      <c r="CTT2" s="132"/>
      <c r="CTU2" s="132"/>
      <c r="CTV2" s="132"/>
      <c r="CTW2" s="132"/>
      <c r="CTX2" s="132"/>
      <c r="CTY2" s="132"/>
      <c r="CTZ2" s="132"/>
      <c r="CUA2" s="132"/>
      <c r="CUB2" s="132"/>
      <c r="CUC2" s="132"/>
      <c r="CUD2" s="132"/>
      <c r="CUE2" s="132"/>
      <c r="CUF2" s="132"/>
      <c r="CUG2" s="132"/>
      <c r="CUH2" s="132"/>
      <c r="CUI2" s="132"/>
      <c r="CUJ2" s="132"/>
      <c r="CUK2" s="132"/>
      <c r="CUL2" s="132"/>
      <c r="CUM2" s="132"/>
      <c r="CUN2" s="132"/>
      <c r="CUO2" s="132"/>
      <c r="CUP2" s="132"/>
      <c r="CUQ2" s="132"/>
      <c r="CUR2" s="132"/>
      <c r="CUS2" s="132"/>
      <c r="CUT2" s="132"/>
      <c r="CUU2" s="132"/>
      <c r="CUV2" s="132"/>
      <c r="CUW2" s="132"/>
      <c r="CUX2" s="132"/>
      <c r="CUY2" s="132"/>
      <c r="CUZ2" s="132"/>
      <c r="CVA2" s="132"/>
      <c r="CVB2" s="132"/>
      <c r="CVC2" s="132"/>
      <c r="CVD2" s="132"/>
      <c r="CVE2" s="132"/>
      <c r="CVF2" s="132"/>
      <c r="CVG2" s="132"/>
      <c r="CVH2" s="132"/>
      <c r="CVI2" s="132"/>
      <c r="CVJ2" s="132"/>
      <c r="CVK2" s="132"/>
      <c r="CVL2" s="132"/>
      <c r="CVM2" s="132"/>
      <c r="CVN2" s="132"/>
      <c r="CVO2" s="132"/>
      <c r="CVP2" s="132"/>
      <c r="CVQ2" s="132"/>
      <c r="CVR2" s="132"/>
      <c r="CVS2" s="132"/>
      <c r="CVT2" s="132"/>
      <c r="CVU2" s="132"/>
      <c r="CVV2" s="132"/>
      <c r="CVW2" s="132"/>
      <c r="CVX2" s="132"/>
      <c r="CVY2" s="132"/>
      <c r="CVZ2" s="132"/>
      <c r="CWA2" s="132"/>
      <c r="CWB2" s="132"/>
      <c r="CWC2" s="132"/>
      <c r="CWD2" s="132"/>
      <c r="CWE2" s="132"/>
      <c r="CWF2" s="132"/>
      <c r="CWG2" s="132"/>
      <c r="CWH2" s="132"/>
      <c r="CWI2" s="132"/>
      <c r="CWJ2" s="132"/>
      <c r="CWK2" s="132"/>
      <c r="CWL2" s="132"/>
      <c r="CWM2" s="132"/>
      <c r="CWN2" s="132"/>
      <c r="CWO2" s="132"/>
      <c r="CWP2" s="132"/>
      <c r="CWQ2" s="132"/>
      <c r="CWR2" s="132"/>
      <c r="CWS2" s="132"/>
      <c r="CWT2" s="132"/>
      <c r="CWU2" s="132"/>
      <c r="CWV2" s="132"/>
      <c r="CWW2" s="132"/>
      <c r="CWX2" s="132"/>
      <c r="CWY2" s="132"/>
      <c r="CWZ2" s="132"/>
      <c r="CXA2" s="132"/>
      <c r="CXB2" s="132"/>
      <c r="CXC2" s="132"/>
      <c r="CXD2" s="132"/>
      <c r="CXE2" s="132"/>
      <c r="CXF2" s="132"/>
      <c r="CXG2" s="132"/>
      <c r="CXH2" s="132"/>
      <c r="CXI2" s="132"/>
      <c r="CXJ2" s="132"/>
      <c r="CXK2" s="132"/>
      <c r="CXL2" s="132"/>
      <c r="CXM2" s="132"/>
      <c r="CXN2" s="132"/>
      <c r="CXO2" s="132"/>
      <c r="CXP2" s="132"/>
      <c r="CXQ2" s="132"/>
      <c r="CXR2" s="132"/>
      <c r="CXS2" s="132"/>
      <c r="CXT2" s="132"/>
      <c r="CXU2" s="132"/>
      <c r="CXV2" s="132"/>
      <c r="CXW2" s="132"/>
      <c r="CXX2" s="132"/>
      <c r="CXY2" s="132"/>
      <c r="CXZ2" s="132"/>
      <c r="CYA2" s="132"/>
      <c r="CYB2" s="132"/>
      <c r="CYC2" s="132"/>
      <c r="CYD2" s="132"/>
      <c r="CYE2" s="132"/>
      <c r="CYF2" s="132"/>
      <c r="CYG2" s="132"/>
      <c r="CYH2" s="132"/>
      <c r="CYI2" s="132"/>
      <c r="CYJ2" s="132"/>
      <c r="CYK2" s="132"/>
      <c r="CYL2" s="132"/>
      <c r="CYM2" s="132"/>
      <c r="CYN2" s="132"/>
      <c r="CYO2" s="132"/>
      <c r="CYP2" s="132"/>
      <c r="CYQ2" s="132"/>
      <c r="CYR2" s="132"/>
      <c r="CYS2" s="132"/>
      <c r="CYT2" s="132"/>
      <c r="CYU2" s="132"/>
      <c r="CYV2" s="132"/>
      <c r="CYW2" s="132"/>
      <c r="CYX2" s="132"/>
      <c r="CYY2" s="132"/>
      <c r="CYZ2" s="132"/>
      <c r="CZA2" s="132"/>
      <c r="CZB2" s="132"/>
      <c r="CZC2" s="132"/>
      <c r="CZD2" s="132"/>
      <c r="CZE2" s="132"/>
      <c r="CZF2" s="132"/>
      <c r="CZG2" s="132"/>
      <c r="CZH2" s="132"/>
      <c r="CZI2" s="132"/>
      <c r="CZJ2" s="132"/>
      <c r="CZK2" s="132"/>
      <c r="CZL2" s="132"/>
      <c r="CZM2" s="132"/>
      <c r="CZN2" s="132"/>
      <c r="CZO2" s="132"/>
      <c r="CZP2" s="132"/>
      <c r="CZQ2" s="132"/>
      <c r="CZR2" s="132"/>
      <c r="CZS2" s="132"/>
      <c r="CZT2" s="132"/>
      <c r="CZU2" s="132"/>
      <c r="CZV2" s="132"/>
      <c r="CZW2" s="132"/>
      <c r="CZX2" s="132"/>
      <c r="CZY2" s="132"/>
      <c r="CZZ2" s="132"/>
      <c r="DAA2" s="132"/>
      <c r="DAB2" s="132"/>
      <c r="DAC2" s="132"/>
      <c r="DAD2" s="132"/>
      <c r="DAE2" s="132"/>
      <c r="DAF2" s="132"/>
      <c r="DAG2" s="132"/>
      <c r="DAH2" s="132"/>
      <c r="DAI2" s="132"/>
      <c r="DAJ2" s="132"/>
      <c r="DAK2" s="132"/>
      <c r="DAL2" s="132"/>
      <c r="DAM2" s="132"/>
      <c r="DAN2" s="132"/>
      <c r="DAO2" s="132"/>
      <c r="DAP2" s="132"/>
      <c r="DAQ2" s="132"/>
      <c r="DAR2" s="132"/>
      <c r="DAS2" s="132"/>
      <c r="DAT2" s="132"/>
      <c r="DAU2" s="132"/>
      <c r="DAV2" s="132"/>
      <c r="DAW2" s="132"/>
      <c r="DAX2" s="132"/>
      <c r="DAY2" s="132"/>
      <c r="DAZ2" s="132"/>
      <c r="DBA2" s="132"/>
      <c r="DBB2" s="132"/>
      <c r="DBC2" s="132"/>
      <c r="DBD2" s="132"/>
      <c r="DBE2" s="132"/>
      <c r="DBF2" s="132"/>
      <c r="DBG2" s="132"/>
      <c r="DBH2" s="132"/>
      <c r="DBI2" s="132"/>
      <c r="DBJ2" s="132"/>
      <c r="DBK2" s="132"/>
      <c r="DBL2" s="132"/>
      <c r="DBM2" s="132"/>
      <c r="DBN2" s="132"/>
      <c r="DBO2" s="132"/>
      <c r="DBP2" s="132"/>
      <c r="DBQ2" s="132"/>
      <c r="DBR2" s="132"/>
      <c r="DBS2" s="132"/>
      <c r="DBT2" s="132"/>
      <c r="DBU2" s="132"/>
      <c r="DBV2" s="132"/>
      <c r="DBW2" s="132"/>
      <c r="DBX2" s="132"/>
      <c r="DBY2" s="132"/>
      <c r="DBZ2" s="132"/>
      <c r="DCA2" s="132"/>
      <c r="DCB2" s="132"/>
      <c r="DCC2" s="132"/>
      <c r="DCD2" s="132"/>
      <c r="DCE2" s="132"/>
      <c r="DCF2" s="132"/>
      <c r="DCG2" s="132"/>
      <c r="DCH2" s="132"/>
      <c r="DCI2" s="132"/>
      <c r="DCJ2" s="132"/>
      <c r="DCK2" s="132"/>
      <c r="DCL2" s="132"/>
      <c r="DCM2" s="132"/>
      <c r="DCN2" s="132"/>
      <c r="DCO2" s="132"/>
      <c r="DCP2" s="132"/>
      <c r="DCQ2" s="132"/>
      <c r="DCR2" s="132"/>
      <c r="DCS2" s="132"/>
      <c r="DCT2" s="132"/>
      <c r="DCU2" s="132"/>
      <c r="DCV2" s="132"/>
      <c r="DCW2" s="132"/>
      <c r="DCX2" s="132"/>
      <c r="DCY2" s="132"/>
      <c r="DCZ2" s="132"/>
      <c r="DDA2" s="132"/>
      <c r="DDB2" s="132"/>
      <c r="DDC2" s="132"/>
      <c r="DDD2" s="132"/>
      <c r="DDE2" s="132"/>
      <c r="DDF2" s="132"/>
      <c r="DDG2" s="132"/>
      <c r="DDH2" s="132"/>
      <c r="DDI2" s="132"/>
      <c r="DDJ2" s="132"/>
      <c r="DDK2" s="132"/>
      <c r="DDL2" s="132"/>
      <c r="DDM2" s="132"/>
      <c r="DDN2" s="132"/>
      <c r="DDO2" s="132"/>
      <c r="DDP2" s="132"/>
      <c r="DDQ2" s="132"/>
      <c r="DDR2" s="132"/>
      <c r="DDS2" s="132"/>
      <c r="DDT2" s="132"/>
      <c r="DDU2" s="132"/>
      <c r="DDV2" s="132"/>
      <c r="DDW2" s="132"/>
      <c r="DDX2" s="132"/>
      <c r="DDY2" s="132"/>
      <c r="DDZ2" s="132"/>
      <c r="DEA2" s="132"/>
      <c r="DEB2" s="132"/>
      <c r="DEC2" s="132"/>
      <c r="DED2" s="132"/>
      <c r="DEE2" s="132"/>
      <c r="DEF2" s="132"/>
      <c r="DEG2" s="132"/>
      <c r="DEH2" s="132"/>
      <c r="DEI2" s="132"/>
      <c r="DEJ2" s="132"/>
      <c r="DEK2" s="132"/>
      <c r="DEL2" s="132"/>
      <c r="DEM2" s="132"/>
      <c r="DEN2" s="132"/>
      <c r="DEO2" s="132"/>
      <c r="DEP2" s="132"/>
      <c r="DEQ2" s="132"/>
      <c r="DER2" s="132"/>
      <c r="DES2" s="132"/>
      <c r="DET2" s="132"/>
      <c r="DEU2" s="132"/>
      <c r="DEV2" s="132"/>
      <c r="DEW2" s="132"/>
      <c r="DEX2" s="132"/>
      <c r="DEY2" s="132"/>
      <c r="DEZ2" s="132"/>
      <c r="DFA2" s="132"/>
      <c r="DFB2" s="132"/>
      <c r="DFC2" s="132"/>
      <c r="DFD2" s="132"/>
      <c r="DFE2" s="132"/>
      <c r="DFF2" s="132"/>
      <c r="DFG2" s="132"/>
      <c r="DFH2" s="132"/>
      <c r="DFI2" s="132"/>
      <c r="DFJ2" s="132"/>
      <c r="DFK2" s="132"/>
      <c r="DFL2" s="132"/>
      <c r="DFM2" s="132"/>
      <c r="DFN2" s="132"/>
      <c r="DFO2" s="132"/>
      <c r="DFP2" s="132"/>
      <c r="DFQ2" s="132"/>
      <c r="DFR2" s="132"/>
      <c r="DFS2" s="132"/>
      <c r="DFT2" s="132"/>
      <c r="DFU2" s="132"/>
      <c r="DFV2" s="132"/>
      <c r="DFW2" s="132"/>
      <c r="DFX2" s="132"/>
      <c r="DFY2" s="132"/>
      <c r="DFZ2" s="132"/>
      <c r="DGA2" s="132"/>
      <c r="DGB2" s="132"/>
      <c r="DGC2" s="132"/>
      <c r="DGD2" s="132"/>
      <c r="DGE2" s="132"/>
      <c r="DGF2" s="132"/>
      <c r="DGG2" s="132"/>
      <c r="DGH2" s="132"/>
      <c r="DGI2" s="132"/>
      <c r="DGJ2" s="132"/>
      <c r="DGK2" s="132"/>
      <c r="DGL2" s="132"/>
      <c r="DGM2" s="132"/>
      <c r="DGN2" s="132"/>
      <c r="DGO2" s="132"/>
      <c r="DGP2" s="132"/>
      <c r="DGQ2" s="132"/>
      <c r="DGR2" s="132"/>
      <c r="DGS2" s="132"/>
      <c r="DGT2" s="132"/>
      <c r="DGU2" s="132"/>
      <c r="DGV2" s="132"/>
      <c r="DGW2" s="132"/>
      <c r="DGX2" s="132"/>
      <c r="DGY2" s="132"/>
      <c r="DGZ2" s="132"/>
      <c r="DHA2" s="132"/>
      <c r="DHB2" s="132"/>
      <c r="DHC2" s="132"/>
      <c r="DHD2" s="132"/>
      <c r="DHE2" s="132"/>
      <c r="DHF2" s="132"/>
      <c r="DHG2" s="132"/>
      <c r="DHH2" s="132"/>
      <c r="DHI2" s="132"/>
      <c r="DHJ2" s="132"/>
      <c r="DHK2" s="132"/>
      <c r="DHL2" s="132"/>
      <c r="DHM2" s="132"/>
      <c r="DHN2" s="132"/>
      <c r="DHO2" s="132"/>
      <c r="DHP2" s="132"/>
      <c r="DHQ2" s="132"/>
      <c r="DHR2" s="132"/>
      <c r="DHS2" s="132"/>
      <c r="DHT2" s="132"/>
      <c r="DHU2" s="132"/>
      <c r="DHV2" s="132"/>
      <c r="DHW2" s="132"/>
      <c r="DHX2" s="132"/>
      <c r="DHY2" s="132"/>
      <c r="DHZ2" s="132"/>
      <c r="DIA2" s="132"/>
      <c r="DIB2" s="132"/>
      <c r="DIC2" s="132"/>
      <c r="DID2" s="132"/>
      <c r="DIE2" s="132"/>
      <c r="DIF2" s="132"/>
      <c r="DIG2" s="132"/>
      <c r="DIH2" s="132"/>
      <c r="DII2" s="132"/>
      <c r="DIJ2" s="132"/>
      <c r="DIK2" s="132"/>
      <c r="DIL2" s="132"/>
      <c r="DIM2" s="132"/>
      <c r="DIN2" s="132"/>
      <c r="DIO2" s="132"/>
      <c r="DIP2" s="132"/>
      <c r="DIQ2" s="132"/>
      <c r="DIR2" s="132"/>
      <c r="DIS2" s="132"/>
      <c r="DIT2" s="132"/>
      <c r="DIU2" s="132"/>
      <c r="DIV2" s="132"/>
      <c r="DIW2" s="132"/>
      <c r="DIX2" s="132"/>
      <c r="DIY2" s="132"/>
      <c r="DIZ2" s="132"/>
      <c r="DJA2" s="132"/>
      <c r="DJB2" s="132"/>
      <c r="DJC2" s="132"/>
      <c r="DJD2" s="132"/>
      <c r="DJE2" s="132"/>
      <c r="DJF2" s="132"/>
      <c r="DJG2" s="132"/>
      <c r="DJH2" s="132"/>
      <c r="DJI2" s="132"/>
      <c r="DJJ2" s="132"/>
      <c r="DJK2" s="132"/>
      <c r="DJL2" s="132"/>
      <c r="DJM2" s="132"/>
      <c r="DJN2" s="132"/>
      <c r="DJO2" s="132"/>
      <c r="DJP2" s="132"/>
      <c r="DJQ2" s="132"/>
      <c r="DJR2" s="132"/>
      <c r="DJS2" s="132"/>
      <c r="DJT2" s="132"/>
      <c r="DJU2" s="132"/>
      <c r="DJV2" s="132"/>
      <c r="DJW2" s="132"/>
      <c r="DJX2" s="132"/>
      <c r="DJY2" s="132"/>
      <c r="DJZ2" s="132"/>
      <c r="DKA2" s="132"/>
      <c r="DKB2" s="132"/>
      <c r="DKC2" s="132"/>
      <c r="DKD2" s="132"/>
      <c r="DKE2" s="132"/>
      <c r="DKF2" s="132"/>
      <c r="DKG2" s="132"/>
      <c r="DKH2" s="132"/>
      <c r="DKI2" s="132"/>
      <c r="DKJ2" s="132"/>
      <c r="DKK2" s="132"/>
      <c r="DKL2" s="132"/>
      <c r="DKM2" s="132"/>
      <c r="DKN2" s="132"/>
      <c r="DKO2" s="132"/>
      <c r="DKP2" s="132"/>
      <c r="DKQ2" s="132"/>
      <c r="DKR2" s="132"/>
      <c r="DKS2" s="132"/>
      <c r="DKT2" s="132"/>
      <c r="DKU2" s="132"/>
      <c r="DKV2" s="132"/>
      <c r="DKW2" s="132"/>
      <c r="DKX2" s="132"/>
      <c r="DKY2" s="132"/>
      <c r="DKZ2" s="132"/>
      <c r="DLA2" s="132"/>
      <c r="DLB2" s="132"/>
      <c r="DLC2" s="132"/>
      <c r="DLD2" s="132"/>
      <c r="DLE2" s="132"/>
      <c r="DLF2" s="132"/>
      <c r="DLG2" s="132"/>
      <c r="DLH2" s="132"/>
      <c r="DLI2" s="132"/>
      <c r="DLJ2" s="132"/>
      <c r="DLK2" s="132"/>
      <c r="DLL2" s="132"/>
      <c r="DLM2" s="132"/>
      <c r="DLN2" s="132"/>
      <c r="DLO2" s="132"/>
      <c r="DLP2" s="132"/>
      <c r="DLQ2" s="132"/>
      <c r="DLR2" s="132"/>
      <c r="DLS2" s="132"/>
      <c r="DLT2" s="132"/>
      <c r="DLU2" s="132"/>
      <c r="DLV2" s="132"/>
      <c r="DLW2" s="132"/>
      <c r="DLX2" s="132"/>
      <c r="DLY2" s="132"/>
      <c r="DLZ2" s="132"/>
      <c r="DMA2" s="132"/>
      <c r="DMB2" s="132"/>
      <c r="DMC2" s="132"/>
      <c r="DMD2" s="132"/>
      <c r="DME2" s="132"/>
      <c r="DMF2" s="132"/>
      <c r="DMG2" s="132"/>
      <c r="DMH2" s="132"/>
      <c r="DMI2" s="132"/>
      <c r="DMJ2" s="132"/>
      <c r="DMK2" s="132"/>
      <c r="DML2" s="132"/>
      <c r="DMM2" s="132"/>
      <c r="DMN2" s="132"/>
      <c r="DMO2" s="132"/>
      <c r="DMP2" s="132"/>
      <c r="DMQ2" s="132"/>
      <c r="DMR2" s="132"/>
      <c r="DMS2" s="132"/>
      <c r="DMT2" s="132"/>
      <c r="DMU2" s="132"/>
      <c r="DMV2" s="132"/>
      <c r="DMW2" s="132"/>
      <c r="DMX2" s="132"/>
      <c r="DMY2" s="132"/>
      <c r="DMZ2" s="132"/>
      <c r="DNA2" s="132"/>
      <c r="DNB2" s="132"/>
      <c r="DNC2" s="132"/>
      <c r="DND2" s="132"/>
      <c r="DNE2" s="132"/>
      <c r="DNF2" s="132"/>
      <c r="DNG2" s="132"/>
      <c r="DNH2" s="132"/>
      <c r="DNI2" s="132"/>
      <c r="DNJ2" s="132"/>
      <c r="DNK2" s="132"/>
      <c r="DNL2" s="132"/>
      <c r="DNM2" s="132"/>
      <c r="DNN2" s="132"/>
      <c r="DNO2" s="132"/>
      <c r="DNP2" s="132"/>
      <c r="DNQ2" s="132"/>
      <c r="DNR2" s="132"/>
      <c r="DNS2" s="132"/>
      <c r="DNT2" s="132"/>
      <c r="DNU2" s="132"/>
      <c r="DNV2" s="132"/>
      <c r="DNW2" s="132"/>
      <c r="DNX2" s="132"/>
      <c r="DNY2" s="132"/>
      <c r="DNZ2" s="132"/>
      <c r="DOA2" s="132"/>
      <c r="DOB2" s="132"/>
      <c r="DOC2" s="132"/>
      <c r="DOD2" s="132"/>
      <c r="DOE2" s="132"/>
      <c r="DOF2" s="132"/>
      <c r="DOG2" s="132"/>
      <c r="DOH2" s="132"/>
      <c r="DOI2" s="132"/>
      <c r="DOJ2" s="132"/>
      <c r="DOK2" s="132"/>
      <c r="DOL2" s="132"/>
      <c r="DOM2" s="132"/>
      <c r="DON2" s="132"/>
      <c r="DOO2" s="132"/>
      <c r="DOP2" s="132"/>
      <c r="DOQ2" s="132"/>
      <c r="DOR2" s="132"/>
      <c r="DOS2" s="132"/>
      <c r="DOT2" s="132"/>
      <c r="DOU2" s="132"/>
      <c r="DOV2" s="132"/>
      <c r="DOW2" s="132"/>
      <c r="DOX2" s="132"/>
      <c r="DOY2" s="132"/>
      <c r="DOZ2" s="132"/>
      <c r="DPA2" s="132"/>
      <c r="DPB2" s="132"/>
      <c r="DPC2" s="132"/>
      <c r="DPD2" s="132"/>
      <c r="DPE2" s="132"/>
      <c r="DPF2" s="132"/>
      <c r="DPG2" s="132"/>
      <c r="DPH2" s="132"/>
      <c r="DPI2" s="132"/>
      <c r="DPJ2" s="132"/>
      <c r="DPK2" s="132"/>
      <c r="DPL2" s="132"/>
      <c r="DPM2" s="132"/>
      <c r="DPN2" s="132"/>
      <c r="DPO2" s="132"/>
      <c r="DPP2" s="132"/>
      <c r="DPQ2" s="132"/>
      <c r="DPR2" s="132"/>
      <c r="DPS2" s="132"/>
      <c r="DPT2" s="132"/>
      <c r="DPU2" s="132"/>
      <c r="DPV2" s="132"/>
      <c r="DPW2" s="132"/>
      <c r="DPX2" s="132"/>
      <c r="DPY2" s="132"/>
      <c r="DPZ2" s="132"/>
      <c r="DQA2" s="132"/>
      <c r="DQB2" s="132"/>
      <c r="DQC2" s="132"/>
      <c r="DQD2" s="132"/>
      <c r="DQE2" s="132"/>
      <c r="DQF2" s="132"/>
      <c r="DQG2" s="132"/>
      <c r="DQH2" s="132"/>
      <c r="DQI2" s="132"/>
      <c r="DQJ2" s="132"/>
      <c r="DQK2" s="132"/>
      <c r="DQL2" s="132"/>
      <c r="DQM2" s="132"/>
      <c r="DQN2" s="132"/>
      <c r="DQO2" s="132"/>
      <c r="DQP2" s="132"/>
      <c r="DQQ2" s="132"/>
      <c r="DQR2" s="132"/>
      <c r="DQS2" s="132"/>
      <c r="DQT2" s="132"/>
      <c r="DQU2" s="132"/>
      <c r="DQV2" s="132"/>
      <c r="DQW2" s="132"/>
      <c r="DQX2" s="132"/>
      <c r="DQY2" s="132"/>
      <c r="DQZ2" s="132"/>
      <c r="DRA2" s="132"/>
      <c r="DRB2" s="132"/>
      <c r="DRC2" s="132"/>
      <c r="DRD2" s="132"/>
      <c r="DRE2" s="132"/>
      <c r="DRF2" s="132"/>
      <c r="DRG2" s="132"/>
      <c r="DRH2" s="132"/>
      <c r="DRI2" s="132"/>
      <c r="DRJ2" s="132"/>
      <c r="DRK2" s="132"/>
      <c r="DRL2" s="132"/>
      <c r="DRM2" s="132"/>
      <c r="DRN2" s="132"/>
      <c r="DRO2" s="132"/>
      <c r="DRP2" s="132"/>
      <c r="DRQ2" s="132"/>
      <c r="DRR2" s="132"/>
      <c r="DRS2" s="132"/>
      <c r="DRT2" s="132"/>
      <c r="DRU2" s="132"/>
      <c r="DRV2" s="132"/>
      <c r="DRW2" s="132"/>
      <c r="DRX2" s="132"/>
      <c r="DRY2" s="132"/>
      <c r="DRZ2" s="132"/>
      <c r="DSA2" s="132"/>
      <c r="DSB2" s="132"/>
      <c r="DSC2" s="132"/>
      <c r="DSD2" s="132"/>
      <c r="DSE2" s="132"/>
      <c r="DSF2" s="132"/>
      <c r="DSG2" s="132"/>
      <c r="DSH2" s="132"/>
      <c r="DSI2" s="132"/>
      <c r="DSJ2" s="132"/>
      <c r="DSK2" s="132"/>
      <c r="DSL2" s="132"/>
      <c r="DSM2" s="132"/>
      <c r="DSN2" s="132"/>
      <c r="DSO2" s="132"/>
      <c r="DSP2" s="132"/>
      <c r="DSQ2" s="132"/>
      <c r="DSR2" s="132"/>
      <c r="DSS2" s="132"/>
      <c r="DST2" s="132"/>
      <c r="DSU2" s="132"/>
      <c r="DSV2" s="132"/>
      <c r="DSW2" s="132"/>
      <c r="DSX2" s="132"/>
      <c r="DSY2" s="132"/>
      <c r="DSZ2" s="132"/>
      <c r="DTA2" s="132"/>
      <c r="DTB2" s="132"/>
      <c r="DTC2" s="132"/>
      <c r="DTD2" s="132"/>
      <c r="DTE2" s="132"/>
      <c r="DTF2" s="132"/>
      <c r="DTG2" s="132"/>
      <c r="DTH2" s="132"/>
      <c r="DTI2" s="132"/>
      <c r="DTJ2" s="132"/>
      <c r="DTK2" s="132"/>
      <c r="DTL2" s="132"/>
      <c r="DTM2" s="132"/>
      <c r="DTN2" s="132"/>
      <c r="DTO2" s="132"/>
      <c r="DTP2" s="132"/>
      <c r="DTQ2" s="132"/>
      <c r="DTR2" s="132"/>
      <c r="DTS2" s="132"/>
      <c r="DTT2" s="132"/>
      <c r="DTU2" s="132"/>
      <c r="DTV2" s="132"/>
      <c r="DTW2" s="132"/>
      <c r="DTX2" s="132"/>
      <c r="DTY2" s="132"/>
      <c r="DTZ2" s="132"/>
      <c r="DUA2" s="132"/>
      <c r="DUB2" s="132"/>
      <c r="DUC2" s="132"/>
      <c r="DUD2" s="132"/>
      <c r="DUE2" s="132"/>
      <c r="DUF2" s="132"/>
      <c r="DUG2" s="132"/>
      <c r="DUH2" s="132"/>
      <c r="DUI2" s="132"/>
      <c r="DUJ2" s="132"/>
      <c r="DUK2" s="132"/>
      <c r="DUL2" s="132"/>
      <c r="DUM2" s="132"/>
      <c r="DUN2" s="132"/>
      <c r="DUO2" s="132"/>
      <c r="DUP2" s="132"/>
      <c r="DUQ2" s="132"/>
      <c r="DUR2" s="132"/>
      <c r="DUS2" s="132"/>
      <c r="DUT2" s="132"/>
      <c r="DUU2" s="132"/>
      <c r="DUV2" s="132"/>
      <c r="DUW2" s="132"/>
      <c r="DUX2" s="132"/>
      <c r="DUY2" s="132"/>
      <c r="DUZ2" s="132"/>
      <c r="DVA2" s="132"/>
      <c r="DVB2" s="132"/>
      <c r="DVC2" s="132"/>
      <c r="DVD2" s="132"/>
      <c r="DVE2" s="132"/>
      <c r="DVF2" s="132"/>
      <c r="DVG2" s="132"/>
      <c r="DVH2" s="132"/>
      <c r="DVI2" s="132"/>
      <c r="DVJ2" s="132"/>
      <c r="DVK2" s="132"/>
      <c r="DVL2" s="132"/>
      <c r="DVM2" s="132"/>
      <c r="DVN2" s="132"/>
      <c r="DVO2" s="132"/>
      <c r="DVP2" s="132"/>
      <c r="DVQ2" s="132"/>
      <c r="DVR2" s="132"/>
      <c r="DVS2" s="132"/>
      <c r="DVT2" s="132"/>
      <c r="DVU2" s="132"/>
      <c r="DVV2" s="132"/>
      <c r="DVW2" s="132"/>
      <c r="DVX2" s="132"/>
      <c r="DVY2" s="132"/>
      <c r="DVZ2" s="132"/>
      <c r="DWA2" s="132"/>
      <c r="DWB2" s="132"/>
      <c r="DWC2" s="132"/>
      <c r="DWD2" s="132"/>
      <c r="DWE2" s="132"/>
      <c r="DWF2" s="132"/>
      <c r="DWG2" s="132"/>
      <c r="DWH2" s="132"/>
      <c r="DWI2" s="132"/>
      <c r="DWJ2" s="132"/>
      <c r="DWK2" s="132"/>
      <c r="DWL2" s="132"/>
      <c r="DWM2" s="132"/>
      <c r="DWN2" s="132"/>
      <c r="DWO2" s="132"/>
      <c r="DWP2" s="132"/>
      <c r="DWQ2" s="132"/>
      <c r="DWR2" s="132"/>
      <c r="DWS2" s="132"/>
      <c r="DWT2" s="132"/>
      <c r="DWU2" s="132"/>
      <c r="DWV2" s="132"/>
      <c r="DWW2" s="132"/>
      <c r="DWX2" s="132"/>
      <c r="DWY2" s="132"/>
      <c r="DWZ2" s="132"/>
      <c r="DXA2" s="132"/>
      <c r="DXB2" s="132"/>
      <c r="DXC2" s="132"/>
      <c r="DXD2" s="132"/>
      <c r="DXE2" s="132"/>
      <c r="DXF2" s="132"/>
      <c r="DXG2" s="132"/>
      <c r="DXH2" s="132"/>
      <c r="DXI2" s="132"/>
      <c r="DXJ2" s="132"/>
      <c r="DXK2" s="132"/>
      <c r="DXL2" s="132"/>
      <c r="DXM2" s="132"/>
      <c r="DXN2" s="132"/>
      <c r="DXO2" s="132"/>
      <c r="DXP2" s="132"/>
      <c r="DXQ2" s="132"/>
      <c r="DXR2" s="132"/>
      <c r="DXS2" s="132"/>
      <c r="DXT2" s="132"/>
      <c r="DXU2" s="132"/>
      <c r="DXV2" s="132"/>
      <c r="DXW2" s="132"/>
      <c r="DXX2" s="132"/>
      <c r="DXY2" s="132"/>
      <c r="DXZ2" s="132"/>
      <c r="DYA2" s="132"/>
      <c r="DYB2" s="132"/>
      <c r="DYC2" s="132"/>
      <c r="DYD2" s="132"/>
      <c r="DYE2" s="132"/>
      <c r="DYF2" s="132"/>
      <c r="DYG2" s="132"/>
      <c r="DYH2" s="132"/>
      <c r="DYI2" s="132"/>
      <c r="DYJ2" s="132"/>
      <c r="DYK2" s="132"/>
      <c r="DYL2" s="132"/>
      <c r="DYM2" s="132"/>
      <c r="DYN2" s="132"/>
      <c r="DYO2" s="132"/>
      <c r="DYP2" s="132"/>
      <c r="DYQ2" s="132"/>
      <c r="DYR2" s="132"/>
      <c r="DYS2" s="132"/>
      <c r="DYT2" s="132"/>
      <c r="DYU2" s="132"/>
      <c r="DYV2" s="132"/>
      <c r="DYW2" s="132"/>
      <c r="DYX2" s="132"/>
      <c r="DYY2" s="132"/>
      <c r="DYZ2" s="132"/>
      <c r="DZA2" s="132"/>
      <c r="DZB2" s="132"/>
      <c r="DZC2" s="132"/>
      <c r="DZD2" s="132"/>
      <c r="DZE2" s="132"/>
      <c r="DZF2" s="132"/>
      <c r="DZG2" s="132"/>
      <c r="DZH2" s="132"/>
      <c r="DZI2" s="132"/>
      <c r="DZJ2" s="132"/>
      <c r="DZK2" s="132"/>
      <c r="DZL2" s="132"/>
      <c r="DZM2" s="132"/>
      <c r="DZN2" s="132"/>
      <c r="DZO2" s="132"/>
      <c r="DZP2" s="132"/>
      <c r="DZQ2" s="132"/>
      <c r="DZR2" s="132"/>
      <c r="DZS2" s="132"/>
      <c r="DZT2" s="132"/>
      <c r="DZU2" s="132"/>
      <c r="DZV2" s="132"/>
      <c r="DZW2" s="132"/>
      <c r="DZX2" s="132"/>
      <c r="DZY2" s="132"/>
      <c r="DZZ2" s="132"/>
      <c r="EAA2" s="132"/>
      <c r="EAB2" s="132"/>
      <c r="EAC2" s="132"/>
      <c r="EAD2" s="132"/>
      <c r="EAE2" s="132"/>
      <c r="EAF2" s="132"/>
      <c r="EAG2" s="132"/>
      <c r="EAH2" s="132"/>
      <c r="EAI2" s="132"/>
      <c r="EAJ2" s="132"/>
      <c r="EAK2" s="132"/>
      <c r="EAL2" s="132"/>
      <c r="EAM2" s="132"/>
      <c r="EAN2" s="132"/>
      <c r="EAO2" s="132"/>
      <c r="EAP2" s="132"/>
      <c r="EAQ2" s="132"/>
      <c r="EAR2" s="132"/>
      <c r="EAS2" s="132"/>
      <c r="EAT2" s="132"/>
      <c r="EAU2" s="132"/>
      <c r="EAV2" s="132"/>
      <c r="EAW2" s="132"/>
      <c r="EAX2" s="132"/>
      <c r="EAY2" s="132"/>
      <c r="EAZ2" s="132"/>
      <c r="EBA2" s="132"/>
      <c r="EBB2" s="132"/>
      <c r="EBC2" s="132"/>
      <c r="EBD2" s="132"/>
      <c r="EBE2" s="132"/>
      <c r="EBF2" s="132"/>
      <c r="EBG2" s="132"/>
      <c r="EBH2" s="132"/>
      <c r="EBI2" s="132"/>
      <c r="EBJ2" s="132"/>
      <c r="EBK2" s="132"/>
      <c r="EBL2" s="132"/>
      <c r="EBM2" s="132"/>
      <c r="EBN2" s="132"/>
      <c r="EBO2" s="132"/>
      <c r="EBP2" s="132"/>
      <c r="EBQ2" s="132"/>
      <c r="EBR2" s="132"/>
      <c r="EBS2" s="132"/>
      <c r="EBT2" s="132"/>
      <c r="EBU2" s="132"/>
      <c r="EBV2" s="132"/>
      <c r="EBW2" s="132"/>
      <c r="EBX2" s="132"/>
      <c r="EBY2" s="132"/>
      <c r="EBZ2" s="132"/>
      <c r="ECA2" s="132"/>
      <c r="ECB2" s="132"/>
      <c r="ECC2" s="132"/>
      <c r="ECD2" s="132"/>
      <c r="ECE2" s="132"/>
      <c r="ECF2" s="132"/>
      <c r="ECG2" s="132"/>
      <c r="ECH2" s="132"/>
      <c r="ECI2" s="132"/>
      <c r="ECJ2" s="132"/>
      <c r="ECK2" s="132"/>
      <c r="ECL2" s="132"/>
      <c r="ECM2" s="132"/>
      <c r="ECN2" s="132"/>
      <c r="ECO2" s="132"/>
      <c r="ECP2" s="132"/>
      <c r="ECQ2" s="132"/>
      <c r="ECR2" s="132"/>
      <c r="ECS2" s="132"/>
      <c r="ECT2" s="132"/>
      <c r="ECU2" s="132"/>
      <c r="ECV2" s="132"/>
      <c r="ECW2" s="132"/>
      <c r="ECX2" s="132"/>
      <c r="ECY2" s="132"/>
      <c r="ECZ2" s="132"/>
      <c r="EDA2" s="132"/>
      <c r="EDB2" s="132"/>
      <c r="EDC2" s="132"/>
      <c r="EDD2" s="132"/>
      <c r="EDE2" s="132"/>
      <c r="EDF2" s="132"/>
      <c r="EDG2" s="132"/>
      <c r="EDH2" s="132"/>
      <c r="EDI2" s="132"/>
      <c r="EDJ2" s="132"/>
      <c r="EDK2" s="132"/>
      <c r="EDL2" s="132"/>
      <c r="EDM2" s="132"/>
      <c r="EDN2" s="132"/>
      <c r="EDO2" s="132"/>
      <c r="EDP2" s="132"/>
      <c r="EDQ2" s="132"/>
      <c r="EDR2" s="132"/>
      <c r="EDS2" s="132"/>
      <c r="EDT2" s="132"/>
      <c r="EDU2" s="132"/>
      <c r="EDV2" s="132"/>
      <c r="EDW2" s="132"/>
      <c r="EDX2" s="132"/>
      <c r="EDY2" s="132"/>
      <c r="EDZ2" s="132"/>
      <c r="EEA2" s="132"/>
      <c r="EEB2" s="132"/>
      <c r="EEC2" s="132"/>
      <c r="EED2" s="132"/>
      <c r="EEE2" s="132"/>
      <c r="EEF2" s="132"/>
      <c r="EEG2" s="132"/>
      <c r="EEH2" s="132"/>
      <c r="EEI2" s="132"/>
      <c r="EEJ2" s="132"/>
      <c r="EEK2" s="132"/>
      <c r="EEL2" s="132"/>
      <c r="EEM2" s="132"/>
      <c r="EEN2" s="132"/>
      <c r="EEO2" s="132"/>
      <c r="EEP2" s="132"/>
      <c r="EEQ2" s="132"/>
      <c r="EER2" s="132"/>
      <c r="EES2" s="132"/>
      <c r="EET2" s="132"/>
      <c r="EEU2" s="132"/>
      <c r="EEV2" s="132"/>
      <c r="EEW2" s="132"/>
      <c r="EEX2" s="132"/>
      <c r="EEY2" s="132"/>
      <c r="EEZ2" s="132"/>
      <c r="EFA2" s="132"/>
      <c r="EFB2" s="132"/>
      <c r="EFC2" s="132"/>
      <c r="EFD2" s="132"/>
      <c r="EFE2" s="132"/>
      <c r="EFF2" s="132"/>
      <c r="EFG2" s="132"/>
      <c r="EFH2" s="132"/>
      <c r="EFI2" s="132"/>
      <c r="EFJ2" s="132"/>
      <c r="EFK2" s="132"/>
      <c r="EFL2" s="132"/>
      <c r="EFM2" s="132"/>
      <c r="EFN2" s="132"/>
      <c r="EFO2" s="132"/>
      <c r="EFP2" s="132"/>
      <c r="EFQ2" s="132"/>
      <c r="EFR2" s="132"/>
      <c r="EFS2" s="132"/>
      <c r="EFT2" s="132"/>
      <c r="EFU2" s="132"/>
      <c r="EFV2" s="132"/>
      <c r="EFW2" s="132"/>
      <c r="EFX2" s="132"/>
      <c r="EFY2" s="132"/>
      <c r="EFZ2" s="132"/>
      <c r="EGA2" s="132"/>
      <c r="EGB2" s="132"/>
      <c r="EGC2" s="132"/>
      <c r="EGD2" s="132"/>
      <c r="EGE2" s="132"/>
      <c r="EGF2" s="132"/>
      <c r="EGG2" s="132"/>
      <c r="EGH2" s="132"/>
      <c r="EGI2" s="132"/>
      <c r="EGJ2" s="132"/>
      <c r="EGK2" s="132"/>
      <c r="EGL2" s="132"/>
      <c r="EGM2" s="132"/>
      <c r="EGN2" s="132"/>
      <c r="EGO2" s="132"/>
      <c r="EGP2" s="132"/>
      <c r="EGQ2" s="132"/>
      <c r="EGR2" s="132"/>
      <c r="EGS2" s="132"/>
      <c r="EGT2" s="132"/>
      <c r="EGU2" s="132"/>
      <c r="EGV2" s="132"/>
      <c r="EGW2" s="132"/>
      <c r="EGX2" s="132"/>
      <c r="EGY2" s="132"/>
      <c r="EGZ2" s="132"/>
      <c r="EHA2" s="132"/>
      <c r="EHB2" s="132"/>
      <c r="EHC2" s="132"/>
      <c r="EHD2" s="132"/>
      <c r="EHE2" s="132"/>
      <c r="EHF2" s="132"/>
      <c r="EHG2" s="132"/>
      <c r="EHH2" s="132"/>
      <c r="EHI2" s="132"/>
      <c r="EHJ2" s="132"/>
      <c r="EHK2" s="132"/>
      <c r="EHL2" s="132"/>
      <c r="EHM2" s="132"/>
      <c r="EHN2" s="132"/>
      <c r="EHO2" s="132"/>
      <c r="EHP2" s="132"/>
      <c r="EHQ2" s="132"/>
      <c r="EHR2" s="132"/>
      <c r="EHS2" s="132"/>
      <c r="EHT2" s="132"/>
      <c r="EHU2" s="132"/>
      <c r="EHV2" s="132"/>
      <c r="EHW2" s="132"/>
      <c r="EHX2" s="132"/>
      <c r="EHY2" s="132"/>
      <c r="EHZ2" s="132"/>
      <c r="EIA2" s="132"/>
      <c r="EIB2" s="132"/>
      <c r="EIC2" s="132"/>
      <c r="EID2" s="132"/>
      <c r="EIE2" s="132"/>
      <c r="EIF2" s="132"/>
      <c r="EIG2" s="132"/>
      <c r="EIH2" s="132"/>
      <c r="EII2" s="132"/>
      <c r="EIJ2" s="132"/>
      <c r="EIK2" s="132"/>
      <c r="EIL2" s="132"/>
      <c r="EIM2" s="132"/>
      <c r="EIN2" s="132"/>
      <c r="EIO2" s="132"/>
      <c r="EIP2" s="132"/>
      <c r="EIQ2" s="132"/>
      <c r="EIR2" s="132"/>
      <c r="EIS2" s="132"/>
      <c r="EIT2" s="132"/>
      <c r="EIU2" s="132"/>
      <c r="EIV2" s="132"/>
      <c r="EIW2" s="132"/>
      <c r="EIX2" s="132"/>
      <c r="EIY2" s="132"/>
      <c r="EIZ2" s="132"/>
      <c r="EJA2" s="132"/>
      <c r="EJB2" s="132"/>
      <c r="EJC2" s="132"/>
      <c r="EJD2" s="132"/>
      <c r="EJE2" s="132"/>
      <c r="EJF2" s="132"/>
      <c r="EJG2" s="132"/>
      <c r="EJH2" s="132"/>
      <c r="EJI2" s="132"/>
      <c r="EJJ2" s="132"/>
      <c r="EJK2" s="132"/>
      <c r="EJL2" s="132"/>
      <c r="EJM2" s="132"/>
      <c r="EJN2" s="132"/>
      <c r="EJO2" s="132"/>
      <c r="EJP2" s="132"/>
      <c r="EJQ2" s="132"/>
      <c r="EJR2" s="132"/>
      <c r="EJS2" s="132"/>
      <c r="EJT2" s="132"/>
      <c r="EJU2" s="132"/>
      <c r="EJV2" s="132"/>
      <c r="EJW2" s="132"/>
      <c r="EJX2" s="132"/>
      <c r="EJY2" s="132"/>
      <c r="EJZ2" s="132"/>
      <c r="EKA2" s="132"/>
      <c r="EKB2" s="132"/>
      <c r="EKC2" s="132"/>
      <c r="EKD2" s="132"/>
      <c r="EKE2" s="132"/>
      <c r="EKF2" s="132"/>
      <c r="EKG2" s="132"/>
      <c r="EKH2" s="132"/>
      <c r="EKI2" s="132"/>
      <c r="EKJ2" s="132"/>
      <c r="EKK2" s="132"/>
      <c r="EKL2" s="132"/>
      <c r="EKM2" s="132"/>
      <c r="EKN2" s="132"/>
      <c r="EKO2" s="132"/>
      <c r="EKP2" s="132"/>
      <c r="EKQ2" s="132"/>
      <c r="EKR2" s="132"/>
      <c r="EKS2" s="132"/>
      <c r="EKT2" s="132"/>
      <c r="EKU2" s="132"/>
      <c r="EKV2" s="132"/>
      <c r="EKW2" s="132"/>
      <c r="EKX2" s="132"/>
      <c r="EKY2" s="132"/>
      <c r="EKZ2" s="132"/>
      <c r="ELA2" s="132"/>
      <c r="ELB2" s="132"/>
      <c r="ELC2" s="132"/>
      <c r="ELD2" s="132"/>
      <c r="ELE2" s="132"/>
      <c r="ELF2" s="132"/>
      <c r="ELG2" s="132"/>
      <c r="ELH2" s="132"/>
      <c r="ELI2" s="132"/>
      <c r="ELJ2" s="132"/>
      <c r="ELK2" s="132"/>
      <c r="ELL2" s="132"/>
      <c r="ELM2" s="132"/>
      <c r="ELN2" s="132"/>
      <c r="ELO2" s="132"/>
      <c r="ELP2" s="132"/>
      <c r="ELQ2" s="132"/>
      <c r="ELR2" s="132"/>
      <c r="ELS2" s="132"/>
      <c r="ELT2" s="132"/>
      <c r="ELU2" s="132"/>
      <c r="ELV2" s="132"/>
      <c r="ELW2" s="132"/>
      <c r="ELX2" s="132"/>
      <c r="ELY2" s="132"/>
      <c r="ELZ2" s="132"/>
      <c r="EMA2" s="132"/>
      <c r="EMB2" s="132"/>
      <c r="EMC2" s="132"/>
      <c r="EMD2" s="132"/>
      <c r="EME2" s="132"/>
      <c r="EMF2" s="132"/>
      <c r="EMG2" s="132"/>
      <c r="EMH2" s="132"/>
      <c r="EMI2" s="132"/>
      <c r="EMJ2" s="132"/>
      <c r="EMK2" s="132"/>
      <c r="EML2" s="132"/>
      <c r="EMM2" s="132"/>
      <c r="EMN2" s="132"/>
      <c r="EMO2" s="132"/>
      <c r="EMP2" s="132"/>
      <c r="EMQ2" s="132"/>
      <c r="EMR2" s="132"/>
      <c r="EMS2" s="132"/>
      <c r="EMT2" s="132"/>
      <c r="EMU2" s="132"/>
      <c r="EMV2" s="132"/>
      <c r="EMW2" s="132"/>
      <c r="EMX2" s="132"/>
      <c r="EMY2" s="132"/>
      <c r="EMZ2" s="132"/>
      <c r="ENA2" s="132"/>
      <c r="ENB2" s="132"/>
      <c r="ENC2" s="132"/>
      <c r="END2" s="132"/>
      <c r="ENE2" s="132"/>
      <c r="ENF2" s="132"/>
      <c r="ENG2" s="132"/>
      <c r="ENH2" s="132"/>
      <c r="ENI2" s="132"/>
      <c r="ENJ2" s="132"/>
      <c r="ENK2" s="132"/>
      <c r="ENL2" s="132"/>
      <c r="ENM2" s="132"/>
      <c r="ENN2" s="132"/>
      <c r="ENO2" s="132"/>
      <c r="ENP2" s="132"/>
      <c r="ENQ2" s="132"/>
      <c r="ENR2" s="132"/>
      <c r="ENS2" s="132"/>
      <c r="ENT2" s="132"/>
      <c r="ENU2" s="132"/>
      <c r="ENV2" s="132"/>
      <c r="ENW2" s="132"/>
      <c r="ENX2" s="132"/>
      <c r="ENY2" s="132"/>
      <c r="ENZ2" s="132"/>
      <c r="EOA2" s="132"/>
      <c r="EOB2" s="132"/>
      <c r="EOC2" s="132"/>
      <c r="EOD2" s="132"/>
      <c r="EOE2" s="132"/>
      <c r="EOF2" s="132"/>
      <c r="EOG2" s="132"/>
      <c r="EOH2" s="132"/>
      <c r="EOI2" s="132"/>
      <c r="EOJ2" s="132"/>
      <c r="EOK2" s="132"/>
      <c r="EOL2" s="132"/>
      <c r="EOM2" s="132"/>
      <c r="EON2" s="132"/>
      <c r="EOO2" s="132"/>
      <c r="EOP2" s="132"/>
      <c r="EOQ2" s="132"/>
      <c r="EOR2" s="132"/>
      <c r="EOS2" s="132"/>
      <c r="EOT2" s="132"/>
      <c r="EOU2" s="132"/>
      <c r="EOV2" s="132"/>
      <c r="EOW2" s="132"/>
      <c r="EOX2" s="132"/>
      <c r="EOY2" s="132"/>
      <c r="EOZ2" s="132"/>
      <c r="EPA2" s="132"/>
      <c r="EPB2" s="132"/>
      <c r="EPC2" s="132"/>
      <c r="EPD2" s="132"/>
      <c r="EPE2" s="132"/>
      <c r="EPF2" s="132"/>
      <c r="EPG2" s="132"/>
      <c r="EPH2" s="132"/>
      <c r="EPI2" s="132"/>
      <c r="EPJ2" s="132"/>
      <c r="EPK2" s="132"/>
      <c r="EPL2" s="132"/>
      <c r="EPM2" s="132"/>
      <c r="EPN2" s="132"/>
      <c r="EPO2" s="132"/>
      <c r="EPP2" s="132"/>
      <c r="EPQ2" s="132"/>
      <c r="EPR2" s="132"/>
      <c r="EPS2" s="132"/>
      <c r="EPT2" s="132"/>
      <c r="EPU2" s="132"/>
      <c r="EPV2" s="132"/>
      <c r="EPW2" s="132"/>
      <c r="EPX2" s="132"/>
      <c r="EPY2" s="132"/>
      <c r="EPZ2" s="132"/>
      <c r="EQA2" s="132"/>
      <c r="EQB2" s="132"/>
      <c r="EQC2" s="132"/>
      <c r="EQD2" s="132"/>
      <c r="EQE2" s="132"/>
      <c r="EQF2" s="132"/>
      <c r="EQG2" s="132"/>
      <c r="EQH2" s="132"/>
      <c r="EQI2" s="132"/>
      <c r="EQJ2" s="132"/>
      <c r="EQK2" s="132"/>
      <c r="EQL2" s="132"/>
      <c r="EQM2" s="132"/>
      <c r="EQN2" s="132"/>
      <c r="EQO2" s="132"/>
      <c r="EQP2" s="132"/>
      <c r="EQQ2" s="132"/>
      <c r="EQR2" s="132"/>
      <c r="EQS2" s="132"/>
      <c r="EQT2" s="132"/>
      <c r="EQU2" s="132"/>
      <c r="EQV2" s="132"/>
      <c r="EQW2" s="132"/>
      <c r="EQX2" s="132"/>
      <c r="EQY2" s="132"/>
      <c r="EQZ2" s="132"/>
      <c r="ERA2" s="132"/>
      <c r="ERB2" s="132"/>
      <c r="ERC2" s="132"/>
      <c r="ERD2" s="132"/>
      <c r="ERE2" s="132"/>
      <c r="ERF2" s="132"/>
      <c r="ERG2" s="132"/>
      <c r="ERH2" s="132"/>
      <c r="ERI2" s="132"/>
      <c r="ERJ2" s="132"/>
      <c r="ERK2" s="132"/>
      <c r="ERL2" s="132"/>
      <c r="ERM2" s="132"/>
      <c r="ERN2" s="132"/>
      <c r="ERO2" s="132"/>
      <c r="ERP2" s="132"/>
      <c r="ERQ2" s="132"/>
      <c r="ERR2" s="132"/>
      <c r="ERS2" s="132"/>
      <c r="ERT2" s="132"/>
      <c r="ERU2" s="132"/>
      <c r="ERV2" s="132"/>
      <c r="ERW2" s="132"/>
      <c r="ERX2" s="132"/>
      <c r="ERY2" s="132"/>
      <c r="ERZ2" s="132"/>
      <c r="ESA2" s="132"/>
      <c r="ESB2" s="132"/>
      <c r="ESC2" s="132"/>
      <c r="ESD2" s="132"/>
      <c r="ESE2" s="132"/>
      <c r="ESF2" s="132"/>
      <c r="ESG2" s="132"/>
      <c r="ESH2" s="132"/>
      <c r="ESI2" s="132"/>
      <c r="ESJ2" s="132"/>
      <c r="ESK2" s="132"/>
      <c r="ESL2" s="132"/>
      <c r="ESM2" s="132"/>
      <c r="ESN2" s="132"/>
      <c r="ESO2" s="132"/>
      <c r="ESP2" s="132"/>
      <c r="ESQ2" s="132"/>
      <c r="ESR2" s="132"/>
      <c r="ESS2" s="132"/>
      <c r="EST2" s="132"/>
      <c r="ESU2" s="132"/>
      <c r="ESV2" s="132"/>
      <c r="ESW2" s="132"/>
      <c r="ESX2" s="132"/>
      <c r="ESY2" s="132"/>
      <c r="ESZ2" s="132"/>
      <c r="ETA2" s="132"/>
      <c r="ETB2" s="132"/>
      <c r="ETC2" s="132"/>
      <c r="ETD2" s="132"/>
      <c r="ETE2" s="132"/>
      <c r="ETF2" s="132"/>
      <c r="ETG2" s="132"/>
      <c r="ETH2" s="132"/>
      <c r="ETI2" s="132"/>
      <c r="ETJ2" s="132"/>
      <c r="ETK2" s="132"/>
      <c r="ETL2" s="132"/>
      <c r="ETM2" s="132"/>
      <c r="ETN2" s="132"/>
      <c r="ETO2" s="132"/>
      <c r="ETP2" s="132"/>
      <c r="ETQ2" s="132"/>
      <c r="ETR2" s="132"/>
      <c r="ETS2" s="132"/>
      <c r="ETT2" s="132"/>
      <c r="ETU2" s="132"/>
      <c r="ETV2" s="132"/>
      <c r="ETW2" s="132"/>
      <c r="ETX2" s="132"/>
      <c r="ETY2" s="132"/>
      <c r="ETZ2" s="132"/>
      <c r="EUA2" s="132"/>
      <c r="EUB2" s="132"/>
      <c r="EUC2" s="132"/>
      <c r="EUD2" s="132"/>
      <c r="EUE2" s="132"/>
      <c r="EUF2" s="132"/>
      <c r="EUG2" s="132"/>
      <c r="EUH2" s="132"/>
      <c r="EUI2" s="132"/>
      <c r="EUJ2" s="132"/>
      <c r="EUK2" s="132"/>
      <c r="EUL2" s="132"/>
      <c r="EUM2" s="132"/>
      <c r="EUN2" s="132"/>
      <c r="EUO2" s="132"/>
      <c r="EUP2" s="132"/>
      <c r="EUQ2" s="132"/>
      <c r="EUR2" s="132"/>
      <c r="EUS2" s="132"/>
      <c r="EUT2" s="132"/>
      <c r="EUU2" s="132"/>
      <c r="EUV2" s="132"/>
      <c r="EUW2" s="132"/>
      <c r="EUX2" s="132"/>
      <c r="EUY2" s="132"/>
      <c r="EUZ2" s="132"/>
      <c r="EVA2" s="132"/>
      <c r="EVB2" s="132"/>
      <c r="EVC2" s="132"/>
      <c r="EVD2" s="132"/>
      <c r="EVE2" s="132"/>
      <c r="EVF2" s="132"/>
      <c r="EVG2" s="132"/>
      <c r="EVH2" s="132"/>
      <c r="EVI2" s="132"/>
      <c r="EVJ2" s="132"/>
      <c r="EVK2" s="132"/>
      <c r="EVL2" s="132"/>
      <c r="EVM2" s="132"/>
      <c r="EVN2" s="132"/>
      <c r="EVO2" s="132"/>
      <c r="EVP2" s="132"/>
      <c r="EVQ2" s="132"/>
      <c r="EVR2" s="132"/>
      <c r="EVS2" s="132"/>
      <c r="EVT2" s="132"/>
      <c r="EVU2" s="132"/>
      <c r="EVV2" s="132"/>
      <c r="EVW2" s="132"/>
      <c r="EVX2" s="132"/>
      <c r="EVY2" s="132"/>
      <c r="EVZ2" s="132"/>
      <c r="EWA2" s="132"/>
      <c r="EWB2" s="132"/>
      <c r="EWC2" s="132"/>
      <c r="EWD2" s="132"/>
      <c r="EWE2" s="132"/>
      <c r="EWF2" s="132"/>
      <c r="EWG2" s="132"/>
      <c r="EWH2" s="132"/>
      <c r="EWI2" s="132"/>
      <c r="EWJ2" s="132"/>
      <c r="EWK2" s="132"/>
      <c r="EWL2" s="132"/>
      <c r="EWM2" s="132"/>
      <c r="EWN2" s="132"/>
      <c r="EWO2" s="132"/>
      <c r="EWP2" s="132"/>
      <c r="EWQ2" s="132"/>
      <c r="EWR2" s="132"/>
      <c r="EWS2" s="132"/>
      <c r="EWT2" s="132"/>
      <c r="EWU2" s="132"/>
      <c r="EWV2" s="132"/>
      <c r="EWW2" s="132"/>
      <c r="EWX2" s="132"/>
      <c r="EWY2" s="132"/>
      <c r="EWZ2" s="132"/>
      <c r="EXA2" s="132"/>
      <c r="EXB2" s="132"/>
      <c r="EXC2" s="132"/>
      <c r="EXD2" s="132"/>
      <c r="EXE2" s="132"/>
      <c r="EXF2" s="132"/>
      <c r="EXG2" s="132"/>
      <c r="EXH2" s="132"/>
      <c r="EXI2" s="132"/>
      <c r="EXJ2" s="132"/>
      <c r="EXK2" s="132"/>
      <c r="EXL2" s="132"/>
      <c r="EXM2" s="132"/>
      <c r="EXN2" s="132"/>
      <c r="EXO2" s="132"/>
      <c r="EXP2" s="132"/>
      <c r="EXQ2" s="132"/>
      <c r="EXR2" s="132"/>
      <c r="EXS2" s="132"/>
      <c r="EXT2" s="132"/>
      <c r="EXU2" s="132"/>
      <c r="EXV2" s="132"/>
      <c r="EXW2" s="132"/>
      <c r="EXX2" s="132"/>
      <c r="EXY2" s="132"/>
      <c r="EXZ2" s="132"/>
      <c r="EYA2" s="132"/>
      <c r="EYB2" s="132"/>
      <c r="EYC2" s="132"/>
      <c r="EYD2" s="132"/>
      <c r="EYE2" s="132"/>
      <c r="EYF2" s="132"/>
      <c r="EYG2" s="132"/>
      <c r="EYH2" s="132"/>
      <c r="EYI2" s="132"/>
      <c r="EYJ2" s="132"/>
      <c r="EYK2" s="132"/>
      <c r="EYL2" s="132"/>
      <c r="EYM2" s="132"/>
      <c r="EYN2" s="132"/>
      <c r="EYO2" s="132"/>
      <c r="EYP2" s="132"/>
      <c r="EYQ2" s="132"/>
      <c r="EYR2" s="132"/>
      <c r="EYS2" s="132"/>
      <c r="EYT2" s="132"/>
      <c r="EYU2" s="132"/>
      <c r="EYV2" s="132"/>
      <c r="EYW2" s="132"/>
      <c r="EYX2" s="132"/>
      <c r="EYY2" s="132"/>
      <c r="EYZ2" s="132"/>
      <c r="EZA2" s="132"/>
      <c r="EZB2" s="132"/>
      <c r="EZC2" s="132"/>
      <c r="EZD2" s="132"/>
      <c r="EZE2" s="132"/>
      <c r="EZF2" s="132"/>
      <c r="EZG2" s="132"/>
      <c r="EZH2" s="132"/>
      <c r="EZI2" s="132"/>
      <c r="EZJ2" s="132"/>
      <c r="EZK2" s="132"/>
      <c r="EZL2" s="132"/>
      <c r="EZM2" s="132"/>
      <c r="EZN2" s="132"/>
      <c r="EZO2" s="132"/>
      <c r="EZP2" s="132"/>
      <c r="EZQ2" s="132"/>
      <c r="EZR2" s="132"/>
      <c r="EZS2" s="132"/>
      <c r="EZT2" s="132"/>
      <c r="EZU2" s="132"/>
      <c r="EZV2" s="132"/>
      <c r="EZW2" s="132"/>
      <c r="EZX2" s="132"/>
      <c r="EZY2" s="132"/>
      <c r="EZZ2" s="132"/>
      <c r="FAA2" s="132"/>
      <c r="FAB2" s="132"/>
      <c r="FAC2" s="132"/>
      <c r="FAD2" s="132"/>
      <c r="FAE2" s="132"/>
      <c r="FAF2" s="132"/>
      <c r="FAG2" s="132"/>
      <c r="FAH2" s="132"/>
      <c r="FAI2" s="132"/>
      <c r="FAJ2" s="132"/>
      <c r="FAK2" s="132"/>
      <c r="FAL2" s="132"/>
      <c r="FAM2" s="132"/>
      <c r="FAN2" s="132"/>
      <c r="FAO2" s="132"/>
      <c r="FAP2" s="132"/>
      <c r="FAQ2" s="132"/>
      <c r="FAR2" s="132"/>
      <c r="FAS2" s="132"/>
      <c r="FAT2" s="132"/>
      <c r="FAU2" s="132"/>
      <c r="FAV2" s="132"/>
      <c r="FAW2" s="132"/>
      <c r="FAX2" s="132"/>
      <c r="FAY2" s="132"/>
      <c r="FAZ2" s="132"/>
      <c r="FBA2" s="132"/>
      <c r="FBB2" s="132"/>
      <c r="FBC2" s="132"/>
      <c r="FBD2" s="132"/>
      <c r="FBE2" s="132"/>
      <c r="FBF2" s="132"/>
      <c r="FBG2" s="132"/>
      <c r="FBH2" s="132"/>
      <c r="FBI2" s="132"/>
      <c r="FBJ2" s="132"/>
      <c r="FBK2" s="132"/>
      <c r="FBL2" s="132"/>
      <c r="FBM2" s="132"/>
      <c r="FBN2" s="132"/>
      <c r="FBO2" s="132"/>
      <c r="FBP2" s="132"/>
      <c r="FBQ2" s="132"/>
      <c r="FBR2" s="132"/>
      <c r="FBS2" s="132"/>
      <c r="FBT2" s="132"/>
      <c r="FBU2" s="132"/>
      <c r="FBV2" s="132"/>
      <c r="FBW2" s="132"/>
      <c r="FBX2" s="132"/>
      <c r="FBY2" s="132"/>
      <c r="FBZ2" s="132"/>
      <c r="FCA2" s="132"/>
      <c r="FCB2" s="132"/>
      <c r="FCC2" s="132"/>
      <c r="FCD2" s="132"/>
      <c r="FCE2" s="132"/>
      <c r="FCF2" s="132"/>
      <c r="FCG2" s="132"/>
      <c r="FCH2" s="132"/>
      <c r="FCI2" s="132"/>
      <c r="FCJ2" s="132"/>
      <c r="FCK2" s="132"/>
      <c r="FCL2" s="132"/>
      <c r="FCM2" s="132"/>
      <c r="FCN2" s="132"/>
      <c r="FCO2" s="132"/>
      <c r="FCP2" s="132"/>
      <c r="FCQ2" s="132"/>
      <c r="FCR2" s="132"/>
      <c r="FCS2" s="132"/>
      <c r="FCT2" s="132"/>
      <c r="FCU2" s="132"/>
      <c r="FCV2" s="132"/>
      <c r="FCW2" s="132"/>
      <c r="FCX2" s="132"/>
      <c r="FCY2" s="132"/>
      <c r="FCZ2" s="132"/>
      <c r="FDA2" s="132"/>
      <c r="FDB2" s="132"/>
      <c r="FDC2" s="132"/>
      <c r="FDD2" s="132"/>
      <c r="FDE2" s="132"/>
      <c r="FDF2" s="132"/>
      <c r="FDG2" s="132"/>
      <c r="FDH2" s="132"/>
      <c r="FDI2" s="132"/>
      <c r="FDJ2" s="132"/>
      <c r="FDK2" s="132"/>
      <c r="FDL2" s="132"/>
      <c r="FDM2" s="132"/>
      <c r="FDN2" s="132"/>
      <c r="FDO2" s="132"/>
      <c r="FDP2" s="132"/>
      <c r="FDQ2" s="132"/>
      <c r="FDR2" s="132"/>
      <c r="FDS2" s="132"/>
      <c r="FDT2" s="132"/>
      <c r="FDU2" s="132"/>
      <c r="FDV2" s="132"/>
      <c r="FDW2" s="132"/>
      <c r="FDX2" s="132"/>
      <c r="FDY2" s="132"/>
      <c r="FDZ2" s="132"/>
      <c r="FEA2" s="132"/>
      <c r="FEB2" s="132"/>
      <c r="FEC2" s="132"/>
      <c r="FED2" s="132"/>
      <c r="FEE2" s="132"/>
      <c r="FEF2" s="132"/>
      <c r="FEG2" s="132"/>
      <c r="FEH2" s="132"/>
      <c r="FEI2" s="132"/>
      <c r="FEJ2" s="132"/>
      <c r="FEK2" s="132"/>
      <c r="FEL2" s="132"/>
      <c r="FEM2" s="132"/>
      <c r="FEN2" s="132"/>
      <c r="FEO2" s="132"/>
      <c r="FEP2" s="132"/>
      <c r="FEQ2" s="132"/>
      <c r="FER2" s="132"/>
      <c r="FES2" s="132"/>
      <c r="FET2" s="132"/>
      <c r="FEU2" s="132"/>
      <c r="FEV2" s="132"/>
      <c r="FEW2" s="132"/>
      <c r="FEX2" s="132"/>
      <c r="FEY2" s="132"/>
      <c r="FEZ2" s="132"/>
      <c r="FFA2" s="132"/>
      <c r="FFB2" s="132"/>
      <c r="FFC2" s="132"/>
      <c r="FFD2" s="132"/>
      <c r="FFE2" s="132"/>
      <c r="FFF2" s="132"/>
      <c r="FFG2" s="132"/>
      <c r="FFH2" s="132"/>
      <c r="FFI2" s="132"/>
      <c r="FFJ2" s="132"/>
      <c r="FFK2" s="132"/>
      <c r="FFL2" s="132"/>
      <c r="FFM2" s="132"/>
      <c r="FFN2" s="132"/>
      <c r="FFO2" s="132"/>
      <c r="FFP2" s="132"/>
      <c r="FFQ2" s="132"/>
      <c r="FFR2" s="132"/>
      <c r="FFS2" s="132"/>
      <c r="FFT2" s="132"/>
      <c r="FFU2" s="132"/>
      <c r="FFV2" s="132"/>
      <c r="FFW2" s="132"/>
      <c r="FFX2" s="132"/>
      <c r="FFY2" s="132"/>
      <c r="FFZ2" s="132"/>
      <c r="FGA2" s="132"/>
      <c r="FGB2" s="132"/>
      <c r="FGC2" s="132"/>
      <c r="FGD2" s="132"/>
      <c r="FGE2" s="132"/>
      <c r="FGF2" s="132"/>
      <c r="FGG2" s="132"/>
      <c r="FGH2" s="132"/>
      <c r="FGI2" s="132"/>
      <c r="FGJ2" s="132"/>
      <c r="FGK2" s="132"/>
      <c r="FGL2" s="132"/>
      <c r="FGM2" s="132"/>
      <c r="FGN2" s="132"/>
      <c r="FGO2" s="132"/>
      <c r="FGP2" s="132"/>
      <c r="FGQ2" s="132"/>
      <c r="FGR2" s="132"/>
      <c r="FGS2" s="132"/>
      <c r="FGT2" s="132"/>
      <c r="FGU2" s="132"/>
      <c r="FGV2" s="132"/>
      <c r="FGW2" s="132"/>
      <c r="FGX2" s="132"/>
      <c r="FGY2" s="132"/>
      <c r="FGZ2" s="132"/>
      <c r="FHA2" s="132"/>
      <c r="FHB2" s="132"/>
      <c r="FHC2" s="132"/>
      <c r="FHD2" s="132"/>
      <c r="FHE2" s="132"/>
      <c r="FHF2" s="132"/>
      <c r="FHG2" s="132"/>
      <c r="FHH2" s="132"/>
      <c r="FHI2" s="132"/>
      <c r="FHJ2" s="132"/>
      <c r="FHK2" s="132"/>
      <c r="FHL2" s="132"/>
      <c r="FHM2" s="132"/>
      <c r="FHN2" s="132"/>
      <c r="FHO2" s="132"/>
      <c r="FHP2" s="132"/>
      <c r="FHQ2" s="132"/>
      <c r="FHR2" s="132"/>
      <c r="FHS2" s="132"/>
      <c r="FHT2" s="132"/>
      <c r="FHU2" s="132"/>
      <c r="FHV2" s="132"/>
      <c r="FHW2" s="132"/>
      <c r="FHX2" s="132"/>
      <c r="FHY2" s="132"/>
      <c r="FHZ2" s="132"/>
      <c r="FIA2" s="132"/>
      <c r="FIB2" s="132"/>
      <c r="FIC2" s="132"/>
      <c r="FID2" s="132"/>
      <c r="FIE2" s="132"/>
      <c r="FIF2" s="132"/>
      <c r="FIG2" s="132"/>
      <c r="FIH2" s="132"/>
      <c r="FII2" s="132"/>
      <c r="FIJ2" s="132"/>
      <c r="FIK2" s="132"/>
      <c r="FIL2" s="132"/>
      <c r="FIM2" s="132"/>
      <c r="FIN2" s="132"/>
      <c r="FIO2" s="132"/>
      <c r="FIP2" s="132"/>
      <c r="FIQ2" s="132"/>
      <c r="FIR2" s="132"/>
      <c r="FIS2" s="132"/>
      <c r="FIT2" s="132"/>
      <c r="FIU2" s="132"/>
      <c r="FIV2" s="132"/>
      <c r="FIW2" s="132"/>
      <c r="FIX2" s="132"/>
      <c r="FIY2" s="132"/>
      <c r="FIZ2" s="132"/>
      <c r="FJA2" s="132"/>
      <c r="FJB2" s="132"/>
      <c r="FJC2" s="132"/>
      <c r="FJD2" s="132"/>
      <c r="FJE2" s="132"/>
      <c r="FJF2" s="132"/>
      <c r="FJG2" s="132"/>
      <c r="FJH2" s="132"/>
      <c r="FJI2" s="132"/>
      <c r="FJJ2" s="132"/>
      <c r="FJK2" s="132"/>
      <c r="FJL2" s="132"/>
      <c r="FJM2" s="132"/>
      <c r="FJN2" s="132"/>
      <c r="FJO2" s="132"/>
      <c r="FJP2" s="132"/>
      <c r="FJQ2" s="132"/>
      <c r="FJR2" s="132"/>
      <c r="FJS2" s="132"/>
      <c r="FJT2" s="132"/>
      <c r="FJU2" s="132"/>
      <c r="FJV2" s="132"/>
      <c r="FJW2" s="132"/>
      <c r="FJX2" s="132"/>
      <c r="FJY2" s="132"/>
      <c r="FJZ2" s="132"/>
      <c r="FKA2" s="132"/>
      <c r="FKB2" s="132"/>
      <c r="FKC2" s="132"/>
      <c r="FKD2" s="132"/>
      <c r="FKE2" s="132"/>
      <c r="FKF2" s="132"/>
      <c r="FKG2" s="132"/>
      <c r="FKH2" s="132"/>
      <c r="FKI2" s="132"/>
      <c r="FKJ2" s="132"/>
      <c r="FKK2" s="132"/>
      <c r="FKL2" s="132"/>
      <c r="FKM2" s="132"/>
      <c r="FKN2" s="132"/>
      <c r="FKO2" s="132"/>
      <c r="FKP2" s="132"/>
      <c r="FKQ2" s="132"/>
      <c r="FKR2" s="132"/>
      <c r="FKS2" s="132"/>
      <c r="FKT2" s="132"/>
      <c r="FKU2" s="132"/>
      <c r="FKV2" s="132"/>
      <c r="FKW2" s="132"/>
      <c r="FKX2" s="132"/>
      <c r="FKY2" s="132"/>
      <c r="FKZ2" s="132"/>
      <c r="FLA2" s="132"/>
      <c r="FLB2" s="132"/>
      <c r="FLC2" s="132"/>
      <c r="FLD2" s="132"/>
      <c r="FLE2" s="132"/>
      <c r="FLF2" s="132"/>
      <c r="FLG2" s="132"/>
      <c r="FLH2" s="132"/>
      <c r="FLI2" s="132"/>
      <c r="FLJ2" s="132"/>
      <c r="FLK2" s="132"/>
      <c r="FLL2" s="132"/>
      <c r="FLM2" s="132"/>
      <c r="FLN2" s="132"/>
      <c r="FLO2" s="132"/>
      <c r="FLP2" s="132"/>
      <c r="FLQ2" s="132"/>
      <c r="FLR2" s="132"/>
      <c r="FLS2" s="132"/>
      <c r="FLT2" s="132"/>
      <c r="FLU2" s="132"/>
      <c r="FLV2" s="132"/>
      <c r="FLW2" s="132"/>
      <c r="FLX2" s="132"/>
      <c r="FLY2" s="132"/>
      <c r="FLZ2" s="132"/>
      <c r="FMA2" s="132"/>
      <c r="FMB2" s="132"/>
      <c r="FMC2" s="132"/>
      <c r="FMD2" s="132"/>
      <c r="FME2" s="132"/>
      <c r="FMF2" s="132"/>
      <c r="FMG2" s="132"/>
      <c r="FMH2" s="132"/>
      <c r="FMI2" s="132"/>
      <c r="FMJ2" s="132"/>
      <c r="FMK2" s="132"/>
      <c r="FML2" s="132"/>
      <c r="FMM2" s="132"/>
      <c r="FMN2" s="132"/>
      <c r="FMO2" s="132"/>
      <c r="FMP2" s="132"/>
      <c r="FMQ2" s="132"/>
      <c r="FMR2" s="132"/>
      <c r="FMS2" s="132"/>
      <c r="FMT2" s="132"/>
      <c r="FMU2" s="132"/>
      <c r="FMV2" s="132"/>
      <c r="FMW2" s="132"/>
      <c r="FMX2" s="132"/>
      <c r="FMY2" s="132"/>
      <c r="FMZ2" s="132"/>
      <c r="FNA2" s="132"/>
      <c r="FNB2" s="132"/>
      <c r="FNC2" s="132"/>
      <c r="FND2" s="132"/>
      <c r="FNE2" s="132"/>
      <c r="FNF2" s="132"/>
      <c r="FNG2" s="132"/>
      <c r="FNH2" s="132"/>
      <c r="FNI2" s="132"/>
      <c r="FNJ2" s="132"/>
      <c r="FNK2" s="132"/>
      <c r="FNL2" s="132"/>
      <c r="FNM2" s="132"/>
      <c r="FNN2" s="132"/>
      <c r="FNO2" s="132"/>
      <c r="FNP2" s="132"/>
      <c r="FNQ2" s="132"/>
      <c r="FNR2" s="132"/>
      <c r="FNS2" s="132"/>
      <c r="FNT2" s="132"/>
      <c r="FNU2" s="132"/>
      <c r="FNV2" s="132"/>
      <c r="FNW2" s="132"/>
      <c r="FNX2" s="132"/>
      <c r="FNY2" s="132"/>
      <c r="FNZ2" s="132"/>
      <c r="FOA2" s="132"/>
      <c r="FOB2" s="132"/>
      <c r="FOC2" s="132"/>
      <c r="FOD2" s="132"/>
      <c r="FOE2" s="132"/>
      <c r="FOF2" s="132"/>
      <c r="FOG2" s="132"/>
      <c r="FOH2" s="132"/>
      <c r="FOI2" s="132"/>
      <c r="FOJ2" s="132"/>
      <c r="FOK2" s="132"/>
      <c r="FOL2" s="132"/>
      <c r="FOM2" s="132"/>
      <c r="FON2" s="132"/>
      <c r="FOO2" s="132"/>
      <c r="FOP2" s="132"/>
      <c r="FOQ2" s="132"/>
      <c r="FOR2" s="132"/>
      <c r="FOS2" s="132"/>
      <c r="FOT2" s="132"/>
      <c r="FOU2" s="132"/>
      <c r="FOV2" s="132"/>
      <c r="FOW2" s="132"/>
      <c r="FOX2" s="132"/>
      <c r="FOY2" s="132"/>
      <c r="FOZ2" s="132"/>
      <c r="FPA2" s="132"/>
      <c r="FPB2" s="132"/>
      <c r="FPC2" s="132"/>
      <c r="FPD2" s="132"/>
      <c r="FPE2" s="132"/>
      <c r="FPF2" s="132"/>
      <c r="FPG2" s="132"/>
      <c r="FPH2" s="132"/>
      <c r="FPI2" s="132"/>
      <c r="FPJ2" s="132"/>
      <c r="FPK2" s="132"/>
      <c r="FPL2" s="132"/>
      <c r="FPM2" s="132"/>
      <c r="FPN2" s="132"/>
      <c r="FPO2" s="132"/>
      <c r="FPP2" s="132"/>
      <c r="FPQ2" s="132"/>
      <c r="FPR2" s="132"/>
      <c r="FPS2" s="132"/>
      <c r="FPT2" s="132"/>
      <c r="FPU2" s="132"/>
      <c r="FPV2" s="132"/>
      <c r="FPW2" s="132"/>
      <c r="FPX2" s="132"/>
      <c r="FPY2" s="132"/>
      <c r="FPZ2" s="132"/>
      <c r="FQA2" s="132"/>
      <c r="FQB2" s="132"/>
      <c r="FQC2" s="132"/>
      <c r="FQD2" s="132"/>
      <c r="FQE2" s="132"/>
      <c r="FQF2" s="132"/>
      <c r="FQG2" s="132"/>
      <c r="FQH2" s="132"/>
      <c r="FQI2" s="132"/>
      <c r="FQJ2" s="132"/>
      <c r="FQK2" s="132"/>
      <c r="FQL2" s="132"/>
      <c r="FQM2" s="132"/>
      <c r="FQN2" s="132"/>
      <c r="FQO2" s="132"/>
      <c r="FQP2" s="132"/>
      <c r="FQQ2" s="132"/>
      <c r="FQR2" s="132"/>
      <c r="FQS2" s="132"/>
      <c r="FQT2" s="132"/>
      <c r="FQU2" s="132"/>
      <c r="FQV2" s="132"/>
      <c r="FQW2" s="132"/>
      <c r="FQX2" s="132"/>
      <c r="FQY2" s="132"/>
      <c r="FQZ2" s="132"/>
      <c r="FRA2" s="132"/>
      <c r="FRB2" s="132"/>
      <c r="FRC2" s="132"/>
      <c r="FRD2" s="132"/>
      <c r="FRE2" s="132"/>
      <c r="FRF2" s="132"/>
      <c r="FRG2" s="132"/>
      <c r="FRH2" s="132"/>
      <c r="FRI2" s="132"/>
      <c r="FRJ2" s="132"/>
      <c r="FRK2" s="132"/>
      <c r="FRL2" s="132"/>
      <c r="FRM2" s="132"/>
      <c r="FRN2" s="132"/>
      <c r="FRO2" s="132"/>
      <c r="FRP2" s="132"/>
      <c r="FRQ2" s="132"/>
      <c r="FRR2" s="132"/>
      <c r="FRS2" s="132"/>
      <c r="FRT2" s="132"/>
      <c r="FRU2" s="132"/>
      <c r="FRV2" s="132"/>
      <c r="FRW2" s="132"/>
      <c r="FRX2" s="132"/>
      <c r="FRY2" s="132"/>
      <c r="FRZ2" s="132"/>
      <c r="FSA2" s="132"/>
      <c r="FSB2" s="132"/>
      <c r="FSC2" s="132"/>
      <c r="FSD2" s="132"/>
      <c r="FSE2" s="132"/>
      <c r="FSF2" s="132"/>
      <c r="FSG2" s="132"/>
      <c r="FSH2" s="132"/>
      <c r="FSI2" s="132"/>
      <c r="FSJ2" s="132"/>
      <c r="FSK2" s="132"/>
      <c r="FSL2" s="132"/>
      <c r="FSM2" s="132"/>
      <c r="FSN2" s="132"/>
      <c r="FSO2" s="132"/>
      <c r="FSP2" s="132"/>
      <c r="FSQ2" s="132"/>
      <c r="FSR2" s="132"/>
      <c r="FSS2" s="132"/>
      <c r="FST2" s="132"/>
      <c r="FSU2" s="132"/>
      <c r="FSV2" s="132"/>
      <c r="FSW2" s="132"/>
      <c r="FSX2" s="132"/>
      <c r="FSY2" s="132"/>
      <c r="FSZ2" s="132"/>
      <c r="FTA2" s="132"/>
      <c r="FTB2" s="132"/>
      <c r="FTC2" s="132"/>
      <c r="FTD2" s="132"/>
      <c r="FTE2" s="132"/>
      <c r="FTF2" s="132"/>
      <c r="FTG2" s="132"/>
      <c r="FTH2" s="132"/>
      <c r="FTI2" s="132"/>
      <c r="FTJ2" s="132"/>
      <c r="FTK2" s="132"/>
      <c r="FTL2" s="132"/>
      <c r="FTM2" s="132"/>
      <c r="FTN2" s="132"/>
      <c r="FTO2" s="132"/>
      <c r="FTP2" s="132"/>
      <c r="FTQ2" s="132"/>
      <c r="FTR2" s="132"/>
      <c r="FTS2" s="132"/>
      <c r="FTT2" s="132"/>
      <c r="FTU2" s="132"/>
      <c r="FTV2" s="132"/>
      <c r="FTW2" s="132"/>
      <c r="FTX2" s="132"/>
      <c r="FTY2" s="132"/>
      <c r="FTZ2" s="132"/>
      <c r="FUA2" s="132"/>
      <c r="FUB2" s="132"/>
      <c r="FUC2" s="132"/>
      <c r="FUD2" s="132"/>
      <c r="FUE2" s="132"/>
      <c r="FUF2" s="132"/>
      <c r="FUG2" s="132"/>
      <c r="FUH2" s="132"/>
      <c r="FUI2" s="132"/>
      <c r="FUJ2" s="132"/>
      <c r="FUK2" s="132"/>
      <c r="FUL2" s="132"/>
      <c r="FUM2" s="132"/>
      <c r="FUN2" s="132"/>
      <c r="FUO2" s="132"/>
      <c r="FUP2" s="132"/>
      <c r="FUQ2" s="132"/>
      <c r="FUR2" s="132"/>
      <c r="FUS2" s="132"/>
      <c r="FUT2" s="132"/>
      <c r="FUU2" s="132"/>
      <c r="FUV2" s="132"/>
      <c r="FUW2" s="132"/>
      <c r="FUX2" s="132"/>
      <c r="FUY2" s="132"/>
      <c r="FUZ2" s="132"/>
      <c r="FVA2" s="132"/>
      <c r="FVB2" s="132"/>
      <c r="FVC2" s="132"/>
      <c r="FVD2" s="132"/>
      <c r="FVE2" s="132"/>
      <c r="FVF2" s="132"/>
      <c r="FVG2" s="132"/>
      <c r="FVH2" s="132"/>
      <c r="FVI2" s="132"/>
      <c r="FVJ2" s="132"/>
      <c r="FVK2" s="132"/>
      <c r="FVL2" s="132"/>
      <c r="FVM2" s="132"/>
      <c r="FVN2" s="132"/>
      <c r="FVO2" s="132"/>
      <c r="FVP2" s="132"/>
      <c r="FVQ2" s="132"/>
      <c r="FVR2" s="132"/>
      <c r="FVS2" s="132"/>
      <c r="FVT2" s="132"/>
      <c r="FVU2" s="132"/>
      <c r="FVV2" s="132"/>
      <c r="FVW2" s="132"/>
      <c r="FVX2" s="132"/>
      <c r="FVY2" s="132"/>
      <c r="FVZ2" s="132"/>
      <c r="FWA2" s="132"/>
      <c r="FWB2" s="132"/>
      <c r="FWC2" s="132"/>
      <c r="FWD2" s="132"/>
      <c r="FWE2" s="132"/>
      <c r="FWF2" s="132"/>
      <c r="FWG2" s="132"/>
      <c r="FWH2" s="132"/>
      <c r="FWI2" s="132"/>
      <c r="FWJ2" s="132"/>
      <c r="FWK2" s="132"/>
      <c r="FWL2" s="132"/>
      <c r="FWM2" s="132"/>
      <c r="FWN2" s="132"/>
      <c r="FWO2" s="132"/>
      <c r="FWP2" s="132"/>
      <c r="FWQ2" s="132"/>
      <c r="FWR2" s="132"/>
      <c r="FWS2" s="132"/>
      <c r="FWT2" s="132"/>
      <c r="FWU2" s="132"/>
      <c r="FWV2" s="132"/>
      <c r="FWW2" s="132"/>
      <c r="FWX2" s="132"/>
      <c r="FWY2" s="132"/>
      <c r="FWZ2" s="132"/>
      <c r="FXA2" s="132"/>
      <c r="FXB2" s="132"/>
      <c r="FXC2" s="132"/>
      <c r="FXD2" s="132"/>
      <c r="FXE2" s="132"/>
      <c r="FXF2" s="132"/>
      <c r="FXG2" s="132"/>
      <c r="FXH2" s="132"/>
      <c r="FXI2" s="132"/>
      <c r="FXJ2" s="132"/>
      <c r="FXK2" s="132"/>
      <c r="FXL2" s="132"/>
      <c r="FXM2" s="132"/>
      <c r="FXN2" s="132"/>
      <c r="FXO2" s="132"/>
      <c r="FXP2" s="132"/>
      <c r="FXQ2" s="132"/>
      <c r="FXR2" s="132"/>
      <c r="FXS2" s="132"/>
      <c r="FXT2" s="132"/>
      <c r="FXU2" s="132"/>
      <c r="FXV2" s="132"/>
      <c r="FXW2" s="132"/>
      <c r="FXX2" s="132"/>
      <c r="FXY2" s="132"/>
      <c r="FXZ2" s="132"/>
      <c r="FYA2" s="132"/>
      <c r="FYB2" s="132"/>
      <c r="FYC2" s="132"/>
      <c r="FYD2" s="132"/>
      <c r="FYE2" s="132"/>
      <c r="FYF2" s="132"/>
      <c r="FYG2" s="132"/>
      <c r="FYH2" s="132"/>
      <c r="FYI2" s="132"/>
      <c r="FYJ2" s="132"/>
      <c r="FYK2" s="132"/>
      <c r="FYL2" s="132"/>
      <c r="FYM2" s="132"/>
      <c r="FYN2" s="132"/>
      <c r="FYO2" s="132"/>
      <c r="FYP2" s="132"/>
      <c r="FYQ2" s="132"/>
      <c r="FYR2" s="132"/>
      <c r="FYS2" s="132"/>
      <c r="FYT2" s="132"/>
      <c r="FYU2" s="132"/>
      <c r="FYV2" s="132"/>
      <c r="FYW2" s="132"/>
      <c r="FYX2" s="132"/>
      <c r="FYY2" s="132"/>
      <c r="FYZ2" s="132"/>
      <c r="FZA2" s="132"/>
      <c r="FZB2" s="132"/>
      <c r="FZC2" s="132"/>
      <c r="FZD2" s="132"/>
      <c r="FZE2" s="132"/>
      <c r="FZF2" s="132"/>
      <c r="FZG2" s="132"/>
      <c r="FZH2" s="132"/>
      <c r="FZI2" s="132"/>
      <c r="FZJ2" s="132"/>
      <c r="FZK2" s="132"/>
      <c r="FZL2" s="132"/>
      <c r="FZM2" s="132"/>
      <c r="FZN2" s="132"/>
      <c r="FZO2" s="132"/>
      <c r="FZP2" s="132"/>
      <c r="FZQ2" s="132"/>
      <c r="FZR2" s="132"/>
      <c r="FZS2" s="132"/>
      <c r="FZT2" s="132"/>
      <c r="FZU2" s="132"/>
      <c r="FZV2" s="132"/>
      <c r="FZW2" s="132"/>
      <c r="FZX2" s="132"/>
      <c r="FZY2" s="132"/>
      <c r="FZZ2" s="132"/>
      <c r="GAA2" s="132"/>
      <c r="GAB2" s="132"/>
      <c r="GAC2" s="132"/>
      <c r="GAD2" s="132"/>
      <c r="GAE2" s="132"/>
      <c r="GAF2" s="132"/>
      <c r="GAG2" s="132"/>
      <c r="GAH2" s="132"/>
      <c r="GAI2" s="132"/>
      <c r="GAJ2" s="132"/>
      <c r="GAK2" s="132"/>
      <c r="GAL2" s="132"/>
      <c r="GAM2" s="132"/>
      <c r="GAN2" s="132"/>
      <c r="GAO2" s="132"/>
      <c r="GAP2" s="132"/>
      <c r="GAQ2" s="132"/>
      <c r="GAR2" s="132"/>
      <c r="GAS2" s="132"/>
      <c r="GAT2" s="132"/>
      <c r="GAU2" s="132"/>
      <c r="GAV2" s="132"/>
      <c r="GAW2" s="132"/>
      <c r="GAX2" s="132"/>
      <c r="GAY2" s="132"/>
      <c r="GAZ2" s="132"/>
      <c r="GBA2" s="132"/>
      <c r="GBB2" s="132"/>
      <c r="GBC2" s="132"/>
      <c r="GBD2" s="132"/>
      <c r="GBE2" s="132"/>
      <c r="GBF2" s="132"/>
      <c r="GBG2" s="132"/>
      <c r="GBH2" s="132"/>
      <c r="GBI2" s="132"/>
      <c r="GBJ2" s="132"/>
      <c r="GBK2" s="132"/>
      <c r="GBL2" s="132"/>
      <c r="GBM2" s="132"/>
      <c r="GBN2" s="132"/>
      <c r="GBO2" s="132"/>
      <c r="GBP2" s="132"/>
      <c r="GBQ2" s="132"/>
      <c r="GBR2" s="132"/>
      <c r="GBS2" s="132"/>
      <c r="GBT2" s="132"/>
      <c r="GBU2" s="132"/>
      <c r="GBV2" s="132"/>
      <c r="GBW2" s="132"/>
      <c r="GBX2" s="132"/>
      <c r="GBY2" s="132"/>
      <c r="GBZ2" s="132"/>
      <c r="GCA2" s="132"/>
      <c r="GCB2" s="132"/>
      <c r="GCC2" s="132"/>
      <c r="GCD2" s="132"/>
      <c r="GCE2" s="132"/>
      <c r="GCF2" s="132"/>
      <c r="GCG2" s="132"/>
      <c r="GCH2" s="132"/>
      <c r="GCI2" s="132"/>
      <c r="GCJ2" s="132"/>
      <c r="GCK2" s="132"/>
      <c r="GCL2" s="132"/>
      <c r="GCM2" s="132"/>
      <c r="GCN2" s="132"/>
      <c r="GCO2" s="132"/>
      <c r="GCP2" s="132"/>
      <c r="GCQ2" s="132"/>
      <c r="GCR2" s="132"/>
      <c r="GCS2" s="132"/>
      <c r="GCT2" s="132"/>
      <c r="GCU2" s="132"/>
      <c r="GCV2" s="132"/>
      <c r="GCW2" s="132"/>
      <c r="GCX2" s="132"/>
      <c r="GCY2" s="132"/>
      <c r="GCZ2" s="132"/>
      <c r="GDA2" s="132"/>
      <c r="GDB2" s="132"/>
      <c r="GDC2" s="132"/>
      <c r="GDD2" s="132"/>
      <c r="GDE2" s="132"/>
      <c r="GDF2" s="132"/>
      <c r="GDG2" s="132"/>
      <c r="GDH2" s="132"/>
      <c r="GDI2" s="132"/>
      <c r="GDJ2" s="132"/>
      <c r="GDK2" s="132"/>
      <c r="GDL2" s="132"/>
      <c r="GDM2" s="132"/>
      <c r="GDN2" s="132"/>
      <c r="GDO2" s="132"/>
      <c r="GDP2" s="132"/>
      <c r="GDQ2" s="132"/>
      <c r="GDR2" s="132"/>
      <c r="GDS2" s="132"/>
      <c r="GDT2" s="132"/>
      <c r="GDU2" s="132"/>
      <c r="GDV2" s="132"/>
      <c r="GDW2" s="132"/>
      <c r="GDX2" s="132"/>
      <c r="GDY2" s="132"/>
      <c r="GDZ2" s="132"/>
      <c r="GEA2" s="132"/>
      <c r="GEB2" s="132"/>
      <c r="GEC2" s="132"/>
      <c r="GED2" s="132"/>
      <c r="GEE2" s="132"/>
      <c r="GEF2" s="132"/>
      <c r="GEG2" s="132"/>
      <c r="GEH2" s="132"/>
      <c r="GEI2" s="132"/>
      <c r="GEJ2" s="132"/>
      <c r="GEK2" s="132"/>
      <c r="GEL2" s="132"/>
      <c r="GEM2" s="132"/>
      <c r="GEN2" s="132"/>
      <c r="GEO2" s="132"/>
      <c r="GEP2" s="132"/>
      <c r="GEQ2" s="132"/>
      <c r="GER2" s="132"/>
      <c r="GES2" s="132"/>
      <c r="GET2" s="132"/>
      <c r="GEU2" s="132"/>
      <c r="GEV2" s="132"/>
      <c r="GEW2" s="132"/>
      <c r="GEX2" s="132"/>
      <c r="GEY2" s="132"/>
      <c r="GEZ2" s="132"/>
      <c r="GFA2" s="132"/>
      <c r="GFB2" s="132"/>
      <c r="GFC2" s="132"/>
      <c r="GFD2" s="132"/>
      <c r="GFE2" s="132"/>
      <c r="GFF2" s="132"/>
      <c r="GFG2" s="132"/>
      <c r="GFH2" s="132"/>
      <c r="GFI2" s="132"/>
      <c r="GFJ2" s="132"/>
      <c r="GFK2" s="132"/>
      <c r="GFL2" s="132"/>
      <c r="GFM2" s="132"/>
      <c r="GFN2" s="132"/>
      <c r="GFO2" s="132"/>
      <c r="GFP2" s="132"/>
      <c r="GFQ2" s="132"/>
      <c r="GFR2" s="132"/>
      <c r="GFS2" s="132"/>
      <c r="GFT2" s="132"/>
      <c r="GFU2" s="132"/>
      <c r="GFV2" s="132"/>
      <c r="GFW2" s="132"/>
      <c r="GFX2" s="132"/>
      <c r="GFY2" s="132"/>
      <c r="GFZ2" s="132"/>
      <c r="GGA2" s="132"/>
      <c r="GGB2" s="132"/>
      <c r="GGC2" s="132"/>
      <c r="GGD2" s="132"/>
      <c r="GGE2" s="132"/>
      <c r="GGF2" s="132"/>
      <c r="GGG2" s="132"/>
      <c r="GGH2" s="132"/>
      <c r="GGI2" s="132"/>
      <c r="GGJ2" s="132"/>
      <c r="GGK2" s="132"/>
      <c r="GGL2" s="132"/>
      <c r="GGM2" s="132"/>
      <c r="GGN2" s="132"/>
      <c r="GGO2" s="132"/>
      <c r="GGP2" s="132"/>
      <c r="GGQ2" s="132"/>
      <c r="GGR2" s="132"/>
      <c r="GGS2" s="132"/>
      <c r="GGT2" s="132"/>
      <c r="GGU2" s="132"/>
      <c r="GGV2" s="132"/>
      <c r="GGW2" s="132"/>
      <c r="GGX2" s="132"/>
      <c r="GGY2" s="132"/>
      <c r="GGZ2" s="132"/>
      <c r="GHA2" s="132"/>
      <c r="GHB2" s="132"/>
      <c r="GHC2" s="132"/>
      <c r="GHD2" s="132"/>
      <c r="GHE2" s="132"/>
      <c r="GHF2" s="132"/>
      <c r="GHG2" s="132"/>
      <c r="GHH2" s="132"/>
      <c r="GHI2" s="132"/>
      <c r="GHJ2" s="132"/>
      <c r="GHK2" s="132"/>
      <c r="GHL2" s="132"/>
      <c r="GHM2" s="132"/>
      <c r="GHN2" s="132"/>
      <c r="GHO2" s="132"/>
      <c r="GHP2" s="132"/>
      <c r="GHQ2" s="132"/>
      <c r="GHR2" s="132"/>
      <c r="GHS2" s="132"/>
      <c r="GHT2" s="132"/>
      <c r="GHU2" s="132"/>
      <c r="GHV2" s="132"/>
      <c r="GHW2" s="132"/>
      <c r="GHX2" s="132"/>
      <c r="GHY2" s="132"/>
      <c r="GHZ2" s="132"/>
      <c r="GIA2" s="132"/>
      <c r="GIB2" s="132"/>
      <c r="GIC2" s="132"/>
      <c r="GID2" s="132"/>
      <c r="GIE2" s="132"/>
      <c r="GIF2" s="132"/>
      <c r="GIG2" s="132"/>
      <c r="GIH2" s="132"/>
      <c r="GII2" s="132"/>
      <c r="GIJ2" s="132"/>
      <c r="GIK2" s="132"/>
      <c r="GIL2" s="132"/>
      <c r="GIM2" s="132"/>
      <c r="GIN2" s="132"/>
      <c r="GIO2" s="132"/>
      <c r="GIP2" s="132"/>
      <c r="GIQ2" s="132"/>
      <c r="GIR2" s="132"/>
      <c r="GIS2" s="132"/>
      <c r="GIT2" s="132"/>
      <c r="GIU2" s="132"/>
      <c r="GIV2" s="132"/>
      <c r="GIW2" s="132"/>
      <c r="GIX2" s="132"/>
      <c r="GIY2" s="132"/>
      <c r="GIZ2" s="132"/>
      <c r="GJA2" s="132"/>
      <c r="GJB2" s="132"/>
      <c r="GJC2" s="132"/>
      <c r="GJD2" s="132"/>
      <c r="GJE2" s="132"/>
      <c r="GJF2" s="132"/>
      <c r="GJG2" s="132"/>
      <c r="GJH2" s="132"/>
      <c r="GJI2" s="132"/>
      <c r="GJJ2" s="132"/>
      <c r="GJK2" s="132"/>
      <c r="GJL2" s="132"/>
      <c r="GJM2" s="132"/>
      <c r="GJN2" s="132"/>
      <c r="GJO2" s="132"/>
      <c r="GJP2" s="132"/>
      <c r="GJQ2" s="132"/>
      <c r="GJR2" s="132"/>
      <c r="GJS2" s="132"/>
      <c r="GJT2" s="132"/>
      <c r="GJU2" s="132"/>
      <c r="GJV2" s="132"/>
      <c r="GJW2" s="132"/>
      <c r="GJX2" s="132"/>
      <c r="GJY2" s="132"/>
      <c r="GJZ2" s="132"/>
      <c r="GKA2" s="132"/>
      <c r="GKB2" s="132"/>
      <c r="GKC2" s="132"/>
      <c r="GKD2" s="132"/>
      <c r="GKE2" s="132"/>
      <c r="GKF2" s="132"/>
      <c r="GKG2" s="132"/>
      <c r="GKH2" s="132"/>
      <c r="GKI2" s="132"/>
      <c r="GKJ2" s="132"/>
      <c r="GKK2" s="132"/>
      <c r="GKL2" s="132"/>
      <c r="GKM2" s="132"/>
      <c r="GKN2" s="132"/>
      <c r="GKO2" s="132"/>
      <c r="GKP2" s="132"/>
      <c r="GKQ2" s="132"/>
      <c r="GKR2" s="132"/>
      <c r="GKS2" s="132"/>
      <c r="GKT2" s="132"/>
      <c r="GKU2" s="132"/>
      <c r="GKV2" s="132"/>
      <c r="GKW2" s="132"/>
      <c r="GKX2" s="132"/>
      <c r="GKY2" s="132"/>
      <c r="GKZ2" s="132"/>
      <c r="GLA2" s="132"/>
      <c r="GLB2" s="132"/>
      <c r="GLC2" s="132"/>
      <c r="GLD2" s="132"/>
      <c r="GLE2" s="132"/>
      <c r="GLF2" s="132"/>
      <c r="GLG2" s="132"/>
      <c r="GLH2" s="132"/>
      <c r="GLI2" s="132"/>
      <c r="GLJ2" s="132"/>
      <c r="GLK2" s="132"/>
      <c r="GLL2" s="132"/>
      <c r="GLM2" s="132"/>
      <c r="GLN2" s="132"/>
      <c r="GLO2" s="132"/>
      <c r="GLP2" s="132"/>
      <c r="GLQ2" s="132"/>
      <c r="GLR2" s="132"/>
      <c r="GLS2" s="132"/>
      <c r="GLT2" s="132"/>
      <c r="GLU2" s="132"/>
      <c r="GLV2" s="132"/>
      <c r="GLW2" s="132"/>
      <c r="GLX2" s="132"/>
      <c r="GLY2" s="132"/>
      <c r="GLZ2" s="132"/>
      <c r="GMA2" s="132"/>
      <c r="GMB2" s="132"/>
      <c r="GMC2" s="132"/>
      <c r="GMD2" s="132"/>
      <c r="GME2" s="132"/>
      <c r="GMF2" s="132"/>
      <c r="GMG2" s="132"/>
      <c r="GMH2" s="132"/>
      <c r="GMI2" s="132"/>
      <c r="GMJ2" s="132"/>
      <c r="GMK2" s="132"/>
      <c r="GML2" s="132"/>
      <c r="GMM2" s="132"/>
      <c r="GMN2" s="132"/>
      <c r="GMO2" s="132"/>
      <c r="GMP2" s="132"/>
      <c r="GMQ2" s="132"/>
      <c r="GMR2" s="132"/>
      <c r="GMS2" s="132"/>
      <c r="GMT2" s="132"/>
      <c r="GMU2" s="132"/>
      <c r="GMV2" s="132"/>
      <c r="GMW2" s="132"/>
      <c r="GMX2" s="132"/>
      <c r="GMY2" s="132"/>
      <c r="GMZ2" s="132"/>
      <c r="GNA2" s="132"/>
      <c r="GNB2" s="132"/>
      <c r="GNC2" s="132"/>
      <c r="GND2" s="132"/>
      <c r="GNE2" s="132"/>
      <c r="GNF2" s="132"/>
      <c r="GNG2" s="132"/>
      <c r="GNH2" s="132"/>
      <c r="GNI2" s="132"/>
      <c r="GNJ2" s="132"/>
      <c r="GNK2" s="132"/>
      <c r="GNL2" s="132"/>
      <c r="GNM2" s="132"/>
      <c r="GNN2" s="132"/>
      <c r="GNO2" s="132"/>
      <c r="GNP2" s="132"/>
      <c r="GNQ2" s="132"/>
      <c r="GNR2" s="132"/>
      <c r="GNS2" s="132"/>
      <c r="GNT2" s="132"/>
      <c r="GNU2" s="132"/>
      <c r="GNV2" s="132"/>
      <c r="GNW2" s="132"/>
      <c r="GNX2" s="132"/>
      <c r="GNY2" s="132"/>
      <c r="GNZ2" s="132"/>
      <c r="GOA2" s="132"/>
      <c r="GOB2" s="132"/>
      <c r="GOC2" s="132"/>
      <c r="GOD2" s="132"/>
      <c r="GOE2" s="132"/>
      <c r="GOF2" s="132"/>
      <c r="GOG2" s="132"/>
      <c r="GOH2" s="132"/>
      <c r="GOI2" s="132"/>
      <c r="GOJ2" s="132"/>
      <c r="GOK2" s="132"/>
      <c r="GOL2" s="132"/>
      <c r="GOM2" s="132"/>
      <c r="GON2" s="132"/>
      <c r="GOO2" s="132"/>
      <c r="GOP2" s="132"/>
      <c r="GOQ2" s="132"/>
      <c r="GOR2" s="132"/>
      <c r="GOS2" s="132"/>
      <c r="GOT2" s="132"/>
      <c r="GOU2" s="132"/>
      <c r="GOV2" s="132"/>
      <c r="GOW2" s="132"/>
      <c r="GOX2" s="132"/>
      <c r="GOY2" s="132"/>
      <c r="GOZ2" s="132"/>
      <c r="GPA2" s="132"/>
      <c r="GPB2" s="132"/>
      <c r="GPC2" s="132"/>
      <c r="GPD2" s="132"/>
      <c r="GPE2" s="132"/>
      <c r="GPF2" s="132"/>
      <c r="GPG2" s="132"/>
      <c r="GPH2" s="132"/>
      <c r="GPI2" s="132"/>
      <c r="GPJ2" s="132"/>
      <c r="GPK2" s="132"/>
      <c r="GPL2" s="132"/>
      <c r="GPM2" s="132"/>
      <c r="GPN2" s="132"/>
      <c r="GPO2" s="132"/>
      <c r="GPP2" s="132"/>
      <c r="GPQ2" s="132"/>
      <c r="GPR2" s="132"/>
      <c r="GPS2" s="132"/>
      <c r="GPT2" s="132"/>
      <c r="GPU2" s="132"/>
      <c r="GPV2" s="132"/>
      <c r="GPW2" s="132"/>
      <c r="GPX2" s="132"/>
      <c r="GPY2" s="132"/>
      <c r="GPZ2" s="132"/>
      <c r="GQA2" s="132"/>
      <c r="GQB2" s="132"/>
      <c r="GQC2" s="132"/>
      <c r="GQD2" s="132"/>
      <c r="GQE2" s="132"/>
      <c r="GQF2" s="132"/>
      <c r="GQG2" s="132"/>
      <c r="GQH2" s="132"/>
      <c r="GQI2" s="132"/>
      <c r="GQJ2" s="132"/>
      <c r="GQK2" s="132"/>
      <c r="GQL2" s="132"/>
      <c r="GQM2" s="132"/>
      <c r="GQN2" s="132"/>
      <c r="GQO2" s="132"/>
      <c r="GQP2" s="132"/>
      <c r="GQQ2" s="132"/>
      <c r="GQR2" s="132"/>
      <c r="GQS2" s="132"/>
      <c r="GQT2" s="132"/>
      <c r="GQU2" s="132"/>
      <c r="GQV2" s="132"/>
      <c r="GQW2" s="132"/>
      <c r="GQX2" s="132"/>
      <c r="GQY2" s="132"/>
      <c r="GQZ2" s="132"/>
      <c r="GRA2" s="132"/>
      <c r="GRB2" s="132"/>
      <c r="GRC2" s="132"/>
      <c r="GRD2" s="132"/>
      <c r="GRE2" s="132"/>
      <c r="GRF2" s="132"/>
      <c r="GRG2" s="132"/>
      <c r="GRH2" s="132"/>
      <c r="GRI2" s="132"/>
      <c r="GRJ2" s="132"/>
      <c r="GRK2" s="132"/>
      <c r="GRL2" s="132"/>
      <c r="GRM2" s="132"/>
      <c r="GRN2" s="132"/>
      <c r="GRO2" s="132"/>
      <c r="GRP2" s="132"/>
      <c r="GRQ2" s="132"/>
      <c r="GRR2" s="132"/>
      <c r="GRS2" s="132"/>
      <c r="GRT2" s="132"/>
      <c r="GRU2" s="132"/>
      <c r="GRV2" s="132"/>
      <c r="GRW2" s="132"/>
      <c r="GRX2" s="132"/>
      <c r="GRY2" s="132"/>
      <c r="GRZ2" s="132"/>
      <c r="GSA2" s="132"/>
      <c r="GSB2" s="132"/>
      <c r="GSC2" s="132"/>
      <c r="GSD2" s="132"/>
      <c r="GSE2" s="132"/>
      <c r="GSF2" s="132"/>
      <c r="GSG2" s="132"/>
      <c r="GSH2" s="132"/>
      <c r="GSI2" s="132"/>
      <c r="GSJ2" s="132"/>
      <c r="GSK2" s="132"/>
      <c r="GSL2" s="132"/>
      <c r="GSM2" s="132"/>
      <c r="GSN2" s="132"/>
      <c r="GSO2" s="132"/>
      <c r="GSP2" s="132"/>
      <c r="GSQ2" s="132"/>
      <c r="GSR2" s="132"/>
      <c r="GSS2" s="132"/>
      <c r="GST2" s="132"/>
      <c r="GSU2" s="132"/>
      <c r="GSV2" s="132"/>
      <c r="GSW2" s="132"/>
      <c r="GSX2" s="132"/>
      <c r="GSY2" s="132"/>
      <c r="GSZ2" s="132"/>
      <c r="GTA2" s="132"/>
      <c r="GTB2" s="132"/>
      <c r="GTC2" s="132"/>
      <c r="GTD2" s="132"/>
      <c r="GTE2" s="132"/>
      <c r="GTF2" s="132"/>
      <c r="GTG2" s="132"/>
      <c r="GTH2" s="132"/>
      <c r="GTI2" s="132"/>
      <c r="GTJ2" s="132"/>
      <c r="GTK2" s="132"/>
      <c r="GTL2" s="132"/>
      <c r="GTM2" s="132"/>
      <c r="GTN2" s="132"/>
      <c r="GTO2" s="132"/>
      <c r="GTP2" s="132"/>
      <c r="GTQ2" s="132"/>
      <c r="GTR2" s="132"/>
      <c r="GTS2" s="132"/>
      <c r="GTT2" s="132"/>
      <c r="GTU2" s="132"/>
      <c r="GTV2" s="132"/>
      <c r="GTW2" s="132"/>
      <c r="GTX2" s="132"/>
      <c r="GTY2" s="132"/>
      <c r="GTZ2" s="132"/>
      <c r="GUA2" s="132"/>
      <c r="GUB2" s="132"/>
      <c r="GUC2" s="132"/>
      <c r="GUD2" s="132"/>
      <c r="GUE2" s="132"/>
      <c r="GUF2" s="132"/>
      <c r="GUG2" s="132"/>
      <c r="GUH2" s="132"/>
      <c r="GUI2" s="132"/>
      <c r="GUJ2" s="132"/>
      <c r="GUK2" s="132"/>
      <c r="GUL2" s="132"/>
      <c r="GUM2" s="132"/>
      <c r="GUN2" s="132"/>
      <c r="GUO2" s="132"/>
      <c r="GUP2" s="132"/>
      <c r="GUQ2" s="132"/>
      <c r="GUR2" s="132"/>
      <c r="GUS2" s="132"/>
      <c r="GUT2" s="132"/>
      <c r="GUU2" s="132"/>
      <c r="GUV2" s="132"/>
      <c r="GUW2" s="132"/>
      <c r="GUX2" s="132"/>
      <c r="GUY2" s="132"/>
      <c r="GUZ2" s="132"/>
      <c r="GVA2" s="132"/>
      <c r="GVB2" s="132"/>
      <c r="GVC2" s="132"/>
      <c r="GVD2" s="132"/>
      <c r="GVE2" s="132"/>
      <c r="GVF2" s="132"/>
      <c r="GVG2" s="132"/>
      <c r="GVH2" s="132"/>
      <c r="GVI2" s="132"/>
      <c r="GVJ2" s="132"/>
      <c r="GVK2" s="132"/>
      <c r="GVL2" s="132"/>
      <c r="GVM2" s="132"/>
      <c r="GVN2" s="132"/>
      <c r="GVO2" s="132"/>
      <c r="GVP2" s="132"/>
      <c r="GVQ2" s="132"/>
      <c r="GVR2" s="132"/>
      <c r="GVS2" s="132"/>
      <c r="GVT2" s="132"/>
      <c r="GVU2" s="132"/>
      <c r="GVV2" s="132"/>
      <c r="GVW2" s="132"/>
      <c r="GVX2" s="132"/>
      <c r="GVY2" s="132"/>
      <c r="GVZ2" s="132"/>
      <c r="GWA2" s="132"/>
      <c r="GWB2" s="132"/>
      <c r="GWC2" s="132"/>
      <c r="GWD2" s="132"/>
      <c r="GWE2" s="132"/>
      <c r="GWF2" s="132"/>
      <c r="GWG2" s="132"/>
      <c r="GWH2" s="132"/>
      <c r="GWI2" s="132"/>
      <c r="GWJ2" s="132"/>
      <c r="GWK2" s="132"/>
      <c r="GWL2" s="132"/>
      <c r="GWM2" s="132"/>
      <c r="GWN2" s="132"/>
      <c r="GWO2" s="132"/>
      <c r="GWP2" s="132"/>
      <c r="GWQ2" s="132"/>
      <c r="GWR2" s="132"/>
      <c r="GWS2" s="132"/>
      <c r="GWT2" s="132"/>
      <c r="GWU2" s="132"/>
      <c r="GWV2" s="132"/>
      <c r="GWW2" s="132"/>
      <c r="GWX2" s="132"/>
      <c r="GWY2" s="132"/>
      <c r="GWZ2" s="132"/>
      <c r="GXA2" s="132"/>
      <c r="GXB2" s="132"/>
      <c r="GXC2" s="132"/>
      <c r="GXD2" s="132"/>
      <c r="GXE2" s="132"/>
      <c r="GXF2" s="132"/>
      <c r="GXG2" s="132"/>
      <c r="GXH2" s="132"/>
      <c r="GXI2" s="132"/>
      <c r="GXJ2" s="132"/>
      <c r="GXK2" s="132"/>
      <c r="GXL2" s="132"/>
      <c r="GXM2" s="132"/>
      <c r="GXN2" s="132"/>
      <c r="GXO2" s="132"/>
      <c r="GXP2" s="132"/>
      <c r="GXQ2" s="132"/>
      <c r="GXR2" s="132"/>
      <c r="GXS2" s="132"/>
      <c r="GXT2" s="132"/>
      <c r="GXU2" s="132"/>
      <c r="GXV2" s="132"/>
      <c r="GXW2" s="132"/>
      <c r="GXX2" s="132"/>
      <c r="GXY2" s="132"/>
      <c r="GXZ2" s="132"/>
      <c r="GYA2" s="132"/>
      <c r="GYB2" s="132"/>
      <c r="GYC2" s="132"/>
      <c r="GYD2" s="132"/>
      <c r="GYE2" s="132"/>
      <c r="GYF2" s="132"/>
      <c r="GYG2" s="132"/>
      <c r="GYH2" s="132"/>
      <c r="GYI2" s="132"/>
      <c r="GYJ2" s="132"/>
      <c r="GYK2" s="132"/>
      <c r="GYL2" s="132"/>
      <c r="GYM2" s="132"/>
      <c r="GYN2" s="132"/>
      <c r="GYO2" s="132"/>
      <c r="GYP2" s="132"/>
      <c r="GYQ2" s="132"/>
      <c r="GYR2" s="132"/>
      <c r="GYS2" s="132"/>
      <c r="GYT2" s="132"/>
      <c r="GYU2" s="132"/>
      <c r="GYV2" s="132"/>
      <c r="GYW2" s="132"/>
      <c r="GYX2" s="132"/>
      <c r="GYY2" s="132"/>
      <c r="GYZ2" s="132"/>
      <c r="GZA2" s="132"/>
      <c r="GZB2" s="132"/>
      <c r="GZC2" s="132"/>
      <c r="GZD2" s="132"/>
      <c r="GZE2" s="132"/>
      <c r="GZF2" s="132"/>
      <c r="GZG2" s="132"/>
      <c r="GZH2" s="132"/>
      <c r="GZI2" s="132"/>
      <c r="GZJ2" s="132"/>
      <c r="GZK2" s="132"/>
      <c r="GZL2" s="132"/>
      <c r="GZM2" s="132"/>
      <c r="GZN2" s="132"/>
      <c r="GZO2" s="132"/>
      <c r="GZP2" s="132"/>
      <c r="GZQ2" s="132"/>
      <c r="GZR2" s="132"/>
      <c r="GZS2" s="132"/>
      <c r="GZT2" s="132"/>
      <c r="GZU2" s="132"/>
      <c r="GZV2" s="132"/>
      <c r="GZW2" s="132"/>
      <c r="GZX2" s="132"/>
      <c r="GZY2" s="132"/>
      <c r="GZZ2" s="132"/>
      <c r="HAA2" s="132"/>
      <c r="HAB2" s="132"/>
      <c r="HAC2" s="132"/>
      <c r="HAD2" s="132"/>
      <c r="HAE2" s="132"/>
      <c r="HAF2" s="132"/>
      <c r="HAG2" s="132"/>
      <c r="HAH2" s="132"/>
      <c r="HAI2" s="132"/>
      <c r="HAJ2" s="132"/>
      <c r="HAK2" s="132"/>
      <c r="HAL2" s="132"/>
      <c r="HAM2" s="132"/>
      <c r="HAN2" s="132"/>
      <c r="HAO2" s="132"/>
      <c r="HAP2" s="132"/>
      <c r="HAQ2" s="132"/>
      <c r="HAR2" s="132"/>
      <c r="HAS2" s="132"/>
      <c r="HAT2" s="132"/>
      <c r="HAU2" s="132"/>
      <c r="HAV2" s="132"/>
      <c r="HAW2" s="132"/>
      <c r="HAX2" s="132"/>
      <c r="HAY2" s="132"/>
      <c r="HAZ2" s="132"/>
      <c r="HBA2" s="132"/>
      <c r="HBB2" s="132"/>
      <c r="HBC2" s="132"/>
      <c r="HBD2" s="132"/>
      <c r="HBE2" s="132"/>
      <c r="HBF2" s="132"/>
      <c r="HBG2" s="132"/>
      <c r="HBH2" s="132"/>
      <c r="HBI2" s="132"/>
      <c r="HBJ2" s="132"/>
      <c r="HBK2" s="132"/>
      <c r="HBL2" s="132"/>
      <c r="HBM2" s="132"/>
      <c r="HBN2" s="132"/>
      <c r="HBO2" s="132"/>
      <c r="HBP2" s="132"/>
      <c r="HBQ2" s="132"/>
      <c r="HBR2" s="132"/>
      <c r="HBS2" s="132"/>
      <c r="HBT2" s="132"/>
      <c r="HBU2" s="132"/>
      <c r="HBV2" s="132"/>
      <c r="HBW2" s="132"/>
      <c r="HBX2" s="132"/>
      <c r="HBY2" s="132"/>
      <c r="HBZ2" s="132"/>
      <c r="HCA2" s="132"/>
      <c r="HCB2" s="132"/>
      <c r="HCC2" s="132"/>
      <c r="HCD2" s="132"/>
      <c r="HCE2" s="132"/>
      <c r="HCF2" s="132"/>
      <c r="HCG2" s="132"/>
      <c r="HCH2" s="132"/>
      <c r="HCI2" s="132"/>
      <c r="HCJ2" s="132"/>
      <c r="HCK2" s="132"/>
      <c r="HCL2" s="132"/>
      <c r="HCM2" s="132"/>
      <c r="HCN2" s="132"/>
      <c r="HCO2" s="132"/>
      <c r="HCP2" s="132"/>
      <c r="HCQ2" s="132"/>
      <c r="HCR2" s="132"/>
      <c r="HCS2" s="132"/>
      <c r="HCT2" s="132"/>
      <c r="HCU2" s="132"/>
      <c r="HCV2" s="132"/>
      <c r="HCW2" s="132"/>
      <c r="HCX2" s="132"/>
      <c r="HCY2" s="132"/>
      <c r="HCZ2" s="132"/>
      <c r="HDA2" s="132"/>
      <c r="HDB2" s="132"/>
      <c r="HDC2" s="132"/>
      <c r="HDD2" s="132"/>
      <c r="HDE2" s="132"/>
      <c r="HDF2" s="132"/>
      <c r="HDG2" s="132"/>
      <c r="HDH2" s="132"/>
      <c r="HDI2" s="132"/>
      <c r="HDJ2" s="132"/>
      <c r="HDK2" s="132"/>
      <c r="HDL2" s="132"/>
      <c r="HDM2" s="132"/>
      <c r="HDN2" s="132"/>
      <c r="HDO2" s="132"/>
      <c r="HDP2" s="132"/>
      <c r="HDQ2" s="132"/>
      <c r="HDR2" s="132"/>
      <c r="HDS2" s="132"/>
      <c r="HDT2" s="132"/>
      <c r="HDU2" s="132"/>
      <c r="HDV2" s="132"/>
      <c r="HDW2" s="132"/>
      <c r="HDX2" s="132"/>
      <c r="HDY2" s="132"/>
      <c r="HDZ2" s="132"/>
      <c r="HEA2" s="132"/>
      <c r="HEB2" s="132"/>
      <c r="HEC2" s="132"/>
      <c r="HED2" s="132"/>
      <c r="HEE2" s="132"/>
      <c r="HEF2" s="132"/>
      <c r="HEG2" s="132"/>
      <c r="HEH2" s="132"/>
      <c r="HEI2" s="132"/>
      <c r="HEJ2" s="132"/>
      <c r="HEK2" s="132"/>
      <c r="HEL2" s="132"/>
      <c r="HEM2" s="132"/>
      <c r="HEN2" s="132"/>
      <c r="HEO2" s="132"/>
      <c r="HEP2" s="132"/>
      <c r="HEQ2" s="132"/>
      <c r="HER2" s="132"/>
      <c r="HES2" s="132"/>
      <c r="HET2" s="132"/>
      <c r="HEU2" s="132"/>
      <c r="HEV2" s="132"/>
      <c r="HEW2" s="132"/>
      <c r="HEX2" s="132"/>
      <c r="HEY2" s="132"/>
      <c r="HEZ2" s="132"/>
      <c r="HFA2" s="132"/>
      <c r="HFB2" s="132"/>
      <c r="HFC2" s="132"/>
      <c r="HFD2" s="132"/>
      <c r="HFE2" s="132"/>
      <c r="HFF2" s="132"/>
      <c r="HFG2" s="132"/>
      <c r="HFH2" s="132"/>
      <c r="HFI2" s="132"/>
      <c r="HFJ2" s="132"/>
      <c r="HFK2" s="132"/>
      <c r="HFL2" s="132"/>
      <c r="HFM2" s="132"/>
      <c r="HFN2" s="132"/>
      <c r="HFO2" s="132"/>
      <c r="HFP2" s="132"/>
      <c r="HFQ2" s="132"/>
      <c r="HFR2" s="132"/>
      <c r="HFS2" s="132"/>
      <c r="HFT2" s="132"/>
      <c r="HFU2" s="132"/>
      <c r="HFV2" s="132"/>
      <c r="HFW2" s="132"/>
      <c r="HFX2" s="132"/>
      <c r="HFY2" s="132"/>
      <c r="HFZ2" s="132"/>
      <c r="HGA2" s="132"/>
      <c r="HGB2" s="132"/>
      <c r="HGC2" s="132"/>
      <c r="HGD2" s="132"/>
      <c r="HGE2" s="132"/>
      <c r="HGF2" s="132"/>
      <c r="HGG2" s="132"/>
      <c r="HGH2" s="132"/>
      <c r="HGI2" s="132"/>
      <c r="HGJ2" s="132"/>
      <c r="HGK2" s="132"/>
      <c r="HGL2" s="132"/>
      <c r="HGM2" s="132"/>
      <c r="HGN2" s="132"/>
      <c r="HGO2" s="132"/>
      <c r="HGP2" s="132"/>
      <c r="HGQ2" s="132"/>
      <c r="HGR2" s="132"/>
      <c r="HGS2" s="132"/>
      <c r="HGT2" s="132"/>
      <c r="HGU2" s="132"/>
      <c r="HGV2" s="132"/>
      <c r="HGW2" s="132"/>
      <c r="HGX2" s="132"/>
      <c r="HGY2" s="132"/>
      <c r="HGZ2" s="132"/>
      <c r="HHA2" s="132"/>
      <c r="HHB2" s="132"/>
      <c r="HHC2" s="132"/>
      <c r="HHD2" s="132"/>
      <c r="HHE2" s="132"/>
      <c r="HHF2" s="132"/>
      <c r="HHG2" s="132"/>
      <c r="HHH2" s="132"/>
      <c r="HHI2" s="132"/>
      <c r="HHJ2" s="132"/>
      <c r="HHK2" s="132"/>
      <c r="HHL2" s="132"/>
      <c r="HHM2" s="132"/>
      <c r="HHN2" s="132"/>
      <c r="HHO2" s="132"/>
      <c r="HHP2" s="132"/>
      <c r="HHQ2" s="132"/>
      <c r="HHR2" s="132"/>
      <c r="HHS2" s="132"/>
      <c r="HHT2" s="132"/>
      <c r="HHU2" s="132"/>
      <c r="HHV2" s="132"/>
      <c r="HHW2" s="132"/>
      <c r="HHX2" s="132"/>
      <c r="HHY2" s="132"/>
      <c r="HHZ2" s="132"/>
      <c r="HIA2" s="132"/>
      <c r="HIB2" s="132"/>
      <c r="HIC2" s="132"/>
      <c r="HID2" s="132"/>
      <c r="HIE2" s="132"/>
      <c r="HIF2" s="132"/>
      <c r="HIG2" s="132"/>
      <c r="HIH2" s="132"/>
      <c r="HII2" s="132"/>
      <c r="HIJ2" s="132"/>
      <c r="HIK2" s="132"/>
      <c r="HIL2" s="132"/>
      <c r="HIM2" s="132"/>
      <c r="HIN2" s="132"/>
      <c r="HIO2" s="132"/>
      <c r="HIP2" s="132"/>
      <c r="HIQ2" s="132"/>
      <c r="HIR2" s="132"/>
      <c r="HIS2" s="132"/>
      <c r="HIT2" s="132"/>
      <c r="HIU2" s="132"/>
      <c r="HIV2" s="132"/>
      <c r="HIW2" s="132"/>
      <c r="HIX2" s="132"/>
      <c r="HIY2" s="132"/>
      <c r="HIZ2" s="132"/>
      <c r="HJA2" s="132"/>
      <c r="HJB2" s="132"/>
      <c r="HJC2" s="132"/>
      <c r="HJD2" s="132"/>
      <c r="HJE2" s="132"/>
      <c r="HJF2" s="132"/>
      <c r="HJG2" s="132"/>
      <c r="HJH2" s="132"/>
      <c r="HJI2" s="132"/>
      <c r="HJJ2" s="132"/>
      <c r="HJK2" s="132"/>
      <c r="HJL2" s="132"/>
      <c r="HJM2" s="132"/>
      <c r="HJN2" s="132"/>
      <c r="HJO2" s="132"/>
      <c r="HJP2" s="132"/>
      <c r="HJQ2" s="132"/>
      <c r="HJR2" s="132"/>
      <c r="HJS2" s="132"/>
      <c r="HJT2" s="132"/>
      <c r="HJU2" s="132"/>
      <c r="HJV2" s="132"/>
      <c r="HJW2" s="132"/>
      <c r="HJX2" s="132"/>
      <c r="HJY2" s="132"/>
      <c r="HJZ2" s="132"/>
      <c r="HKA2" s="132"/>
      <c r="HKB2" s="132"/>
      <c r="HKC2" s="132"/>
      <c r="HKD2" s="132"/>
      <c r="HKE2" s="132"/>
      <c r="HKF2" s="132"/>
      <c r="HKG2" s="132"/>
      <c r="HKH2" s="132"/>
      <c r="HKI2" s="132"/>
      <c r="HKJ2" s="132"/>
      <c r="HKK2" s="132"/>
      <c r="HKL2" s="132"/>
      <c r="HKM2" s="132"/>
      <c r="HKN2" s="132"/>
      <c r="HKO2" s="132"/>
      <c r="HKP2" s="132"/>
      <c r="HKQ2" s="132"/>
      <c r="HKR2" s="132"/>
      <c r="HKS2" s="132"/>
      <c r="HKT2" s="132"/>
      <c r="HKU2" s="132"/>
      <c r="HKV2" s="132"/>
      <c r="HKW2" s="132"/>
      <c r="HKX2" s="132"/>
      <c r="HKY2" s="132"/>
      <c r="HKZ2" s="132"/>
      <c r="HLA2" s="132"/>
      <c r="HLB2" s="132"/>
      <c r="HLC2" s="132"/>
      <c r="HLD2" s="132"/>
      <c r="HLE2" s="132"/>
      <c r="HLF2" s="132"/>
      <c r="HLG2" s="132"/>
      <c r="HLH2" s="132"/>
      <c r="HLI2" s="132"/>
      <c r="HLJ2" s="132"/>
      <c r="HLK2" s="132"/>
      <c r="HLL2" s="132"/>
      <c r="HLM2" s="132"/>
      <c r="HLN2" s="132"/>
      <c r="HLO2" s="132"/>
      <c r="HLP2" s="132"/>
      <c r="HLQ2" s="132"/>
      <c r="HLR2" s="132"/>
      <c r="HLS2" s="132"/>
      <c r="HLT2" s="132"/>
      <c r="HLU2" s="132"/>
      <c r="HLV2" s="132"/>
      <c r="HLW2" s="132"/>
      <c r="HLX2" s="132"/>
      <c r="HLY2" s="132"/>
      <c r="HLZ2" s="132"/>
      <c r="HMA2" s="132"/>
      <c r="HMB2" s="132"/>
      <c r="HMC2" s="132"/>
      <c r="HMD2" s="132"/>
      <c r="HME2" s="132"/>
      <c r="HMF2" s="132"/>
      <c r="HMG2" s="132"/>
      <c r="HMH2" s="132"/>
      <c r="HMI2" s="132"/>
      <c r="HMJ2" s="132"/>
      <c r="HMK2" s="132"/>
      <c r="HML2" s="132"/>
      <c r="HMM2" s="132"/>
      <c r="HMN2" s="132"/>
      <c r="HMO2" s="132"/>
      <c r="HMP2" s="132"/>
      <c r="HMQ2" s="132"/>
      <c r="HMR2" s="132"/>
      <c r="HMS2" s="132"/>
      <c r="HMT2" s="132"/>
      <c r="HMU2" s="132"/>
      <c r="HMV2" s="132"/>
      <c r="HMW2" s="132"/>
      <c r="HMX2" s="132"/>
      <c r="HMY2" s="132"/>
      <c r="HMZ2" s="132"/>
      <c r="HNA2" s="132"/>
      <c r="HNB2" s="132"/>
      <c r="HNC2" s="132"/>
      <c r="HND2" s="132"/>
      <c r="HNE2" s="132"/>
      <c r="HNF2" s="132"/>
      <c r="HNG2" s="132"/>
      <c r="HNH2" s="132"/>
      <c r="HNI2" s="132"/>
      <c r="HNJ2" s="132"/>
      <c r="HNK2" s="132"/>
      <c r="HNL2" s="132"/>
      <c r="HNM2" s="132"/>
      <c r="HNN2" s="132"/>
      <c r="HNO2" s="132"/>
      <c r="HNP2" s="132"/>
      <c r="HNQ2" s="132"/>
      <c r="HNR2" s="132"/>
      <c r="HNS2" s="132"/>
      <c r="HNT2" s="132"/>
      <c r="HNU2" s="132"/>
      <c r="HNV2" s="132"/>
      <c r="HNW2" s="132"/>
      <c r="HNX2" s="132"/>
      <c r="HNY2" s="132"/>
      <c r="HNZ2" s="132"/>
      <c r="HOA2" s="132"/>
      <c r="HOB2" s="132"/>
      <c r="HOC2" s="132"/>
      <c r="HOD2" s="132"/>
      <c r="HOE2" s="132"/>
      <c r="HOF2" s="132"/>
      <c r="HOG2" s="132"/>
      <c r="HOH2" s="132"/>
      <c r="HOI2" s="132"/>
      <c r="HOJ2" s="132"/>
      <c r="HOK2" s="132"/>
      <c r="HOL2" s="132"/>
      <c r="HOM2" s="132"/>
      <c r="HON2" s="132"/>
      <c r="HOO2" s="132"/>
      <c r="HOP2" s="132"/>
      <c r="HOQ2" s="132"/>
      <c r="HOR2" s="132"/>
      <c r="HOS2" s="132"/>
      <c r="HOT2" s="132"/>
      <c r="HOU2" s="132"/>
      <c r="HOV2" s="132"/>
      <c r="HOW2" s="132"/>
      <c r="HOX2" s="132"/>
      <c r="HOY2" s="132"/>
      <c r="HOZ2" s="132"/>
      <c r="HPA2" s="132"/>
      <c r="HPB2" s="132"/>
      <c r="HPC2" s="132"/>
      <c r="HPD2" s="132"/>
      <c r="HPE2" s="132"/>
      <c r="HPF2" s="132"/>
      <c r="HPG2" s="132"/>
      <c r="HPH2" s="132"/>
      <c r="HPI2" s="132"/>
      <c r="HPJ2" s="132"/>
      <c r="HPK2" s="132"/>
      <c r="HPL2" s="132"/>
      <c r="HPM2" s="132"/>
      <c r="HPN2" s="132"/>
      <c r="HPO2" s="132"/>
      <c r="HPP2" s="132"/>
      <c r="HPQ2" s="132"/>
      <c r="HPR2" s="132"/>
      <c r="HPS2" s="132"/>
      <c r="HPT2" s="132"/>
      <c r="HPU2" s="132"/>
      <c r="HPV2" s="132"/>
      <c r="HPW2" s="132"/>
      <c r="HPX2" s="132"/>
      <c r="HPY2" s="132"/>
      <c r="HPZ2" s="132"/>
      <c r="HQA2" s="132"/>
      <c r="HQB2" s="132"/>
      <c r="HQC2" s="132"/>
      <c r="HQD2" s="132"/>
      <c r="HQE2" s="132"/>
      <c r="HQF2" s="132"/>
      <c r="HQG2" s="132"/>
      <c r="HQH2" s="132"/>
      <c r="HQI2" s="132"/>
      <c r="HQJ2" s="132"/>
      <c r="HQK2" s="132"/>
      <c r="HQL2" s="132"/>
      <c r="HQM2" s="132"/>
      <c r="HQN2" s="132"/>
      <c r="HQO2" s="132"/>
      <c r="HQP2" s="132"/>
      <c r="HQQ2" s="132"/>
      <c r="HQR2" s="132"/>
      <c r="HQS2" s="132"/>
      <c r="HQT2" s="132"/>
      <c r="HQU2" s="132"/>
      <c r="HQV2" s="132"/>
      <c r="HQW2" s="132"/>
      <c r="HQX2" s="132"/>
      <c r="HQY2" s="132"/>
      <c r="HQZ2" s="132"/>
      <c r="HRA2" s="132"/>
      <c r="HRB2" s="132"/>
      <c r="HRC2" s="132"/>
      <c r="HRD2" s="132"/>
      <c r="HRE2" s="132"/>
      <c r="HRF2" s="132"/>
      <c r="HRG2" s="132"/>
      <c r="HRH2" s="132"/>
      <c r="HRI2" s="132"/>
      <c r="HRJ2" s="132"/>
      <c r="HRK2" s="132"/>
      <c r="HRL2" s="132"/>
      <c r="HRM2" s="132"/>
      <c r="HRN2" s="132"/>
      <c r="HRO2" s="132"/>
      <c r="HRP2" s="132"/>
      <c r="HRQ2" s="132"/>
      <c r="HRR2" s="132"/>
      <c r="HRS2" s="132"/>
      <c r="HRT2" s="132"/>
      <c r="HRU2" s="132"/>
      <c r="HRV2" s="132"/>
      <c r="HRW2" s="132"/>
      <c r="HRX2" s="132"/>
      <c r="HRY2" s="132"/>
      <c r="HRZ2" s="132"/>
      <c r="HSA2" s="132"/>
      <c r="HSB2" s="132"/>
      <c r="HSC2" s="132"/>
      <c r="HSD2" s="132"/>
      <c r="HSE2" s="132"/>
      <c r="HSF2" s="132"/>
      <c r="HSG2" s="132"/>
      <c r="HSH2" s="132"/>
      <c r="HSI2" s="132"/>
      <c r="HSJ2" s="132"/>
      <c r="HSK2" s="132"/>
      <c r="HSL2" s="132"/>
      <c r="HSM2" s="132"/>
      <c r="HSN2" s="132"/>
      <c r="HSO2" s="132"/>
      <c r="HSP2" s="132"/>
      <c r="HSQ2" s="132"/>
      <c r="HSR2" s="132"/>
      <c r="HSS2" s="132"/>
      <c r="HST2" s="132"/>
      <c r="HSU2" s="132"/>
      <c r="HSV2" s="132"/>
      <c r="HSW2" s="132"/>
      <c r="HSX2" s="132"/>
      <c r="HSY2" s="132"/>
      <c r="HSZ2" s="132"/>
      <c r="HTA2" s="132"/>
      <c r="HTB2" s="132"/>
      <c r="HTC2" s="132"/>
      <c r="HTD2" s="132"/>
      <c r="HTE2" s="132"/>
      <c r="HTF2" s="132"/>
      <c r="HTG2" s="132"/>
      <c r="HTH2" s="132"/>
      <c r="HTI2" s="132"/>
      <c r="HTJ2" s="132"/>
      <c r="HTK2" s="132"/>
      <c r="HTL2" s="132"/>
      <c r="HTM2" s="132"/>
      <c r="HTN2" s="132"/>
      <c r="HTO2" s="132"/>
      <c r="HTP2" s="132"/>
      <c r="HTQ2" s="132"/>
      <c r="HTR2" s="132"/>
      <c r="HTS2" s="132"/>
      <c r="HTT2" s="132"/>
      <c r="HTU2" s="132"/>
      <c r="HTV2" s="132"/>
      <c r="HTW2" s="132"/>
      <c r="HTX2" s="132"/>
      <c r="HTY2" s="132"/>
      <c r="HTZ2" s="132"/>
      <c r="HUA2" s="132"/>
      <c r="HUB2" s="132"/>
      <c r="HUC2" s="132"/>
      <c r="HUD2" s="132"/>
      <c r="HUE2" s="132"/>
      <c r="HUF2" s="132"/>
      <c r="HUG2" s="132"/>
      <c r="HUH2" s="132"/>
      <c r="HUI2" s="132"/>
      <c r="HUJ2" s="132"/>
      <c r="HUK2" s="132"/>
      <c r="HUL2" s="132"/>
      <c r="HUM2" s="132"/>
      <c r="HUN2" s="132"/>
      <c r="HUO2" s="132"/>
      <c r="HUP2" s="132"/>
      <c r="HUQ2" s="132"/>
      <c r="HUR2" s="132"/>
      <c r="HUS2" s="132"/>
      <c r="HUT2" s="132"/>
      <c r="HUU2" s="132"/>
      <c r="HUV2" s="132"/>
      <c r="HUW2" s="132"/>
      <c r="HUX2" s="132"/>
      <c r="HUY2" s="132"/>
      <c r="HUZ2" s="132"/>
      <c r="HVA2" s="132"/>
      <c r="HVB2" s="132"/>
      <c r="HVC2" s="132"/>
      <c r="HVD2" s="132"/>
      <c r="HVE2" s="132"/>
      <c r="HVF2" s="132"/>
      <c r="HVG2" s="132"/>
      <c r="HVH2" s="132"/>
      <c r="HVI2" s="132"/>
      <c r="HVJ2" s="132"/>
      <c r="HVK2" s="132"/>
      <c r="HVL2" s="132"/>
      <c r="HVM2" s="132"/>
      <c r="HVN2" s="132"/>
      <c r="HVO2" s="132"/>
      <c r="HVP2" s="132"/>
      <c r="HVQ2" s="132"/>
      <c r="HVR2" s="132"/>
      <c r="HVS2" s="132"/>
      <c r="HVT2" s="132"/>
      <c r="HVU2" s="132"/>
      <c r="HVV2" s="132"/>
      <c r="HVW2" s="132"/>
      <c r="HVX2" s="132"/>
      <c r="HVY2" s="132"/>
      <c r="HVZ2" s="132"/>
      <c r="HWA2" s="132"/>
      <c r="HWB2" s="132"/>
      <c r="HWC2" s="132"/>
      <c r="HWD2" s="132"/>
      <c r="HWE2" s="132"/>
      <c r="HWF2" s="132"/>
      <c r="HWG2" s="132"/>
      <c r="HWH2" s="132"/>
      <c r="HWI2" s="132"/>
      <c r="HWJ2" s="132"/>
      <c r="HWK2" s="132"/>
      <c r="HWL2" s="132"/>
      <c r="HWM2" s="132"/>
      <c r="HWN2" s="132"/>
      <c r="HWO2" s="132"/>
      <c r="HWP2" s="132"/>
      <c r="HWQ2" s="132"/>
      <c r="HWR2" s="132"/>
      <c r="HWS2" s="132"/>
      <c r="HWT2" s="132"/>
      <c r="HWU2" s="132"/>
      <c r="HWV2" s="132"/>
      <c r="HWW2" s="132"/>
      <c r="HWX2" s="132"/>
      <c r="HWY2" s="132"/>
      <c r="HWZ2" s="132"/>
      <c r="HXA2" s="132"/>
      <c r="HXB2" s="132"/>
      <c r="HXC2" s="132"/>
      <c r="HXD2" s="132"/>
      <c r="HXE2" s="132"/>
      <c r="HXF2" s="132"/>
      <c r="HXG2" s="132"/>
      <c r="HXH2" s="132"/>
      <c r="HXI2" s="132"/>
      <c r="HXJ2" s="132"/>
      <c r="HXK2" s="132"/>
      <c r="HXL2" s="132"/>
      <c r="HXM2" s="132"/>
      <c r="HXN2" s="132"/>
      <c r="HXO2" s="132"/>
      <c r="HXP2" s="132"/>
      <c r="HXQ2" s="132"/>
      <c r="HXR2" s="132"/>
      <c r="HXS2" s="132"/>
      <c r="HXT2" s="132"/>
      <c r="HXU2" s="132"/>
      <c r="HXV2" s="132"/>
      <c r="HXW2" s="132"/>
      <c r="HXX2" s="132"/>
      <c r="HXY2" s="132"/>
      <c r="HXZ2" s="132"/>
      <c r="HYA2" s="132"/>
      <c r="HYB2" s="132"/>
      <c r="HYC2" s="132"/>
      <c r="HYD2" s="132"/>
      <c r="HYE2" s="132"/>
      <c r="HYF2" s="132"/>
      <c r="HYG2" s="132"/>
      <c r="HYH2" s="132"/>
      <c r="HYI2" s="132"/>
      <c r="HYJ2" s="132"/>
      <c r="HYK2" s="132"/>
      <c r="HYL2" s="132"/>
      <c r="HYM2" s="132"/>
      <c r="HYN2" s="132"/>
      <c r="HYO2" s="132"/>
      <c r="HYP2" s="132"/>
      <c r="HYQ2" s="132"/>
      <c r="HYR2" s="132"/>
      <c r="HYS2" s="132"/>
      <c r="HYT2" s="132"/>
      <c r="HYU2" s="132"/>
      <c r="HYV2" s="132"/>
      <c r="HYW2" s="132"/>
      <c r="HYX2" s="132"/>
      <c r="HYY2" s="132"/>
      <c r="HYZ2" s="132"/>
      <c r="HZA2" s="132"/>
      <c r="HZB2" s="132"/>
      <c r="HZC2" s="132"/>
      <c r="HZD2" s="132"/>
      <c r="HZE2" s="132"/>
      <c r="HZF2" s="132"/>
      <c r="HZG2" s="132"/>
      <c r="HZH2" s="132"/>
      <c r="HZI2" s="132"/>
      <c r="HZJ2" s="132"/>
      <c r="HZK2" s="132"/>
      <c r="HZL2" s="132"/>
      <c r="HZM2" s="132"/>
      <c r="HZN2" s="132"/>
      <c r="HZO2" s="132"/>
      <c r="HZP2" s="132"/>
      <c r="HZQ2" s="132"/>
      <c r="HZR2" s="132"/>
      <c r="HZS2" s="132"/>
      <c r="HZT2" s="132"/>
      <c r="HZU2" s="132"/>
      <c r="HZV2" s="132"/>
      <c r="HZW2" s="132"/>
      <c r="HZX2" s="132"/>
      <c r="HZY2" s="132"/>
      <c r="HZZ2" s="132"/>
      <c r="IAA2" s="132"/>
      <c r="IAB2" s="132"/>
      <c r="IAC2" s="132"/>
      <c r="IAD2" s="132"/>
      <c r="IAE2" s="132"/>
      <c r="IAF2" s="132"/>
      <c r="IAG2" s="132"/>
      <c r="IAH2" s="132"/>
      <c r="IAI2" s="132"/>
      <c r="IAJ2" s="132"/>
      <c r="IAK2" s="132"/>
      <c r="IAL2" s="132"/>
      <c r="IAM2" s="132"/>
      <c r="IAN2" s="132"/>
      <c r="IAO2" s="132"/>
      <c r="IAP2" s="132"/>
      <c r="IAQ2" s="132"/>
      <c r="IAR2" s="132"/>
      <c r="IAS2" s="132"/>
      <c r="IAT2" s="132"/>
      <c r="IAU2" s="132"/>
      <c r="IAV2" s="132"/>
      <c r="IAW2" s="132"/>
      <c r="IAX2" s="132"/>
      <c r="IAY2" s="132"/>
      <c r="IAZ2" s="132"/>
      <c r="IBA2" s="132"/>
      <c r="IBB2" s="132"/>
      <c r="IBC2" s="132"/>
      <c r="IBD2" s="132"/>
      <c r="IBE2" s="132"/>
      <c r="IBF2" s="132"/>
      <c r="IBG2" s="132"/>
      <c r="IBH2" s="132"/>
      <c r="IBI2" s="132"/>
      <c r="IBJ2" s="132"/>
      <c r="IBK2" s="132"/>
      <c r="IBL2" s="132"/>
      <c r="IBM2" s="132"/>
      <c r="IBN2" s="132"/>
      <c r="IBO2" s="132"/>
      <c r="IBP2" s="132"/>
      <c r="IBQ2" s="132"/>
      <c r="IBR2" s="132"/>
      <c r="IBS2" s="132"/>
      <c r="IBT2" s="132"/>
      <c r="IBU2" s="132"/>
      <c r="IBV2" s="132"/>
      <c r="IBW2" s="132"/>
      <c r="IBX2" s="132"/>
      <c r="IBY2" s="132"/>
      <c r="IBZ2" s="132"/>
      <c r="ICA2" s="132"/>
      <c r="ICB2" s="132"/>
      <c r="ICC2" s="132"/>
      <c r="ICD2" s="132"/>
      <c r="ICE2" s="132"/>
      <c r="ICF2" s="132"/>
      <c r="ICG2" s="132"/>
      <c r="ICH2" s="132"/>
      <c r="ICI2" s="132"/>
      <c r="ICJ2" s="132"/>
      <c r="ICK2" s="132"/>
      <c r="ICL2" s="132"/>
      <c r="ICM2" s="132"/>
      <c r="ICN2" s="132"/>
      <c r="ICO2" s="132"/>
      <c r="ICP2" s="132"/>
      <c r="ICQ2" s="132"/>
      <c r="ICR2" s="132"/>
      <c r="ICS2" s="132"/>
      <c r="ICT2" s="132"/>
      <c r="ICU2" s="132"/>
      <c r="ICV2" s="132"/>
      <c r="ICW2" s="132"/>
      <c r="ICX2" s="132"/>
      <c r="ICY2" s="132"/>
      <c r="ICZ2" s="132"/>
      <c r="IDA2" s="132"/>
      <c r="IDB2" s="132"/>
      <c r="IDC2" s="132"/>
      <c r="IDD2" s="132"/>
      <c r="IDE2" s="132"/>
      <c r="IDF2" s="132"/>
      <c r="IDG2" s="132"/>
      <c r="IDH2" s="132"/>
      <c r="IDI2" s="132"/>
      <c r="IDJ2" s="132"/>
      <c r="IDK2" s="132"/>
      <c r="IDL2" s="132"/>
      <c r="IDM2" s="132"/>
      <c r="IDN2" s="132"/>
      <c r="IDO2" s="132"/>
      <c r="IDP2" s="132"/>
      <c r="IDQ2" s="132"/>
      <c r="IDR2" s="132"/>
      <c r="IDS2" s="132"/>
      <c r="IDT2" s="132"/>
      <c r="IDU2" s="132"/>
      <c r="IDV2" s="132"/>
      <c r="IDW2" s="132"/>
      <c r="IDX2" s="132"/>
      <c r="IDY2" s="132"/>
      <c r="IDZ2" s="132"/>
      <c r="IEA2" s="132"/>
      <c r="IEB2" s="132"/>
      <c r="IEC2" s="132"/>
      <c r="IED2" s="132"/>
      <c r="IEE2" s="132"/>
      <c r="IEF2" s="132"/>
      <c r="IEG2" s="132"/>
      <c r="IEH2" s="132"/>
      <c r="IEI2" s="132"/>
      <c r="IEJ2" s="132"/>
      <c r="IEK2" s="132"/>
      <c r="IEL2" s="132"/>
      <c r="IEM2" s="132"/>
      <c r="IEN2" s="132"/>
      <c r="IEO2" s="132"/>
      <c r="IEP2" s="132"/>
      <c r="IEQ2" s="132"/>
      <c r="IER2" s="132"/>
      <c r="IES2" s="132"/>
      <c r="IET2" s="132"/>
      <c r="IEU2" s="132"/>
      <c r="IEV2" s="132"/>
      <c r="IEW2" s="132"/>
      <c r="IEX2" s="132"/>
      <c r="IEY2" s="132"/>
      <c r="IEZ2" s="132"/>
      <c r="IFA2" s="132"/>
      <c r="IFB2" s="132"/>
      <c r="IFC2" s="132"/>
      <c r="IFD2" s="132"/>
      <c r="IFE2" s="132"/>
      <c r="IFF2" s="132"/>
      <c r="IFG2" s="132"/>
      <c r="IFH2" s="132"/>
      <c r="IFI2" s="132"/>
      <c r="IFJ2" s="132"/>
      <c r="IFK2" s="132"/>
      <c r="IFL2" s="132"/>
      <c r="IFM2" s="132"/>
      <c r="IFN2" s="132"/>
      <c r="IFO2" s="132"/>
      <c r="IFP2" s="132"/>
      <c r="IFQ2" s="132"/>
      <c r="IFR2" s="132"/>
      <c r="IFS2" s="132"/>
      <c r="IFT2" s="132"/>
      <c r="IFU2" s="132"/>
      <c r="IFV2" s="132"/>
      <c r="IFW2" s="132"/>
      <c r="IFX2" s="132"/>
      <c r="IFY2" s="132"/>
      <c r="IFZ2" s="132"/>
      <c r="IGA2" s="132"/>
      <c r="IGB2" s="132"/>
      <c r="IGC2" s="132"/>
      <c r="IGD2" s="132"/>
      <c r="IGE2" s="132"/>
      <c r="IGF2" s="132"/>
      <c r="IGG2" s="132"/>
      <c r="IGH2" s="132"/>
      <c r="IGI2" s="132"/>
      <c r="IGJ2" s="132"/>
      <c r="IGK2" s="132"/>
      <c r="IGL2" s="132"/>
      <c r="IGM2" s="132"/>
      <c r="IGN2" s="132"/>
      <c r="IGO2" s="132"/>
      <c r="IGP2" s="132"/>
      <c r="IGQ2" s="132"/>
      <c r="IGR2" s="132"/>
      <c r="IGS2" s="132"/>
      <c r="IGT2" s="132"/>
      <c r="IGU2" s="132"/>
      <c r="IGV2" s="132"/>
      <c r="IGW2" s="132"/>
      <c r="IGX2" s="132"/>
      <c r="IGY2" s="132"/>
      <c r="IGZ2" s="132"/>
      <c r="IHA2" s="132"/>
      <c r="IHB2" s="132"/>
      <c r="IHC2" s="132"/>
      <c r="IHD2" s="132"/>
      <c r="IHE2" s="132"/>
      <c r="IHF2" s="132"/>
      <c r="IHG2" s="132"/>
      <c r="IHH2" s="132"/>
      <c r="IHI2" s="132"/>
      <c r="IHJ2" s="132"/>
      <c r="IHK2" s="132"/>
      <c r="IHL2" s="132"/>
      <c r="IHM2" s="132"/>
      <c r="IHN2" s="132"/>
      <c r="IHO2" s="132"/>
      <c r="IHP2" s="132"/>
      <c r="IHQ2" s="132"/>
      <c r="IHR2" s="132"/>
      <c r="IHS2" s="132"/>
      <c r="IHT2" s="132"/>
      <c r="IHU2" s="132"/>
      <c r="IHV2" s="132"/>
      <c r="IHW2" s="132"/>
      <c r="IHX2" s="132"/>
      <c r="IHY2" s="132"/>
      <c r="IHZ2" s="132"/>
      <c r="IIA2" s="132"/>
      <c r="IIB2" s="132"/>
      <c r="IIC2" s="132"/>
      <c r="IID2" s="132"/>
      <c r="IIE2" s="132"/>
      <c r="IIF2" s="132"/>
      <c r="IIG2" s="132"/>
      <c r="IIH2" s="132"/>
      <c r="III2" s="132"/>
      <c r="IIJ2" s="132"/>
      <c r="IIK2" s="132"/>
      <c r="IIL2" s="132"/>
      <c r="IIM2" s="132"/>
      <c r="IIN2" s="132"/>
      <c r="IIO2" s="132"/>
      <c r="IIP2" s="132"/>
      <c r="IIQ2" s="132"/>
      <c r="IIR2" s="132"/>
      <c r="IIS2" s="132"/>
      <c r="IIT2" s="132"/>
      <c r="IIU2" s="132"/>
      <c r="IIV2" s="132"/>
      <c r="IIW2" s="132"/>
      <c r="IIX2" s="132"/>
      <c r="IIY2" s="132"/>
      <c r="IIZ2" s="132"/>
      <c r="IJA2" s="132"/>
      <c r="IJB2" s="132"/>
      <c r="IJC2" s="132"/>
      <c r="IJD2" s="132"/>
      <c r="IJE2" s="132"/>
      <c r="IJF2" s="132"/>
      <c r="IJG2" s="132"/>
      <c r="IJH2" s="132"/>
      <c r="IJI2" s="132"/>
      <c r="IJJ2" s="132"/>
      <c r="IJK2" s="132"/>
      <c r="IJL2" s="132"/>
      <c r="IJM2" s="132"/>
      <c r="IJN2" s="132"/>
      <c r="IJO2" s="132"/>
      <c r="IJP2" s="132"/>
      <c r="IJQ2" s="132"/>
      <c r="IJR2" s="132"/>
      <c r="IJS2" s="132"/>
      <c r="IJT2" s="132"/>
      <c r="IJU2" s="132"/>
      <c r="IJV2" s="132"/>
      <c r="IJW2" s="132"/>
      <c r="IJX2" s="132"/>
      <c r="IJY2" s="132"/>
      <c r="IJZ2" s="132"/>
      <c r="IKA2" s="132"/>
      <c r="IKB2" s="132"/>
      <c r="IKC2" s="132"/>
      <c r="IKD2" s="132"/>
      <c r="IKE2" s="132"/>
      <c r="IKF2" s="132"/>
      <c r="IKG2" s="132"/>
      <c r="IKH2" s="132"/>
      <c r="IKI2" s="132"/>
      <c r="IKJ2" s="132"/>
      <c r="IKK2" s="132"/>
      <c r="IKL2" s="132"/>
      <c r="IKM2" s="132"/>
      <c r="IKN2" s="132"/>
      <c r="IKO2" s="132"/>
      <c r="IKP2" s="132"/>
      <c r="IKQ2" s="132"/>
      <c r="IKR2" s="132"/>
      <c r="IKS2" s="132"/>
      <c r="IKT2" s="132"/>
      <c r="IKU2" s="132"/>
      <c r="IKV2" s="132"/>
      <c r="IKW2" s="132"/>
      <c r="IKX2" s="132"/>
      <c r="IKY2" s="132"/>
      <c r="IKZ2" s="132"/>
      <c r="ILA2" s="132"/>
      <c r="ILB2" s="132"/>
      <c r="ILC2" s="132"/>
      <c r="ILD2" s="132"/>
      <c r="ILE2" s="132"/>
      <c r="ILF2" s="132"/>
      <c r="ILG2" s="132"/>
      <c r="ILH2" s="132"/>
      <c r="ILI2" s="132"/>
      <c r="ILJ2" s="132"/>
      <c r="ILK2" s="132"/>
      <c r="ILL2" s="132"/>
      <c r="ILM2" s="132"/>
      <c r="ILN2" s="132"/>
      <c r="ILO2" s="132"/>
      <c r="ILP2" s="132"/>
      <c r="ILQ2" s="132"/>
      <c r="ILR2" s="132"/>
      <c r="ILS2" s="132"/>
      <c r="ILT2" s="132"/>
      <c r="ILU2" s="132"/>
      <c r="ILV2" s="132"/>
      <c r="ILW2" s="132"/>
      <c r="ILX2" s="132"/>
      <c r="ILY2" s="132"/>
      <c r="ILZ2" s="132"/>
      <c r="IMA2" s="132"/>
      <c r="IMB2" s="132"/>
      <c r="IMC2" s="132"/>
      <c r="IMD2" s="132"/>
      <c r="IME2" s="132"/>
      <c r="IMF2" s="132"/>
      <c r="IMG2" s="132"/>
      <c r="IMH2" s="132"/>
      <c r="IMI2" s="132"/>
      <c r="IMJ2" s="132"/>
      <c r="IMK2" s="132"/>
      <c r="IML2" s="132"/>
      <c r="IMM2" s="132"/>
      <c r="IMN2" s="132"/>
      <c r="IMO2" s="132"/>
      <c r="IMP2" s="132"/>
      <c r="IMQ2" s="132"/>
      <c r="IMR2" s="132"/>
      <c r="IMS2" s="132"/>
      <c r="IMT2" s="132"/>
      <c r="IMU2" s="132"/>
      <c r="IMV2" s="132"/>
      <c r="IMW2" s="132"/>
      <c r="IMX2" s="132"/>
      <c r="IMY2" s="132"/>
      <c r="IMZ2" s="132"/>
      <c r="INA2" s="132"/>
      <c r="INB2" s="132"/>
      <c r="INC2" s="132"/>
      <c r="IND2" s="132"/>
      <c r="INE2" s="132"/>
      <c r="INF2" s="132"/>
      <c r="ING2" s="132"/>
      <c r="INH2" s="132"/>
      <c r="INI2" s="132"/>
      <c r="INJ2" s="132"/>
      <c r="INK2" s="132"/>
      <c r="INL2" s="132"/>
      <c r="INM2" s="132"/>
      <c r="INN2" s="132"/>
      <c r="INO2" s="132"/>
      <c r="INP2" s="132"/>
      <c r="INQ2" s="132"/>
      <c r="INR2" s="132"/>
      <c r="INS2" s="132"/>
      <c r="INT2" s="132"/>
      <c r="INU2" s="132"/>
      <c r="INV2" s="132"/>
      <c r="INW2" s="132"/>
      <c r="INX2" s="132"/>
      <c r="INY2" s="132"/>
      <c r="INZ2" s="132"/>
      <c r="IOA2" s="132"/>
      <c r="IOB2" s="132"/>
      <c r="IOC2" s="132"/>
      <c r="IOD2" s="132"/>
      <c r="IOE2" s="132"/>
      <c r="IOF2" s="132"/>
      <c r="IOG2" s="132"/>
      <c r="IOH2" s="132"/>
      <c r="IOI2" s="132"/>
      <c r="IOJ2" s="132"/>
      <c r="IOK2" s="132"/>
      <c r="IOL2" s="132"/>
      <c r="IOM2" s="132"/>
      <c r="ION2" s="132"/>
      <c r="IOO2" s="132"/>
      <c r="IOP2" s="132"/>
      <c r="IOQ2" s="132"/>
      <c r="IOR2" s="132"/>
      <c r="IOS2" s="132"/>
      <c r="IOT2" s="132"/>
      <c r="IOU2" s="132"/>
      <c r="IOV2" s="132"/>
      <c r="IOW2" s="132"/>
      <c r="IOX2" s="132"/>
      <c r="IOY2" s="132"/>
      <c r="IOZ2" s="132"/>
      <c r="IPA2" s="132"/>
      <c r="IPB2" s="132"/>
      <c r="IPC2" s="132"/>
      <c r="IPD2" s="132"/>
      <c r="IPE2" s="132"/>
      <c r="IPF2" s="132"/>
      <c r="IPG2" s="132"/>
      <c r="IPH2" s="132"/>
      <c r="IPI2" s="132"/>
      <c r="IPJ2" s="132"/>
      <c r="IPK2" s="132"/>
      <c r="IPL2" s="132"/>
      <c r="IPM2" s="132"/>
      <c r="IPN2" s="132"/>
      <c r="IPO2" s="132"/>
      <c r="IPP2" s="132"/>
      <c r="IPQ2" s="132"/>
      <c r="IPR2" s="132"/>
      <c r="IPS2" s="132"/>
      <c r="IPT2" s="132"/>
      <c r="IPU2" s="132"/>
      <c r="IPV2" s="132"/>
      <c r="IPW2" s="132"/>
      <c r="IPX2" s="132"/>
      <c r="IPY2" s="132"/>
      <c r="IPZ2" s="132"/>
      <c r="IQA2" s="132"/>
      <c r="IQB2" s="132"/>
      <c r="IQC2" s="132"/>
      <c r="IQD2" s="132"/>
      <c r="IQE2" s="132"/>
      <c r="IQF2" s="132"/>
      <c r="IQG2" s="132"/>
      <c r="IQH2" s="132"/>
      <c r="IQI2" s="132"/>
      <c r="IQJ2" s="132"/>
      <c r="IQK2" s="132"/>
      <c r="IQL2" s="132"/>
      <c r="IQM2" s="132"/>
      <c r="IQN2" s="132"/>
      <c r="IQO2" s="132"/>
      <c r="IQP2" s="132"/>
      <c r="IQQ2" s="132"/>
      <c r="IQR2" s="132"/>
      <c r="IQS2" s="132"/>
      <c r="IQT2" s="132"/>
      <c r="IQU2" s="132"/>
      <c r="IQV2" s="132"/>
      <c r="IQW2" s="132"/>
      <c r="IQX2" s="132"/>
      <c r="IQY2" s="132"/>
      <c r="IQZ2" s="132"/>
      <c r="IRA2" s="132"/>
      <c r="IRB2" s="132"/>
      <c r="IRC2" s="132"/>
      <c r="IRD2" s="132"/>
      <c r="IRE2" s="132"/>
      <c r="IRF2" s="132"/>
      <c r="IRG2" s="132"/>
      <c r="IRH2" s="132"/>
      <c r="IRI2" s="132"/>
      <c r="IRJ2" s="132"/>
      <c r="IRK2" s="132"/>
      <c r="IRL2" s="132"/>
      <c r="IRM2" s="132"/>
      <c r="IRN2" s="132"/>
      <c r="IRO2" s="132"/>
      <c r="IRP2" s="132"/>
      <c r="IRQ2" s="132"/>
      <c r="IRR2" s="132"/>
      <c r="IRS2" s="132"/>
      <c r="IRT2" s="132"/>
      <c r="IRU2" s="132"/>
      <c r="IRV2" s="132"/>
      <c r="IRW2" s="132"/>
      <c r="IRX2" s="132"/>
      <c r="IRY2" s="132"/>
      <c r="IRZ2" s="132"/>
      <c r="ISA2" s="132"/>
      <c r="ISB2" s="132"/>
      <c r="ISC2" s="132"/>
      <c r="ISD2" s="132"/>
      <c r="ISE2" s="132"/>
      <c r="ISF2" s="132"/>
      <c r="ISG2" s="132"/>
      <c r="ISH2" s="132"/>
      <c r="ISI2" s="132"/>
      <c r="ISJ2" s="132"/>
      <c r="ISK2" s="132"/>
      <c r="ISL2" s="132"/>
      <c r="ISM2" s="132"/>
      <c r="ISN2" s="132"/>
      <c r="ISO2" s="132"/>
      <c r="ISP2" s="132"/>
      <c r="ISQ2" s="132"/>
      <c r="ISR2" s="132"/>
      <c r="ISS2" s="132"/>
      <c r="IST2" s="132"/>
      <c r="ISU2" s="132"/>
      <c r="ISV2" s="132"/>
      <c r="ISW2" s="132"/>
      <c r="ISX2" s="132"/>
      <c r="ISY2" s="132"/>
      <c r="ISZ2" s="132"/>
      <c r="ITA2" s="132"/>
      <c r="ITB2" s="132"/>
      <c r="ITC2" s="132"/>
      <c r="ITD2" s="132"/>
      <c r="ITE2" s="132"/>
      <c r="ITF2" s="132"/>
      <c r="ITG2" s="132"/>
      <c r="ITH2" s="132"/>
      <c r="ITI2" s="132"/>
      <c r="ITJ2" s="132"/>
      <c r="ITK2" s="132"/>
      <c r="ITL2" s="132"/>
      <c r="ITM2" s="132"/>
      <c r="ITN2" s="132"/>
      <c r="ITO2" s="132"/>
      <c r="ITP2" s="132"/>
      <c r="ITQ2" s="132"/>
      <c r="ITR2" s="132"/>
      <c r="ITS2" s="132"/>
      <c r="ITT2" s="132"/>
      <c r="ITU2" s="132"/>
      <c r="ITV2" s="132"/>
      <c r="ITW2" s="132"/>
      <c r="ITX2" s="132"/>
      <c r="ITY2" s="132"/>
      <c r="ITZ2" s="132"/>
      <c r="IUA2" s="132"/>
      <c r="IUB2" s="132"/>
      <c r="IUC2" s="132"/>
      <c r="IUD2" s="132"/>
      <c r="IUE2" s="132"/>
      <c r="IUF2" s="132"/>
      <c r="IUG2" s="132"/>
      <c r="IUH2" s="132"/>
      <c r="IUI2" s="132"/>
      <c r="IUJ2" s="132"/>
      <c r="IUK2" s="132"/>
      <c r="IUL2" s="132"/>
      <c r="IUM2" s="132"/>
      <c r="IUN2" s="132"/>
      <c r="IUO2" s="132"/>
      <c r="IUP2" s="132"/>
      <c r="IUQ2" s="132"/>
      <c r="IUR2" s="132"/>
      <c r="IUS2" s="132"/>
      <c r="IUT2" s="132"/>
      <c r="IUU2" s="132"/>
      <c r="IUV2" s="132"/>
      <c r="IUW2" s="132"/>
      <c r="IUX2" s="132"/>
      <c r="IUY2" s="132"/>
      <c r="IUZ2" s="132"/>
      <c r="IVA2" s="132"/>
      <c r="IVB2" s="132"/>
      <c r="IVC2" s="132"/>
      <c r="IVD2" s="132"/>
      <c r="IVE2" s="132"/>
      <c r="IVF2" s="132"/>
      <c r="IVG2" s="132"/>
      <c r="IVH2" s="132"/>
      <c r="IVI2" s="132"/>
      <c r="IVJ2" s="132"/>
      <c r="IVK2" s="132"/>
      <c r="IVL2" s="132"/>
      <c r="IVM2" s="132"/>
      <c r="IVN2" s="132"/>
      <c r="IVO2" s="132"/>
      <c r="IVP2" s="132"/>
      <c r="IVQ2" s="132"/>
      <c r="IVR2" s="132"/>
      <c r="IVS2" s="132"/>
      <c r="IVT2" s="132"/>
      <c r="IVU2" s="132"/>
      <c r="IVV2" s="132"/>
      <c r="IVW2" s="132"/>
      <c r="IVX2" s="132"/>
      <c r="IVY2" s="132"/>
      <c r="IVZ2" s="132"/>
      <c r="IWA2" s="132"/>
      <c r="IWB2" s="132"/>
      <c r="IWC2" s="132"/>
      <c r="IWD2" s="132"/>
      <c r="IWE2" s="132"/>
      <c r="IWF2" s="132"/>
      <c r="IWG2" s="132"/>
      <c r="IWH2" s="132"/>
      <c r="IWI2" s="132"/>
      <c r="IWJ2" s="132"/>
      <c r="IWK2" s="132"/>
      <c r="IWL2" s="132"/>
      <c r="IWM2" s="132"/>
      <c r="IWN2" s="132"/>
      <c r="IWO2" s="132"/>
      <c r="IWP2" s="132"/>
      <c r="IWQ2" s="132"/>
      <c r="IWR2" s="132"/>
      <c r="IWS2" s="132"/>
      <c r="IWT2" s="132"/>
      <c r="IWU2" s="132"/>
      <c r="IWV2" s="132"/>
      <c r="IWW2" s="132"/>
      <c r="IWX2" s="132"/>
      <c r="IWY2" s="132"/>
      <c r="IWZ2" s="132"/>
      <c r="IXA2" s="132"/>
      <c r="IXB2" s="132"/>
      <c r="IXC2" s="132"/>
      <c r="IXD2" s="132"/>
      <c r="IXE2" s="132"/>
      <c r="IXF2" s="132"/>
      <c r="IXG2" s="132"/>
      <c r="IXH2" s="132"/>
      <c r="IXI2" s="132"/>
      <c r="IXJ2" s="132"/>
      <c r="IXK2" s="132"/>
      <c r="IXL2" s="132"/>
      <c r="IXM2" s="132"/>
      <c r="IXN2" s="132"/>
      <c r="IXO2" s="132"/>
      <c r="IXP2" s="132"/>
      <c r="IXQ2" s="132"/>
      <c r="IXR2" s="132"/>
      <c r="IXS2" s="132"/>
      <c r="IXT2" s="132"/>
      <c r="IXU2" s="132"/>
      <c r="IXV2" s="132"/>
      <c r="IXW2" s="132"/>
      <c r="IXX2" s="132"/>
      <c r="IXY2" s="132"/>
      <c r="IXZ2" s="132"/>
      <c r="IYA2" s="132"/>
      <c r="IYB2" s="132"/>
      <c r="IYC2" s="132"/>
      <c r="IYD2" s="132"/>
      <c r="IYE2" s="132"/>
      <c r="IYF2" s="132"/>
      <c r="IYG2" s="132"/>
      <c r="IYH2" s="132"/>
      <c r="IYI2" s="132"/>
      <c r="IYJ2" s="132"/>
      <c r="IYK2" s="132"/>
      <c r="IYL2" s="132"/>
      <c r="IYM2" s="132"/>
      <c r="IYN2" s="132"/>
      <c r="IYO2" s="132"/>
      <c r="IYP2" s="132"/>
      <c r="IYQ2" s="132"/>
      <c r="IYR2" s="132"/>
      <c r="IYS2" s="132"/>
      <c r="IYT2" s="132"/>
      <c r="IYU2" s="132"/>
      <c r="IYV2" s="132"/>
      <c r="IYW2" s="132"/>
      <c r="IYX2" s="132"/>
      <c r="IYY2" s="132"/>
      <c r="IYZ2" s="132"/>
      <c r="IZA2" s="132"/>
      <c r="IZB2" s="132"/>
      <c r="IZC2" s="132"/>
      <c r="IZD2" s="132"/>
      <c r="IZE2" s="132"/>
      <c r="IZF2" s="132"/>
      <c r="IZG2" s="132"/>
      <c r="IZH2" s="132"/>
      <c r="IZI2" s="132"/>
      <c r="IZJ2" s="132"/>
      <c r="IZK2" s="132"/>
      <c r="IZL2" s="132"/>
      <c r="IZM2" s="132"/>
      <c r="IZN2" s="132"/>
      <c r="IZO2" s="132"/>
      <c r="IZP2" s="132"/>
      <c r="IZQ2" s="132"/>
      <c r="IZR2" s="132"/>
      <c r="IZS2" s="132"/>
      <c r="IZT2" s="132"/>
      <c r="IZU2" s="132"/>
      <c r="IZV2" s="132"/>
      <c r="IZW2" s="132"/>
      <c r="IZX2" s="132"/>
      <c r="IZY2" s="132"/>
      <c r="IZZ2" s="132"/>
      <c r="JAA2" s="132"/>
      <c r="JAB2" s="132"/>
      <c r="JAC2" s="132"/>
      <c r="JAD2" s="132"/>
      <c r="JAE2" s="132"/>
      <c r="JAF2" s="132"/>
      <c r="JAG2" s="132"/>
      <c r="JAH2" s="132"/>
      <c r="JAI2" s="132"/>
      <c r="JAJ2" s="132"/>
      <c r="JAK2" s="132"/>
      <c r="JAL2" s="132"/>
      <c r="JAM2" s="132"/>
      <c r="JAN2" s="132"/>
      <c r="JAO2" s="132"/>
      <c r="JAP2" s="132"/>
      <c r="JAQ2" s="132"/>
      <c r="JAR2" s="132"/>
      <c r="JAS2" s="132"/>
      <c r="JAT2" s="132"/>
      <c r="JAU2" s="132"/>
      <c r="JAV2" s="132"/>
      <c r="JAW2" s="132"/>
      <c r="JAX2" s="132"/>
      <c r="JAY2" s="132"/>
      <c r="JAZ2" s="132"/>
      <c r="JBA2" s="132"/>
      <c r="JBB2" s="132"/>
      <c r="JBC2" s="132"/>
      <c r="JBD2" s="132"/>
      <c r="JBE2" s="132"/>
      <c r="JBF2" s="132"/>
      <c r="JBG2" s="132"/>
      <c r="JBH2" s="132"/>
      <c r="JBI2" s="132"/>
      <c r="JBJ2" s="132"/>
      <c r="JBK2" s="132"/>
      <c r="JBL2" s="132"/>
      <c r="JBM2" s="132"/>
      <c r="JBN2" s="132"/>
      <c r="JBO2" s="132"/>
      <c r="JBP2" s="132"/>
      <c r="JBQ2" s="132"/>
      <c r="JBR2" s="132"/>
      <c r="JBS2" s="132"/>
      <c r="JBT2" s="132"/>
      <c r="JBU2" s="132"/>
      <c r="JBV2" s="132"/>
      <c r="JBW2" s="132"/>
      <c r="JBX2" s="132"/>
      <c r="JBY2" s="132"/>
      <c r="JBZ2" s="132"/>
      <c r="JCA2" s="132"/>
      <c r="JCB2" s="132"/>
      <c r="JCC2" s="132"/>
      <c r="JCD2" s="132"/>
      <c r="JCE2" s="132"/>
      <c r="JCF2" s="132"/>
      <c r="JCG2" s="132"/>
      <c r="JCH2" s="132"/>
      <c r="JCI2" s="132"/>
      <c r="JCJ2" s="132"/>
      <c r="JCK2" s="132"/>
      <c r="JCL2" s="132"/>
      <c r="JCM2" s="132"/>
      <c r="JCN2" s="132"/>
      <c r="JCO2" s="132"/>
      <c r="JCP2" s="132"/>
      <c r="JCQ2" s="132"/>
      <c r="JCR2" s="132"/>
      <c r="JCS2" s="132"/>
      <c r="JCT2" s="132"/>
      <c r="JCU2" s="132"/>
      <c r="JCV2" s="132"/>
      <c r="JCW2" s="132"/>
      <c r="JCX2" s="132"/>
      <c r="JCY2" s="132"/>
      <c r="JCZ2" s="132"/>
      <c r="JDA2" s="132"/>
      <c r="JDB2" s="132"/>
      <c r="JDC2" s="132"/>
      <c r="JDD2" s="132"/>
      <c r="JDE2" s="132"/>
      <c r="JDF2" s="132"/>
      <c r="JDG2" s="132"/>
      <c r="JDH2" s="132"/>
      <c r="JDI2" s="132"/>
      <c r="JDJ2" s="132"/>
      <c r="JDK2" s="132"/>
      <c r="JDL2" s="132"/>
      <c r="JDM2" s="132"/>
      <c r="JDN2" s="132"/>
      <c r="JDO2" s="132"/>
      <c r="JDP2" s="132"/>
      <c r="JDQ2" s="132"/>
      <c r="JDR2" s="132"/>
      <c r="JDS2" s="132"/>
      <c r="JDT2" s="132"/>
      <c r="JDU2" s="132"/>
      <c r="JDV2" s="132"/>
      <c r="JDW2" s="132"/>
      <c r="JDX2" s="132"/>
      <c r="JDY2" s="132"/>
      <c r="JDZ2" s="132"/>
      <c r="JEA2" s="132"/>
      <c r="JEB2" s="132"/>
      <c r="JEC2" s="132"/>
      <c r="JED2" s="132"/>
      <c r="JEE2" s="132"/>
      <c r="JEF2" s="132"/>
      <c r="JEG2" s="132"/>
      <c r="JEH2" s="132"/>
      <c r="JEI2" s="132"/>
      <c r="JEJ2" s="132"/>
      <c r="JEK2" s="132"/>
      <c r="JEL2" s="132"/>
      <c r="JEM2" s="132"/>
      <c r="JEN2" s="132"/>
      <c r="JEO2" s="132"/>
      <c r="JEP2" s="132"/>
      <c r="JEQ2" s="132"/>
      <c r="JER2" s="132"/>
      <c r="JES2" s="132"/>
      <c r="JET2" s="132"/>
      <c r="JEU2" s="132"/>
      <c r="JEV2" s="132"/>
      <c r="JEW2" s="132"/>
      <c r="JEX2" s="132"/>
      <c r="JEY2" s="132"/>
      <c r="JEZ2" s="132"/>
      <c r="JFA2" s="132"/>
      <c r="JFB2" s="132"/>
      <c r="JFC2" s="132"/>
      <c r="JFD2" s="132"/>
      <c r="JFE2" s="132"/>
      <c r="JFF2" s="132"/>
      <c r="JFG2" s="132"/>
      <c r="JFH2" s="132"/>
      <c r="JFI2" s="132"/>
      <c r="JFJ2" s="132"/>
      <c r="JFK2" s="132"/>
      <c r="JFL2" s="132"/>
      <c r="JFM2" s="132"/>
      <c r="JFN2" s="132"/>
      <c r="JFO2" s="132"/>
      <c r="JFP2" s="132"/>
      <c r="JFQ2" s="132"/>
      <c r="JFR2" s="132"/>
      <c r="JFS2" s="132"/>
      <c r="JFT2" s="132"/>
      <c r="JFU2" s="132"/>
      <c r="JFV2" s="132"/>
      <c r="JFW2" s="132"/>
      <c r="JFX2" s="132"/>
      <c r="JFY2" s="132"/>
      <c r="JFZ2" s="132"/>
      <c r="JGA2" s="132"/>
      <c r="JGB2" s="132"/>
      <c r="JGC2" s="132"/>
      <c r="JGD2" s="132"/>
      <c r="JGE2" s="132"/>
      <c r="JGF2" s="132"/>
      <c r="JGG2" s="132"/>
      <c r="JGH2" s="132"/>
      <c r="JGI2" s="132"/>
      <c r="JGJ2" s="132"/>
      <c r="JGK2" s="132"/>
      <c r="JGL2" s="132"/>
      <c r="JGM2" s="132"/>
      <c r="JGN2" s="132"/>
      <c r="JGO2" s="132"/>
      <c r="JGP2" s="132"/>
      <c r="JGQ2" s="132"/>
      <c r="JGR2" s="132"/>
      <c r="JGS2" s="132"/>
      <c r="JGT2" s="132"/>
      <c r="JGU2" s="132"/>
      <c r="JGV2" s="132"/>
      <c r="JGW2" s="132"/>
      <c r="JGX2" s="132"/>
      <c r="JGY2" s="132"/>
      <c r="JGZ2" s="132"/>
      <c r="JHA2" s="132"/>
      <c r="JHB2" s="132"/>
      <c r="JHC2" s="132"/>
      <c r="JHD2" s="132"/>
      <c r="JHE2" s="132"/>
      <c r="JHF2" s="132"/>
      <c r="JHG2" s="132"/>
      <c r="JHH2" s="132"/>
      <c r="JHI2" s="132"/>
      <c r="JHJ2" s="132"/>
      <c r="JHK2" s="132"/>
      <c r="JHL2" s="132"/>
      <c r="JHM2" s="132"/>
      <c r="JHN2" s="132"/>
      <c r="JHO2" s="132"/>
      <c r="JHP2" s="132"/>
      <c r="JHQ2" s="132"/>
      <c r="JHR2" s="132"/>
      <c r="JHS2" s="132"/>
      <c r="JHT2" s="132"/>
      <c r="JHU2" s="132"/>
      <c r="JHV2" s="132"/>
      <c r="JHW2" s="132"/>
      <c r="JHX2" s="132"/>
      <c r="JHY2" s="132"/>
      <c r="JHZ2" s="132"/>
      <c r="JIA2" s="132"/>
      <c r="JIB2" s="132"/>
      <c r="JIC2" s="132"/>
      <c r="JID2" s="132"/>
      <c r="JIE2" s="132"/>
      <c r="JIF2" s="132"/>
      <c r="JIG2" s="132"/>
      <c r="JIH2" s="132"/>
      <c r="JII2" s="132"/>
      <c r="JIJ2" s="132"/>
      <c r="JIK2" s="132"/>
      <c r="JIL2" s="132"/>
      <c r="JIM2" s="132"/>
      <c r="JIN2" s="132"/>
      <c r="JIO2" s="132"/>
      <c r="JIP2" s="132"/>
      <c r="JIQ2" s="132"/>
      <c r="JIR2" s="132"/>
      <c r="JIS2" s="132"/>
      <c r="JIT2" s="132"/>
      <c r="JIU2" s="132"/>
      <c r="JIV2" s="132"/>
      <c r="JIW2" s="132"/>
      <c r="JIX2" s="132"/>
      <c r="JIY2" s="132"/>
      <c r="JIZ2" s="132"/>
      <c r="JJA2" s="132"/>
      <c r="JJB2" s="132"/>
      <c r="JJC2" s="132"/>
      <c r="JJD2" s="132"/>
      <c r="JJE2" s="132"/>
      <c r="JJF2" s="132"/>
      <c r="JJG2" s="132"/>
      <c r="JJH2" s="132"/>
      <c r="JJI2" s="132"/>
      <c r="JJJ2" s="132"/>
      <c r="JJK2" s="132"/>
      <c r="JJL2" s="132"/>
      <c r="JJM2" s="132"/>
      <c r="JJN2" s="132"/>
      <c r="JJO2" s="132"/>
      <c r="JJP2" s="132"/>
      <c r="JJQ2" s="132"/>
      <c r="JJR2" s="132"/>
      <c r="JJS2" s="132"/>
      <c r="JJT2" s="132"/>
      <c r="JJU2" s="132"/>
      <c r="JJV2" s="132"/>
      <c r="JJW2" s="132"/>
      <c r="JJX2" s="132"/>
      <c r="JJY2" s="132"/>
      <c r="JJZ2" s="132"/>
      <c r="JKA2" s="132"/>
      <c r="JKB2" s="132"/>
      <c r="JKC2" s="132"/>
      <c r="JKD2" s="132"/>
      <c r="JKE2" s="132"/>
      <c r="JKF2" s="132"/>
      <c r="JKG2" s="132"/>
      <c r="JKH2" s="132"/>
      <c r="JKI2" s="132"/>
      <c r="JKJ2" s="132"/>
      <c r="JKK2" s="132"/>
      <c r="JKL2" s="132"/>
      <c r="JKM2" s="132"/>
      <c r="JKN2" s="132"/>
      <c r="JKO2" s="132"/>
      <c r="JKP2" s="132"/>
      <c r="JKQ2" s="132"/>
      <c r="JKR2" s="132"/>
      <c r="JKS2" s="132"/>
      <c r="JKT2" s="132"/>
      <c r="JKU2" s="132"/>
      <c r="JKV2" s="132"/>
      <c r="JKW2" s="132"/>
      <c r="JKX2" s="132"/>
      <c r="JKY2" s="132"/>
      <c r="JKZ2" s="132"/>
      <c r="JLA2" s="132"/>
      <c r="JLB2" s="132"/>
      <c r="JLC2" s="132"/>
      <c r="JLD2" s="132"/>
      <c r="JLE2" s="132"/>
      <c r="JLF2" s="132"/>
      <c r="JLG2" s="132"/>
      <c r="JLH2" s="132"/>
      <c r="JLI2" s="132"/>
      <c r="JLJ2" s="132"/>
      <c r="JLK2" s="132"/>
      <c r="JLL2" s="132"/>
      <c r="JLM2" s="132"/>
      <c r="JLN2" s="132"/>
      <c r="JLO2" s="132"/>
      <c r="JLP2" s="132"/>
      <c r="JLQ2" s="132"/>
      <c r="JLR2" s="132"/>
      <c r="JLS2" s="132"/>
      <c r="JLT2" s="132"/>
      <c r="JLU2" s="132"/>
      <c r="JLV2" s="132"/>
      <c r="JLW2" s="132"/>
      <c r="JLX2" s="132"/>
      <c r="JLY2" s="132"/>
      <c r="JLZ2" s="132"/>
      <c r="JMA2" s="132"/>
      <c r="JMB2" s="132"/>
      <c r="JMC2" s="132"/>
      <c r="JMD2" s="132"/>
      <c r="JME2" s="132"/>
      <c r="JMF2" s="132"/>
      <c r="JMG2" s="132"/>
      <c r="JMH2" s="132"/>
      <c r="JMI2" s="132"/>
      <c r="JMJ2" s="132"/>
      <c r="JMK2" s="132"/>
      <c r="JML2" s="132"/>
      <c r="JMM2" s="132"/>
      <c r="JMN2" s="132"/>
      <c r="JMO2" s="132"/>
      <c r="JMP2" s="132"/>
      <c r="JMQ2" s="132"/>
      <c r="JMR2" s="132"/>
      <c r="JMS2" s="132"/>
      <c r="JMT2" s="132"/>
      <c r="JMU2" s="132"/>
      <c r="JMV2" s="132"/>
      <c r="JMW2" s="132"/>
      <c r="JMX2" s="132"/>
      <c r="JMY2" s="132"/>
      <c r="JMZ2" s="132"/>
      <c r="JNA2" s="132"/>
      <c r="JNB2" s="132"/>
      <c r="JNC2" s="132"/>
      <c r="JND2" s="132"/>
      <c r="JNE2" s="132"/>
      <c r="JNF2" s="132"/>
      <c r="JNG2" s="132"/>
      <c r="JNH2" s="132"/>
      <c r="JNI2" s="132"/>
      <c r="JNJ2" s="132"/>
      <c r="JNK2" s="132"/>
      <c r="JNL2" s="132"/>
      <c r="JNM2" s="132"/>
      <c r="JNN2" s="132"/>
      <c r="JNO2" s="132"/>
      <c r="JNP2" s="132"/>
      <c r="JNQ2" s="132"/>
      <c r="JNR2" s="132"/>
      <c r="JNS2" s="132"/>
      <c r="JNT2" s="132"/>
      <c r="JNU2" s="132"/>
      <c r="JNV2" s="132"/>
      <c r="JNW2" s="132"/>
      <c r="JNX2" s="132"/>
      <c r="JNY2" s="132"/>
      <c r="JNZ2" s="132"/>
      <c r="JOA2" s="132"/>
      <c r="JOB2" s="132"/>
      <c r="JOC2" s="132"/>
      <c r="JOD2" s="132"/>
      <c r="JOE2" s="132"/>
      <c r="JOF2" s="132"/>
      <c r="JOG2" s="132"/>
      <c r="JOH2" s="132"/>
      <c r="JOI2" s="132"/>
      <c r="JOJ2" s="132"/>
      <c r="JOK2" s="132"/>
      <c r="JOL2" s="132"/>
      <c r="JOM2" s="132"/>
      <c r="JON2" s="132"/>
      <c r="JOO2" s="132"/>
      <c r="JOP2" s="132"/>
      <c r="JOQ2" s="132"/>
      <c r="JOR2" s="132"/>
      <c r="JOS2" s="132"/>
      <c r="JOT2" s="132"/>
      <c r="JOU2" s="132"/>
      <c r="JOV2" s="132"/>
      <c r="JOW2" s="132"/>
      <c r="JOX2" s="132"/>
      <c r="JOY2" s="132"/>
      <c r="JOZ2" s="132"/>
      <c r="JPA2" s="132"/>
      <c r="JPB2" s="132"/>
      <c r="JPC2" s="132"/>
      <c r="JPD2" s="132"/>
      <c r="JPE2" s="132"/>
      <c r="JPF2" s="132"/>
      <c r="JPG2" s="132"/>
      <c r="JPH2" s="132"/>
      <c r="JPI2" s="132"/>
      <c r="JPJ2" s="132"/>
      <c r="JPK2" s="132"/>
      <c r="JPL2" s="132"/>
      <c r="JPM2" s="132"/>
      <c r="JPN2" s="132"/>
      <c r="JPO2" s="132"/>
      <c r="JPP2" s="132"/>
      <c r="JPQ2" s="132"/>
      <c r="JPR2" s="132"/>
      <c r="JPS2" s="132"/>
      <c r="JPT2" s="132"/>
      <c r="JPU2" s="132"/>
      <c r="JPV2" s="132"/>
      <c r="JPW2" s="132"/>
      <c r="JPX2" s="132"/>
      <c r="JPY2" s="132"/>
      <c r="JPZ2" s="132"/>
      <c r="JQA2" s="132"/>
      <c r="JQB2" s="132"/>
      <c r="JQC2" s="132"/>
      <c r="JQD2" s="132"/>
      <c r="JQE2" s="132"/>
      <c r="JQF2" s="132"/>
      <c r="JQG2" s="132"/>
      <c r="JQH2" s="132"/>
      <c r="JQI2" s="132"/>
      <c r="JQJ2" s="132"/>
      <c r="JQK2" s="132"/>
      <c r="JQL2" s="132"/>
      <c r="JQM2" s="132"/>
      <c r="JQN2" s="132"/>
      <c r="JQO2" s="132"/>
      <c r="JQP2" s="132"/>
      <c r="JQQ2" s="132"/>
      <c r="JQR2" s="132"/>
      <c r="JQS2" s="132"/>
      <c r="JQT2" s="132"/>
      <c r="JQU2" s="132"/>
      <c r="JQV2" s="132"/>
      <c r="JQW2" s="132"/>
      <c r="JQX2" s="132"/>
      <c r="JQY2" s="132"/>
      <c r="JQZ2" s="132"/>
      <c r="JRA2" s="132"/>
      <c r="JRB2" s="132"/>
      <c r="JRC2" s="132"/>
      <c r="JRD2" s="132"/>
      <c r="JRE2" s="132"/>
      <c r="JRF2" s="132"/>
      <c r="JRG2" s="132"/>
      <c r="JRH2" s="132"/>
      <c r="JRI2" s="132"/>
      <c r="JRJ2" s="132"/>
      <c r="JRK2" s="132"/>
      <c r="JRL2" s="132"/>
      <c r="JRM2" s="132"/>
      <c r="JRN2" s="132"/>
      <c r="JRO2" s="132"/>
      <c r="JRP2" s="132"/>
      <c r="JRQ2" s="132"/>
      <c r="JRR2" s="132"/>
      <c r="JRS2" s="132"/>
      <c r="JRT2" s="132"/>
      <c r="JRU2" s="132"/>
      <c r="JRV2" s="132"/>
      <c r="JRW2" s="132"/>
      <c r="JRX2" s="132"/>
      <c r="JRY2" s="132"/>
      <c r="JRZ2" s="132"/>
      <c r="JSA2" s="132"/>
      <c r="JSB2" s="132"/>
      <c r="JSC2" s="132"/>
      <c r="JSD2" s="132"/>
      <c r="JSE2" s="132"/>
      <c r="JSF2" s="132"/>
      <c r="JSG2" s="132"/>
      <c r="JSH2" s="132"/>
      <c r="JSI2" s="132"/>
      <c r="JSJ2" s="132"/>
      <c r="JSK2" s="132"/>
      <c r="JSL2" s="132"/>
      <c r="JSM2" s="132"/>
      <c r="JSN2" s="132"/>
      <c r="JSO2" s="132"/>
      <c r="JSP2" s="132"/>
      <c r="JSQ2" s="132"/>
      <c r="JSR2" s="132"/>
      <c r="JSS2" s="132"/>
      <c r="JST2" s="132"/>
      <c r="JSU2" s="132"/>
      <c r="JSV2" s="132"/>
      <c r="JSW2" s="132"/>
      <c r="JSX2" s="132"/>
      <c r="JSY2" s="132"/>
      <c r="JSZ2" s="132"/>
      <c r="JTA2" s="132"/>
      <c r="JTB2" s="132"/>
      <c r="JTC2" s="132"/>
      <c r="JTD2" s="132"/>
      <c r="JTE2" s="132"/>
      <c r="JTF2" s="132"/>
      <c r="JTG2" s="132"/>
      <c r="JTH2" s="132"/>
      <c r="JTI2" s="132"/>
      <c r="JTJ2" s="132"/>
      <c r="JTK2" s="132"/>
      <c r="JTL2" s="132"/>
      <c r="JTM2" s="132"/>
      <c r="JTN2" s="132"/>
      <c r="JTO2" s="132"/>
      <c r="JTP2" s="132"/>
      <c r="JTQ2" s="132"/>
      <c r="JTR2" s="132"/>
      <c r="JTS2" s="132"/>
      <c r="JTT2" s="132"/>
      <c r="JTU2" s="132"/>
      <c r="JTV2" s="132"/>
      <c r="JTW2" s="132"/>
      <c r="JTX2" s="132"/>
      <c r="JTY2" s="132"/>
      <c r="JTZ2" s="132"/>
      <c r="JUA2" s="132"/>
      <c r="JUB2" s="132"/>
      <c r="JUC2" s="132"/>
      <c r="JUD2" s="132"/>
      <c r="JUE2" s="132"/>
      <c r="JUF2" s="132"/>
      <c r="JUG2" s="132"/>
      <c r="JUH2" s="132"/>
      <c r="JUI2" s="132"/>
      <c r="JUJ2" s="132"/>
      <c r="JUK2" s="132"/>
      <c r="JUL2" s="132"/>
      <c r="JUM2" s="132"/>
      <c r="JUN2" s="132"/>
      <c r="JUO2" s="132"/>
      <c r="JUP2" s="132"/>
      <c r="JUQ2" s="132"/>
      <c r="JUR2" s="132"/>
      <c r="JUS2" s="132"/>
      <c r="JUT2" s="132"/>
      <c r="JUU2" s="132"/>
      <c r="JUV2" s="132"/>
      <c r="JUW2" s="132"/>
      <c r="JUX2" s="132"/>
      <c r="JUY2" s="132"/>
      <c r="JUZ2" s="132"/>
      <c r="JVA2" s="132"/>
      <c r="JVB2" s="132"/>
      <c r="JVC2" s="132"/>
      <c r="JVD2" s="132"/>
      <c r="JVE2" s="132"/>
      <c r="JVF2" s="132"/>
      <c r="JVG2" s="132"/>
      <c r="JVH2" s="132"/>
      <c r="JVI2" s="132"/>
      <c r="JVJ2" s="132"/>
      <c r="JVK2" s="132"/>
      <c r="JVL2" s="132"/>
      <c r="JVM2" s="132"/>
      <c r="JVN2" s="132"/>
      <c r="JVO2" s="132"/>
      <c r="JVP2" s="132"/>
      <c r="JVQ2" s="132"/>
      <c r="JVR2" s="132"/>
      <c r="JVS2" s="132"/>
      <c r="JVT2" s="132"/>
      <c r="JVU2" s="132"/>
      <c r="JVV2" s="132"/>
      <c r="JVW2" s="132"/>
      <c r="JVX2" s="132"/>
      <c r="JVY2" s="132"/>
      <c r="JVZ2" s="132"/>
      <c r="JWA2" s="132"/>
      <c r="JWB2" s="132"/>
      <c r="JWC2" s="132"/>
      <c r="JWD2" s="132"/>
      <c r="JWE2" s="132"/>
      <c r="JWF2" s="132"/>
      <c r="JWG2" s="132"/>
      <c r="JWH2" s="132"/>
      <c r="JWI2" s="132"/>
      <c r="JWJ2" s="132"/>
      <c r="JWK2" s="132"/>
      <c r="JWL2" s="132"/>
      <c r="JWM2" s="132"/>
      <c r="JWN2" s="132"/>
      <c r="JWO2" s="132"/>
      <c r="JWP2" s="132"/>
      <c r="JWQ2" s="132"/>
      <c r="JWR2" s="132"/>
      <c r="JWS2" s="132"/>
      <c r="JWT2" s="132"/>
      <c r="JWU2" s="132"/>
      <c r="JWV2" s="132"/>
      <c r="JWW2" s="132"/>
      <c r="JWX2" s="132"/>
      <c r="JWY2" s="132"/>
      <c r="JWZ2" s="132"/>
      <c r="JXA2" s="132"/>
      <c r="JXB2" s="132"/>
      <c r="JXC2" s="132"/>
      <c r="JXD2" s="132"/>
      <c r="JXE2" s="132"/>
      <c r="JXF2" s="132"/>
      <c r="JXG2" s="132"/>
      <c r="JXH2" s="132"/>
      <c r="JXI2" s="132"/>
      <c r="JXJ2" s="132"/>
      <c r="JXK2" s="132"/>
      <c r="JXL2" s="132"/>
      <c r="JXM2" s="132"/>
      <c r="JXN2" s="132"/>
      <c r="JXO2" s="132"/>
      <c r="JXP2" s="132"/>
      <c r="JXQ2" s="132"/>
      <c r="JXR2" s="132"/>
      <c r="JXS2" s="132"/>
      <c r="JXT2" s="132"/>
      <c r="JXU2" s="132"/>
      <c r="JXV2" s="132"/>
      <c r="JXW2" s="132"/>
      <c r="JXX2" s="132"/>
      <c r="JXY2" s="132"/>
      <c r="JXZ2" s="132"/>
      <c r="JYA2" s="132"/>
      <c r="JYB2" s="132"/>
      <c r="JYC2" s="132"/>
      <c r="JYD2" s="132"/>
      <c r="JYE2" s="132"/>
      <c r="JYF2" s="132"/>
      <c r="JYG2" s="132"/>
      <c r="JYH2" s="132"/>
      <c r="JYI2" s="132"/>
      <c r="JYJ2" s="132"/>
      <c r="JYK2" s="132"/>
      <c r="JYL2" s="132"/>
      <c r="JYM2" s="132"/>
      <c r="JYN2" s="132"/>
      <c r="JYO2" s="132"/>
      <c r="JYP2" s="132"/>
      <c r="JYQ2" s="132"/>
      <c r="JYR2" s="132"/>
      <c r="JYS2" s="132"/>
      <c r="JYT2" s="132"/>
      <c r="JYU2" s="132"/>
      <c r="JYV2" s="132"/>
      <c r="JYW2" s="132"/>
      <c r="JYX2" s="132"/>
      <c r="JYY2" s="132"/>
      <c r="JYZ2" s="132"/>
      <c r="JZA2" s="132"/>
      <c r="JZB2" s="132"/>
      <c r="JZC2" s="132"/>
      <c r="JZD2" s="132"/>
      <c r="JZE2" s="132"/>
      <c r="JZF2" s="132"/>
      <c r="JZG2" s="132"/>
      <c r="JZH2" s="132"/>
      <c r="JZI2" s="132"/>
      <c r="JZJ2" s="132"/>
      <c r="JZK2" s="132"/>
      <c r="JZL2" s="132"/>
      <c r="JZM2" s="132"/>
      <c r="JZN2" s="132"/>
      <c r="JZO2" s="132"/>
      <c r="JZP2" s="132"/>
      <c r="JZQ2" s="132"/>
      <c r="JZR2" s="132"/>
      <c r="JZS2" s="132"/>
      <c r="JZT2" s="132"/>
      <c r="JZU2" s="132"/>
      <c r="JZV2" s="132"/>
      <c r="JZW2" s="132"/>
      <c r="JZX2" s="132"/>
      <c r="JZY2" s="132"/>
      <c r="JZZ2" s="132"/>
      <c r="KAA2" s="132"/>
      <c r="KAB2" s="132"/>
      <c r="KAC2" s="132"/>
      <c r="KAD2" s="132"/>
      <c r="KAE2" s="132"/>
      <c r="KAF2" s="132"/>
      <c r="KAG2" s="132"/>
      <c r="KAH2" s="132"/>
      <c r="KAI2" s="132"/>
      <c r="KAJ2" s="132"/>
      <c r="KAK2" s="132"/>
      <c r="KAL2" s="132"/>
      <c r="KAM2" s="132"/>
      <c r="KAN2" s="132"/>
      <c r="KAO2" s="132"/>
      <c r="KAP2" s="132"/>
      <c r="KAQ2" s="132"/>
      <c r="KAR2" s="132"/>
      <c r="KAS2" s="132"/>
      <c r="KAT2" s="132"/>
      <c r="KAU2" s="132"/>
      <c r="KAV2" s="132"/>
      <c r="KAW2" s="132"/>
      <c r="KAX2" s="132"/>
      <c r="KAY2" s="132"/>
      <c r="KAZ2" s="132"/>
      <c r="KBA2" s="132"/>
      <c r="KBB2" s="132"/>
      <c r="KBC2" s="132"/>
      <c r="KBD2" s="132"/>
      <c r="KBE2" s="132"/>
      <c r="KBF2" s="132"/>
      <c r="KBG2" s="132"/>
      <c r="KBH2" s="132"/>
      <c r="KBI2" s="132"/>
      <c r="KBJ2" s="132"/>
      <c r="KBK2" s="132"/>
      <c r="KBL2" s="132"/>
      <c r="KBM2" s="132"/>
      <c r="KBN2" s="132"/>
      <c r="KBO2" s="132"/>
      <c r="KBP2" s="132"/>
      <c r="KBQ2" s="132"/>
      <c r="KBR2" s="132"/>
      <c r="KBS2" s="132"/>
      <c r="KBT2" s="132"/>
      <c r="KBU2" s="132"/>
      <c r="KBV2" s="132"/>
      <c r="KBW2" s="132"/>
      <c r="KBX2" s="132"/>
      <c r="KBY2" s="132"/>
      <c r="KBZ2" s="132"/>
      <c r="KCA2" s="132"/>
      <c r="KCB2" s="132"/>
      <c r="KCC2" s="132"/>
      <c r="KCD2" s="132"/>
      <c r="KCE2" s="132"/>
      <c r="KCF2" s="132"/>
      <c r="KCG2" s="132"/>
      <c r="KCH2" s="132"/>
      <c r="KCI2" s="132"/>
      <c r="KCJ2" s="132"/>
      <c r="KCK2" s="132"/>
      <c r="KCL2" s="132"/>
      <c r="KCM2" s="132"/>
      <c r="KCN2" s="132"/>
      <c r="KCO2" s="132"/>
      <c r="KCP2" s="132"/>
      <c r="KCQ2" s="132"/>
      <c r="KCR2" s="132"/>
      <c r="KCS2" s="132"/>
      <c r="KCT2" s="132"/>
      <c r="KCU2" s="132"/>
      <c r="KCV2" s="132"/>
      <c r="KCW2" s="132"/>
      <c r="KCX2" s="132"/>
      <c r="KCY2" s="132"/>
      <c r="KCZ2" s="132"/>
      <c r="KDA2" s="132"/>
      <c r="KDB2" s="132"/>
      <c r="KDC2" s="132"/>
      <c r="KDD2" s="132"/>
      <c r="KDE2" s="132"/>
      <c r="KDF2" s="132"/>
      <c r="KDG2" s="132"/>
      <c r="KDH2" s="132"/>
      <c r="KDI2" s="132"/>
      <c r="KDJ2" s="132"/>
      <c r="KDK2" s="132"/>
      <c r="KDL2" s="132"/>
      <c r="KDM2" s="132"/>
      <c r="KDN2" s="132"/>
      <c r="KDO2" s="132"/>
      <c r="KDP2" s="132"/>
      <c r="KDQ2" s="132"/>
      <c r="KDR2" s="132"/>
      <c r="KDS2" s="132"/>
      <c r="KDT2" s="132"/>
      <c r="KDU2" s="132"/>
      <c r="KDV2" s="132"/>
      <c r="KDW2" s="132"/>
      <c r="KDX2" s="132"/>
      <c r="KDY2" s="132"/>
      <c r="KDZ2" s="132"/>
      <c r="KEA2" s="132"/>
      <c r="KEB2" s="132"/>
      <c r="KEC2" s="132"/>
      <c r="KED2" s="132"/>
      <c r="KEE2" s="132"/>
      <c r="KEF2" s="132"/>
      <c r="KEG2" s="132"/>
      <c r="KEH2" s="132"/>
      <c r="KEI2" s="132"/>
      <c r="KEJ2" s="132"/>
      <c r="KEK2" s="132"/>
      <c r="KEL2" s="132"/>
      <c r="KEM2" s="132"/>
      <c r="KEN2" s="132"/>
      <c r="KEO2" s="132"/>
      <c r="KEP2" s="132"/>
      <c r="KEQ2" s="132"/>
      <c r="KER2" s="132"/>
      <c r="KES2" s="132"/>
      <c r="KET2" s="132"/>
      <c r="KEU2" s="132"/>
      <c r="KEV2" s="132"/>
      <c r="KEW2" s="132"/>
      <c r="KEX2" s="132"/>
      <c r="KEY2" s="132"/>
      <c r="KEZ2" s="132"/>
      <c r="KFA2" s="132"/>
      <c r="KFB2" s="132"/>
      <c r="KFC2" s="132"/>
      <c r="KFD2" s="132"/>
      <c r="KFE2" s="132"/>
      <c r="KFF2" s="132"/>
      <c r="KFG2" s="132"/>
      <c r="KFH2" s="132"/>
      <c r="KFI2" s="132"/>
      <c r="KFJ2" s="132"/>
      <c r="KFK2" s="132"/>
      <c r="KFL2" s="132"/>
      <c r="KFM2" s="132"/>
      <c r="KFN2" s="132"/>
      <c r="KFO2" s="132"/>
      <c r="KFP2" s="132"/>
      <c r="KFQ2" s="132"/>
      <c r="KFR2" s="132"/>
      <c r="KFS2" s="132"/>
      <c r="KFT2" s="132"/>
      <c r="KFU2" s="132"/>
      <c r="KFV2" s="132"/>
      <c r="KFW2" s="132"/>
      <c r="KFX2" s="132"/>
      <c r="KFY2" s="132"/>
      <c r="KFZ2" s="132"/>
      <c r="KGA2" s="132"/>
      <c r="KGB2" s="132"/>
      <c r="KGC2" s="132"/>
      <c r="KGD2" s="132"/>
      <c r="KGE2" s="132"/>
      <c r="KGF2" s="132"/>
      <c r="KGG2" s="132"/>
      <c r="KGH2" s="132"/>
      <c r="KGI2" s="132"/>
      <c r="KGJ2" s="132"/>
      <c r="KGK2" s="132"/>
      <c r="KGL2" s="132"/>
      <c r="KGM2" s="132"/>
      <c r="KGN2" s="132"/>
      <c r="KGO2" s="132"/>
      <c r="KGP2" s="132"/>
      <c r="KGQ2" s="132"/>
      <c r="KGR2" s="132"/>
      <c r="KGS2" s="132"/>
      <c r="KGT2" s="132"/>
      <c r="KGU2" s="132"/>
      <c r="KGV2" s="132"/>
      <c r="KGW2" s="132"/>
      <c r="KGX2" s="132"/>
      <c r="KGY2" s="132"/>
      <c r="KGZ2" s="132"/>
      <c r="KHA2" s="132"/>
      <c r="KHB2" s="132"/>
      <c r="KHC2" s="132"/>
      <c r="KHD2" s="132"/>
      <c r="KHE2" s="132"/>
      <c r="KHF2" s="132"/>
      <c r="KHG2" s="132"/>
      <c r="KHH2" s="132"/>
      <c r="KHI2" s="132"/>
      <c r="KHJ2" s="132"/>
      <c r="KHK2" s="132"/>
      <c r="KHL2" s="132"/>
      <c r="KHM2" s="132"/>
      <c r="KHN2" s="132"/>
      <c r="KHO2" s="132"/>
      <c r="KHP2" s="132"/>
      <c r="KHQ2" s="132"/>
      <c r="KHR2" s="132"/>
      <c r="KHS2" s="132"/>
      <c r="KHT2" s="132"/>
      <c r="KHU2" s="132"/>
      <c r="KHV2" s="132"/>
      <c r="KHW2" s="132"/>
      <c r="KHX2" s="132"/>
      <c r="KHY2" s="132"/>
      <c r="KHZ2" s="132"/>
      <c r="KIA2" s="132"/>
      <c r="KIB2" s="132"/>
      <c r="KIC2" s="132"/>
      <c r="KID2" s="132"/>
      <c r="KIE2" s="132"/>
      <c r="KIF2" s="132"/>
      <c r="KIG2" s="132"/>
      <c r="KIH2" s="132"/>
      <c r="KII2" s="132"/>
      <c r="KIJ2" s="132"/>
      <c r="KIK2" s="132"/>
      <c r="KIL2" s="132"/>
      <c r="KIM2" s="132"/>
      <c r="KIN2" s="132"/>
      <c r="KIO2" s="132"/>
      <c r="KIP2" s="132"/>
      <c r="KIQ2" s="132"/>
      <c r="KIR2" s="132"/>
      <c r="KIS2" s="132"/>
      <c r="KIT2" s="132"/>
      <c r="KIU2" s="132"/>
      <c r="KIV2" s="132"/>
      <c r="KIW2" s="132"/>
      <c r="KIX2" s="132"/>
      <c r="KIY2" s="132"/>
      <c r="KIZ2" s="132"/>
      <c r="KJA2" s="132"/>
      <c r="KJB2" s="132"/>
      <c r="KJC2" s="132"/>
      <c r="KJD2" s="132"/>
      <c r="KJE2" s="132"/>
      <c r="KJF2" s="132"/>
      <c r="KJG2" s="132"/>
      <c r="KJH2" s="132"/>
      <c r="KJI2" s="132"/>
      <c r="KJJ2" s="132"/>
      <c r="KJK2" s="132"/>
      <c r="KJL2" s="132"/>
      <c r="KJM2" s="132"/>
      <c r="KJN2" s="132"/>
      <c r="KJO2" s="132"/>
      <c r="KJP2" s="132"/>
      <c r="KJQ2" s="132"/>
      <c r="KJR2" s="132"/>
      <c r="KJS2" s="132"/>
      <c r="KJT2" s="132"/>
      <c r="KJU2" s="132"/>
      <c r="KJV2" s="132"/>
      <c r="KJW2" s="132"/>
      <c r="KJX2" s="132"/>
      <c r="KJY2" s="132"/>
      <c r="KJZ2" s="132"/>
      <c r="KKA2" s="132"/>
      <c r="KKB2" s="132"/>
      <c r="KKC2" s="132"/>
      <c r="KKD2" s="132"/>
      <c r="KKE2" s="132"/>
      <c r="KKF2" s="132"/>
      <c r="KKG2" s="132"/>
      <c r="KKH2" s="132"/>
      <c r="KKI2" s="132"/>
      <c r="KKJ2" s="132"/>
      <c r="KKK2" s="132"/>
      <c r="KKL2" s="132"/>
      <c r="KKM2" s="132"/>
      <c r="KKN2" s="132"/>
      <c r="KKO2" s="132"/>
      <c r="KKP2" s="132"/>
      <c r="KKQ2" s="132"/>
      <c r="KKR2" s="132"/>
      <c r="KKS2" s="132"/>
      <c r="KKT2" s="132"/>
      <c r="KKU2" s="132"/>
      <c r="KKV2" s="132"/>
      <c r="KKW2" s="132"/>
      <c r="KKX2" s="132"/>
      <c r="KKY2" s="132"/>
      <c r="KKZ2" s="132"/>
      <c r="KLA2" s="132"/>
      <c r="KLB2" s="132"/>
      <c r="KLC2" s="132"/>
      <c r="KLD2" s="132"/>
      <c r="KLE2" s="132"/>
      <c r="KLF2" s="132"/>
      <c r="KLG2" s="132"/>
      <c r="KLH2" s="132"/>
      <c r="KLI2" s="132"/>
      <c r="KLJ2" s="132"/>
      <c r="KLK2" s="132"/>
      <c r="KLL2" s="132"/>
      <c r="KLM2" s="132"/>
      <c r="KLN2" s="132"/>
      <c r="KLO2" s="132"/>
      <c r="KLP2" s="132"/>
      <c r="KLQ2" s="132"/>
      <c r="KLR2" s="132"/>
      <c r="KLS2" s="132"/>
      <c r="KLT2" s="132"/>
      <c r="KLU2" s="132"/>
      <c r="KLV2" s="132"/>
      <c r="KLW2" s="132"/>
      <c r="KLX2" s="132"/>
      <c r="KLY2" s="132"/>
      <c r="KLZ2" s="132"/>
      <c r="KMA2" s="132"/>
      <c r="KMB2" s="132"/>
      <c r="KMC2" s="132"/>
      <c r="KMD2" s="132"/>
      <c r="KME2" s="132"/>
      <c r="KMF2" s="132"/>
      <c r="KMG2" s="132"/>
      <c r="KMH2" s="132"/>
      <c r="KMI2" s="132"/>
      <c r="KMJ2" s="132"/>
      <c r="KMK2" s="132"/>
      <c r="KML2" s="132"/>
      <c r="KMM2" s="132"/>
      <c r="KMN2" s="132"/>
      <c r="KMO2" s="132"/>
      <c r="KMP2" s="132"/>
      <c r="KMQ2" s="132"/>
      <c r="KMR2" s="132"/>
      <c r="KMS2" s="132"/>
      <c r="KMT2" s="132"/>
      <c r="KMU2" s="132"/>
      <c r="KMV2" s="132"/>
      <c r="KMW2" s="132"/>
      <c r="KMX2" s="132"/>
      <c r="KMY2" s="132"/>
      <c r="KMZ2" s="132"/>
      <c r="KNA2" s="132"/>
      <c r="KNB2" s="132"/>
      <c r="KNC2" s="132"/>
      <c r="KND2" s="132"/>
      <c r="KNE2" s="132"/>
      <c r="KNF2" s="132"/>
      <c r="KNG2" s="132"/>
      <c r="KNH2" s="132"/>
      <c r="KNI2" s="132"/>
      <c r="KNJ2" s="132"/>
      <c r="KNK2" s="132"/>
      <c r="KNL2" s="132"/>
      <c r="KNM2" s="132"/>
      <c r="KNN2" s="132"/>
      <c r="KNO2" s="132"/>
      <c r="KNP2" s="132"/>
      <c r="KNQ2" s="132"/>
      <c r="KNR2" s="132"/>
      <c r="KNS2" s="132"/>
      <c r="KNT2" s="132"/>
      <c r="KNU2" s="132"/>
      <c r="KNV2" s="132"/>
      <c r="KNW2" s="132"/>
      <c r="KNX2" s="132"/>
      <c r="KNY2" s="132"/>
      <c r="KNZ2" s="132"/>
      <c r="KOA2" s="132"/>
      <c r="KOB2" s="132"/>
      <c r="KOC2" s="132"/>
      <c r="KOD2" s="132"/>
      <c r="KOE2" s="132"/>
      <c r="KOF2" s="132"/>
      <c r="KOG2" s="132"/>
      <c r="KOH2" s="132"/>
      <c r="KOI2" s="132"/>
      <c r="KOJ2" s="132"/>
      <c r="KOK2" s="132"/>
      <c r="KOL2" s="132"/>
      <c r="KOM2" s="132"/>
      <c r="KON2" s="132"/>
      <c r="KOO2" s="132"/>
      <c r="KOP2" s="132"/>
      <c r="KOQ2" s="132"/>
      <c r="KOR2" s="132"/>
      <c r="KOS2" s="132"/>
      <c r="KOT2" s="132"/>
      <c r="KOU2" s="132"/>
      <c r="KOV2" s="132"/>
      <c r="KOW2" s="132"/>
      <c r="KOX2" s="132"/>
      <c r="KOY2" s="132"/>
      <c r="KOZ2" s="132"/>
      <c r="KPA2" s="132"/>
      <c r="KPB2" s="132"/>
      <c r="KPC2" s="132"/>
      <c r="KPD2" s="132"/>
      <c r="KPE2" s="132"/>
      <c r="KPF2" s="132"/>
      <c r="KPG2" s="132"/>
      <c r="KPH2" s="132"/>
      <c r="KPI2" s="132"/>
      <c r="KPJ2" s="132"/>
      <c r="KPK2" s="132"/>
      <c r="KPL2" s="132"/>
      <c r="KPM2" s="132"/>
      <c r="KPN2" s="132"/>
      <c r="KPO2" s="132"/>
      <c r="KPP2" s="132"/>
      <c r="KPQ2" s="132"/>
      <c r="KPR2" s="132"/>
      <c r="KPS2" s="132"/>
      <c r="KPT2" s="132"/>
      <c r="KPU2" s="132"/>
      <c r="KPV2" s="132"/>
      <c r="KPW2" s="132"/>
      <c r="KPX2" s="132"/>
      <c r="KPY2" s="132"/>
      <c r="KPZ2" s="132"/>
      <c r="KQA2" s="132"/>
      <c r="KQB2" s="132"/>
      <c r="KQC2" s="132"/>
      <c r="KQD2" s="132"/>
      <c r="KQE2" s="132"/>
      <c r="KQF2" s="132"/>
      <c r="KQG2" s="132"/>
      <c r="KQH2" s="132"/>
      <c r="KQI2" s="132"/>
      <c r="KQJ2" s="132"/>
      <c r="KQK2" s="132"/>
      <c r="KQL2" s="132"/>
      <c r="KQM2" s="132"/>
      <c r="KQN2" s="132"/>
      <c r="KQO2" s="132"/>
      <c r="KQP2" s="132"/>
      <c r="KQQ2" s="132"/>
      <c r="KQR2" s="132"/>
      <c r="KQS2" s="132"/>
      <c r="KQT2" s="132"/>
      <c r="KQU2" s="132"/>
      <c r="KQV2" s="132"/>
      <c r="KQW2" s="132"/>
      <c r="KQX2" s="132"/>
      <c r="KQY2" s="132"/>
      <c r="KQZ2" s="132"/>
      <c r="KRA2" s="132"/>
      <c r="KRB2" s="132"/>
      <c r="KRC2" s="132"/>
      <c r="KRD2" s="132"/>
      <c r="KRE2" s="132"/>
      <c r="KRF2" s="132"/>
      <c r="KRG2" s="132"/>
      <c r="KRH2" s="132"/>
      <c r="KRI2" s="132"/>
      <c r="KRJ2" s="132"/>
      <c r="KRK2" s="132"/>
      <c r="KRL2" s="132"/>
      <c r="KRM2" s="132"/>
      <c r="KRN2" s="132"/>
      <c r="KRO2" s="132"/>
      <c r="KRP2" s="132"/>
      <c r="KRQ2" s="132"/>
      <c r="KRR2" s="132"/>
      <c r="KRS2" s="132"/>
      <c r="KRT2" s="132"/>
      <c r="KRU2" s="132"/>
      <c r="KRV2" s="132"/>
      <c r="KRW2" s="132"/>
      <c r="KRX2" s="132"/>
      <c r="KRY2" s="132"/>
      <c r="KRZ2" s="132"/>
      <c r="KSA2" s="132"/>
      <c r="KSB2" s="132"/>
      <c r="KSC2" s="132"/>
      <c r="KSD2" s="132"/>
      <c r="KSE2" s="132"/>
      <c r="KSF2" s="132"/>
      <c r="KSG2" s="132"/>
      <c r="KSH2" s="132"/>
      <c r="KSI2" s="132"/>
      <c r="KSJ2" s="132"/>
      <c r="KSK2" s="132"/>
      <c r="KSL2" s="132"/>
      <c r="KSM2" s="132"/>
      <c r="KSN2" s="132"/>
      <c r="KSO2" s="132"/>
      <c r="KSP2" s="132"/>
      <c r="KSQ2" s="132"/>
      <c r="KSR2" s="132"/>
      <c r="KSS2" s="132"/>
      <c r="KST2" s="132"/>
      <c r="KSU2" s="132"/>
      <c r="KSV2" s="132"/>
      <c r="KSW2" s="132"/>
      <c r="KSX2" s="132"/>
      <c r="KSY2" s="132"/>
      <c r="KSZ2" s="132"/>
      <c r="KTA2" s="132"/>
      <c r="KTB2" s="132"/>
      <c r="KTC2" s="132"/>
      <c r="KTD2" s="132"/>
      <c r="KTE2" s="132"/>
      <c r="KTF2" s="132"/>
      <c r="KTG2" s="132"/>
      <c r="KTH2" s="132"/>
      <c r="KTI2" s="132"/>
      <c r="KTJ2" s="132"/>
      <c r="KTK2" s="132"/>
      <c r="KTL2" s="132"/>
      <c r="KTM2" s="132"/>
      <c r="KTN2" s="132"/>
      <c r="KTO2" s="132"/>
      <c r="KTP2" s="132"/>
      <c r="KTQ2" s="132"/>
      <c r="KTR2" s="132"/>
      <c r="KTS2" s="132"/>
      <c r="KTT2" s="132"/>
      <c r="KTU2" s="132"/>
      <c r="KTV2" s="132"/>
      <c r="KTW2" s="132"/>
      <c r="KTX2" s="132"/>
      <c r="KTY2" s="132"/>
      <c r="KTZ2" s="132"/>
      <c r="KUA2" s="132"/>
      <c r="KUB2" s="132"/>
      <c r="KUC2" s="132"/>
      <c r="KUD2" s="132"/>
      <c r="KUE2" s="132"/>
      <c r="KUF2" s="132"/>
      <c r="KUG2" s="132"/>
      <c r="KUH2" s="132"/>
      <c r="KUI2" s="132"/>
      <c r="KUJ2" s="132"/>
      <c r="KUK2" s="132"/>
      <c r="KUL2" s="132"/>
      <c r="KUM2" s="132"/>
      <c r="KUN2" s="132"/>
      <c r="KUO2" s="132"/>
      <c r="KUP2" s="132"/>
      <c r="KUQ2" s="132"/>
      <c r="KUR2" s="132"/>
      <c r="KUS2" s="132"/>
      <c r="KUT2" s="132"/>
      <c r="KUU2" s="132"/>
      <c r="KUV2" s="132"/>
      <c r="KUW2" s="132"/>
      <c r="KUX2" s="132"/>
      <c r="KUY2" s="132"/>
      <c r="KUZ2" s="132"/>
      <c r="KVA2" s="132"/>
      <c r="KVB2" s="132"/>
      <c r="KVC2" s="132"/>
      <c r="KVD2" s="132"/>
      <c r="KVE2" s="132"/>
      <c r="KVF2" s="132"/>
      <c r="KVG2" s="132"/>
      <c r="KVH2" s="132"/>
      <c r="KVI2" s="132"/>
      <c r="KVJ2" s="132"/>
      <c r="KVK2" s="132"/>
      <c r="KVL2" s="132"/>
      <c r="KVM2" s="132"/>
      <c r="KVN2" s="132"/>
      <c r="KVO2" s="132"/>
      <c r="KVP2" s="132"/>
      <c r="KVQ2" s="132"/>
      <c r="KVR2" s="132"/>
      <c r="KVS2" s="132"/>
      <c r="KVT2" s="132"/>
      <c r="KVU2" s="132"/>
      <c r="KVV2" s="132"/>
      <c r="KVW2" s="132"/>
      <c r="KVX2" s="132"/>
      <c r="KVY2" s="132"/>
      <c r="KVZ2" s="132"/>
      <c r="KWA2" s="132"/>
      <c r="KWB2" s="132"/>
      <c r="KWC2" s="132"/>
      <c r="KWD2" s="132"/>
      <c r="KWE2" s="132"/>
      <c r="KWF2" s="132"/>
      <c r="KWG2" s="132"/>
      <c r="KWH2" s="132"/>
      <c r="KWI2" s="132"/>
      <c r="KWJ2" s="132"/>
      <c r="KWK2" s="132"/>
      <c r="KWL2" s="132"/>
      <c r="KWM2" s="132"/>
      <c r="KWN2" s="132"/>
      <c r="KWO2" s="132"/>
      <c r="KWP2" s="132"/>
      <c r="KWQ2" s="132"/>
      <c r="KWR2" s="132"/>
      <c r="KWS2" s="132"/>
      <c r="KWT2" s="132"/>
      <c r="KWU2" s="132"/>
      <c r="KWV2" s="132"/>
      <c r="KWW2" s="132"/>
      <c r="KWX2" s="132"/>
      <c r="KWY2" s="132"/>
      <c r="KWZ2" s="132"/>
      <c r="KXA2" s="132"/>
      <c r="KXB2" s="132"/>
      <c r="KXC2" s="132"/>
      <c r="KXD2" s="132"/>
      <c r="KXE2" s="132"/>
      <c r="KXF2" s="132"/>
      <c r="KXG2" s="132"/>
      <c r="KXH2" s="132"/>
      <c r="KXI2" s="132"/>
      <c r="KXJ2" s="132"/>
      <c r="KXK2" s="132"/>
      <c r="KXL2" s="132"/>
      <c r="KXM2" s="132"/>
      <c r="KXN2" s="132"/>
      <c r="KXO2" s="132"/>
      <c r="KXP2" s="132"/>
      <c r="KXQ2" s="132"/>
      <c r="KXR2" s="132"/>
      <c r="KXS2" s="132"/>
      <c r="KXT2" s="132"/>
      <c r="KXU2" s="132"/>
      <c r="KXV2" s="132"/>
      <c r="KXW2" s="132"/>
      <c r="KXX2" s="132"/>
      <c r="KXY2" s="132"/>
      <c r="KXZ2" s="132"/>
      <c r="KYA2" s="132"/>
      <c r="KYB2" s="132"/>
      <c r="KYC2" s="132"/>
      <c r="KYD2" s="132"/>
      <c r="KYE2" s="132"/>
      <c r="KYF2" s="132"/>
      <c r="KYG2" s="132"/>
      <c r="KYH2" s="132"/>
      <c r="KYI2" s="132"/>
      <c r="KYJ2" s="132"/>
      <c r="KYK2" s="132"/>
      <c r="KYL2" s="132"/>
      <c r="KYM2" s="132"/>
      <c r="KYN2" s="132"/>
      <c r="KYO2" s="132"/>
      <c r="KYP2" s="132"/>
      <c r="KYQ2" s="132"/>
      <c r="KYR2" s="132"/>
      <c r="KYS2" s="132"/>
      <c r="KYT2" s="132"/>
      <c r="KYU2" s="132"/>
      <c r="KYV2" s="132"/>
      <c r="KYW2" s="132"/>
      <c r="KYX2" s="132"/>
      <c r="KYY2" s="132"/>
      <c r="KYZ2" s="132"/>
      <c r="KZA2" s="132"/>
      <c r="KZB2" s="132"/>
      <c r="KZC2" s="132"/>
      <c r="KZD2" s="132"/>
      <c r="KZE2" s="132"/>
      <c r="KZF2" s="132"/>
      <c r="KZG2" s="132"/>
      <c r="KZH2" s="132"/>
      <c r="KZI2" s="132"/>
      <c r="KZJ2" s="132"/>
      <c r="KZK2" s="132"/>
      <c r="KZL2" s="132"/>
      <c r="KZM2" s="132"/>
      <c r="KZN2" s="132"/>
      <c r="KZO2" s="132"/>
      <c r="KZP2" s="132"/>
      <c r="KZQ2" s="132"/>
      <c r="KZR2" s="132"/>
      <c r="KZS2" s="132"/>
      <c r="KZT2" s="132"/>
      <c r="KZU2" s="132"/>
      <c r="KZV2" s="132"/>
      <c r="KZW2" s="132"/>
      <c r="KZX2" s="132"/>
      <c r="KZY2" s="132"/>
      <c r="KZZ2" s="132"/>
      <c r="LAA2" s="132"/>
      <c r="LAB2" s="132"/>
      <c r="LAC2" s="132"/>
      <c r="LAD2" s="132"/>
      <c r="LAE2" s="132"/>
      <c r="LAF2" s="132"/>
      <c r="LAG2" s="132"/>
      <c r="LAH2" s="132"/>
      <c r="LAI2" s="132"/>
      <c r="LAJ2" s="132"/>
      <c r="LAK2" s="132"/>
      <c r="LAL2" s="132"/>
      <c r="LAM2" s="132"/>
      <c r="LAN2" s="132"/>
      <c r="LAO2" s="132"/>
      <c r="LAP2" s="132"/>
      <c r="LAQ2" s="132"/>
      <c r="LAR2" s="132"/>
      <c r="LAS2" s="132"/>
      <c r="LAT2" s="132"/>
      <c r="LAU2" s="132"/>
      <c r="LAV2" s="132"/>
      <c r="LAW2" s="132"/>
      <c r="LAX2" s="132"/>
      <c r="LAY2" s="132"/>
      <c r="LAZ2" s="132"/>
      <c r="LBA2" s="132"/>
      <c r="LBB2" s="132"/>
      <c r="LBC2" s="132"/>
      <c r="LBD2" s="132"/>
      <c r="LBE2" s="132"/>
      <c r="LBF2" s="132"/>
      <c r="LBG2" s="132"/>
      <c r="LBH2" s="132"/>
      <c r="LBI2" s="132"/>
      <c r="LBJ2" s="132"/>
      <c r="LBK2" s="132"/>
      <c r="LBL2" s="132"/>
      <c r="LBM2" s="132"/>
      <c r="LBN2" s="132"/>
      <c r="LBO2" s="132"/>
      <c r="LBP2" s="132"/>
      <c r="LBQ2" s="132"/>
      <c r="LBR2" s="132"/>
      <c r="LBS2" s="132"/>
      <c r="LBT2" s="132"/>
      <c r="LBU2" s="132"/>
      <c r="LBV2" s="132"/>
      <c r="LBW2" s="132"/>
      <c r="LBX2" s="132"/>
      <c r="LBY2" s="132"/>
      <c r="LBZ2" s="132"/>
      <c r="LCA2" s="132"/>
      <c r="LCB2" s="132"/>
      <c r="LCC2" s="132"/>
      <c r="LCD2" s="132"/>
      <c r="LCE2" s="132"/>
      <c r="LCF2" s="132"/>
      <c r="LCG2" s="132"/>
      <c r="LCH2" s="132"/>
      <c r="LCI2" s="132"/>
      <c r="LCJ2" s="132"/>
      <c r="LCK2" s="132"/>
      <c r="LCL2" s="132"/>
      <c r="LCM2" s="132"/>
      <c r="LCN2" s="132"/>
      <c r="LCO2" s="132"/>
      <c r="LCP2" s="132"/>
      <c r="LCQ2" s="132"/>
      <c r="LCR2" s="132"/>
      <c r="LCS2" s="132"/>
      <c r="LCT2" s="132"/>
      <c r="LCU2" s="132"/>
      <c r="LCV2" s="132"/>
      <c r="LCW2" s="132"/>
      <c r="LCX2" s="132"/>
      <c r="LCY2" s="132"/>
      <c r="LCZ2" s="132"/>
      <c r="LDA2" s="132"/>
      <c r="LDB2" s="132"/>
      <c r="LDC2" s="132"/>
      <c r="LDD2" s="132"/>
      <c r="LDE2" s="132"/>
      <c r="LDF2" s="132"/>
      <c r="LDG2" s="132"/>
      <c r="LDH2" s="132"/>
      <c r="LDI2" s="132"/>
      <c r="LDJ2" s="132"/>
      <c r="LDK2" s="132"/>
      <c r="LDL2" s="132"/>
      <c r="LDM2" s="132"/>
      <c r="LDN2" s="132"/>
      <c r="LDO2" s="132"/>
      <c r="LDP2" s="132"/>
      <c r="LDQ2" s="132"/>
      <c r="LDR2" s="132"/>
      <c r="LDS2" s="132"/>
      <c r="LDT2" s="132"/>
      <c r="LDU2" s="132"/>
      <c r="LDV2" s="132"/>
      <c r="LDW2" s="132"/>
      <c r="LDX2" s="132"/>
      <c r="LDY2" s="132"/>
      <c r="LDZ2" s="132"/>
      <c r="LEA2" s="132"/>
      <c r="LEB2" s="132"/>
      <c r="LEC2" s="132"/>
      <c r="LED2" s="132"/>
      <c r="LEE2" s="132"/>
      <c r="LEF2" s="132"/>
      <c r="LEG2" s="132"/>
      <c r="LEH2" s="132"/>
      <c r="LEI2" s="132"/>
      <c r="LEJ2" s="132"/>
      <c r="LEK2" s="132"/>
      <c r="LEL2" s="132"/>
      <c r="LEM2" s="132"/>
      <c r="LEN2" s="132"/>
      <c r="LEO2" s="132"/>
      <c r="LEP2" s="132"/>
      <c r="LEQ2" s="132"/>
      <c r="LER2" s="132"/>
      <c r="LES2" s="132"/>
      <c r="LET2" s="132"/>
      <c r="LEU2" s="132"/>
      <c r="LEV2" s="132"/>
      <c r="LEW2" s="132"/>
      <c r="LEX2" s="132"/>
      <c r="LEY2" s="132"/>
      <c r="LEZ2" s="132"/>
      <c r="LFA2" s="132"/>
      <c r="LFB2" s="132"/>
      <c r="LFC2" s="132"/>
      <c r="LFD2" s="132"/>
      <c r="LFE2" s="132"/>
      <c r="LFF2" s="132"/>
      <c r="LFG2" s="132"/>
      <c r="LFH2" s="132"/>
      <c r="LFI2" s="132"/>
      <c r="LFJ2" s="132"/>
      <c r="LFK2" s="132"/>
      <c r="LFL2" s="132"/>
      <c r="LFM2" s="132"/>
      <c r="LFN2" s="132"/>
      <c r="LFO2" s="132"/>
      <c r="LFP2" s="132"/>
      <c r="LFQ2" s="132"/>
      <c r="LFR2" s="132"/>
      <c r="LFS2" s="132"/>
      <c r="LFT2" s="132"/>
      <c r="LFU2" s="132"/>
      <c r="LFV2" s="132"/>
      <c r="LFW2" s="132"/>
      <c r="LFX2" s="132"/>
      <c r="LFY2" s="132"/>
      <c r="LFZ2" s="132"/>
      <c r="LGA2" s="132"/>
      <c r="LGB2" s="132"/>
      <c r="LGC2" s="132"/>
      <c r="LGD2" s="132"/>
      <c r="LGE2" s="132"/>
      <c r="LGF2" s="132"/>
      <c r="LGG2" s="132"/>
      <c r="LGH2" s="132"/>
      <c r="LGI2" s="132"/>
      <c r="LGJ2" s="132"/>
      <c r="LGK2" s="132"/>
      <c r="LGL2" s="132"/>
      <c r="LGM2" s="132"/>
      <c r="LGN2" s="132"/>
      <c r="LGO2" s="132"/>
      <c r="LGP2" s="132"/>
      <c r="LGQ2" s="132"/>
      <c r="LGR2" s="132"/>
      <c r="LGS2" s="132"/>
      <c r="LGT2" s="132"/>
      <c r="LGU2" s="132"/>
      <c r="LGV2" s="132"/>
      <c r="LGW2" s="132"/>
      <c r="LGX2" s="132"/>
      <c r="LGY2" s="132"/>
      <c r="LGZ2" s="132"/>
      <c r="LHA2" s="132"/>
      <c r="LHB2" s="132"/>
      <c r="LHC2" s="132"/>
      <c r="LHD2" s="132"/>
      <c r="LHE2" s="132"/>
      <c r="LHF2" s="132"/>
      <c r="LHG2" s="132"/>
      <c r="LHH2" s="132"/>
      <c r="LHI2" s="132"/>
      <c r="LHJ2" s="132"/>
      <c r="LHK2" s="132"/>
      <c r="LHL2" s="132"/>
      <c r="LHM2" s="132"/>
      <c r="LHN2" s="132"/>
      <c r="LHO2" s="132"/>
      <c r="LHP2" s="132"/>
      <c r="LHQ2" s="132"/>
      <c r="LHR2" s="132"/>
      <c r="LHS2" s="132"/>
      <c r="LHT2" s="132"/>
      <c r="LHU2" s="132"/>
      <c r="LHV2" s="132"/>
      <c r="LHW2" s="132"/>
      <c r="LHX2" s="132"/>
      <c r="LHY2" s="132"/>
      <c r="LHZ2" s="132"/>
      <c r="LIA2" s="132"/>
      <c r="LIB2" s="132"/>
      <c r="LIC2" s="132"/>
      <c r="LID2" s="132"/>
      <c r="LIE2" s="132"/>
      <c r="LIF2" s="132"/>
      <c r="LIG2" s="132"/>
      <c r="LIH2" s="132"/>
      <c r="LII2" s="132"/>
      <c r="LIJ2" s="132"/>
      <c r="LIK2" s="132"/>
      <c r="LIL2" s="132"/>
      <c r="LIM2" s="132"/>
      <c r="LIN2" s="132"/>
      <c r="LIO2" s="132"/>
      <c r="LIP2" s="132"/>
      <c r="LIQ2" s="132"/>
      <c r="LIR2" s="132"/>
      <c r="LIS2" s="132"/>
      <c r="LIT2" s="132"/>
      <c r="LIU2" s="132"/>
      <c r="LIV2" s="132"/>
      <c r="LIW2" s="132"/>
      <c r="LIX2" s="132"/>
      <c r="LIY2" s="132"/>
      <c r="LIZ2" s="132"/>
      <c r="LJA2" s="132"/>
      <c r="LJB2" s="132"/>
      <c r="LJC2" s="132"/>
      <c r="LJD2" s="132"/>
      <c r="LJE2" s="132"/>
      <c r="LJF2" s="132"/>
      <c r="LJG2" s="132"/>
      <c r="LJH2" s="132"/>
      <c r="LJI2" s="132"/>
      <c r="LJJ2" s="132"/>
      <c r="LJK2" s="132"/>
      <c r="LJL2" s="132"/>
      <c r="LJM2" s="132"/>
      <c r="LJN2" s="132"/>
      <c r="LJO2" s="132"/>
      <c r="LJP2" s="132"/>
      <c r="LJQ2" s="132"/>
      <c r="LJR2" s="132"/>
      <c r="LJS2" s="132"/>
      <c r="LJT2" s="132"/>
      <c r="LJU2" s="132"/>
      <c r="LJV2" s="132"/>
      <c r="LJW2" s="132"/>
      <c r="LJX2" s="132"/>
      <c r="LJY2" s="132"/>
      <c r="LJZ2" s="132"/>
      <c r="LKA2" s="132"/>
      <c r="LKB2" s="132"/>
      <c r="LKC2" s="132"/>
      <c r="LKD2" s="132"/>
      <c r="LKE2" s="132"/>
      <c r="LKF2" s="132"/>
      <c r="LKG2" s="132"/>
      <c r="LKH2" s="132"/>
      <c r="LKI2" s="132"/>
      <c r="LKJ2" s="132"/>
      <c r="LKK2" s="132"/>
      <c r="LKL2" s="132"/>
      <c r="LKM2" s="132"/>
      <c r="LKN2" s="132"/>
      <c r="LKO2" s="132"/>
      <c r="LKP2" s="132"/>
      <c r="LKQ2" s="132"/>
      <c r="LKR2" s="132"/>
      <c r="LKS2" s="132"/>
      <c r="LKT2" s="132"/>
      <c r="LKU2" s="132"/>
      <c r="LKV2" s="132"/>
      <c r="LKW2" s="132"/>
      <c r="LKX2" s="132"/>
      <c r="LKY2" s="132"/>
      <c r="LKZ2" s="132"/>
      <c r="LLA2" s="132"/>
      <c r="LLB2" s="132"/>
      <c r="LLC2" s="132"/>
      <c r="LLD2" s="132"/>
      <c r="LLE2" s="132"/>
      <c r="LLF2" s="132"/>
      <c r="LLG2" s="132"/>
      <c r="LLH2" s="132"/>
      <c r="LLI2" s="132"/>
      <c r="LLJ2" s="132"/>
      <c r="LLK2" s="132"/>
      <c r="LLL2" s="132"/>
      <c r="LLM2" s="132"/>
      <c r="LLN2" s="132"/>
      <c r="LLO2" s="132"/>
      <c r="LLP2" s="132"/>
      <c r="LLQ2" s="132"/>
      <c r="LLR2" s="132"/>
      <c r="LLS2" s="132"/>
      <c r="LLT2" s="132"/>
      <c r="LLU2" s="132"/>
      <c r="LLV2" s="132"/>
      <c r="LLW2" s="132"/>
      <c r="LLX2" s="132"/>
      <c r="LLY2" s="132"/>
      <c r="LLZ2" s="132"/>
      <c r="LMA2" s="132"/>
      <c r="LMB2" s="132"/>
      <c r="LMC2" s="132"/>
      <c r="LMD2" s="132"/>
      <c r="LME2" s="132"/>
      <c r="LMF2" s="132"/>
      <c r="LMG2" s="132"/>
      <c r="LMH2" s="132"/>
      <c r="LMI2" s="132"/>
      <c r="LMJ2" s="132"/>
      <c r="LMK2" s="132"/>
      <c r="LML2" s="132"/>
      <c r="LMM2" s="132"/>
      <c r="LMN2" s="132"/>
      <c r="LMO2" s="132"/>
      <c r="LMP2" s="132"/>
      <c r="LMQ2" s="132"/>
      <c r="LMR2" s="132"/>
      <c r="LMS2" s="132"/>
      <c r="LMT2" s="132"/>
      <c r="LMU2" s="132"/>
      <c r="LMV2" s="132"/>
      <c r="LMW2" s="132"/>
      <c r="LMX2" s="132"/>
      <c r="LMY2" s="132"/>
      <c r="LMZ2" s="132"/>
      <c r="LNA2" s="132"/>
      <c r="LNB2" s="132"/>
      <c r="LNC2" s="132"/>
      <c r="LND2" s="132"/>
      <c r="LNE2" s="132"/>
      <c r="LNF2" s="132"/>
      <c r="LNG2" s="132"/>
      <c r="LNH2" s="132"/>
      <c r="LNI2" s="132"/>
      <c r="LNJ2" s="132"/>
      <c r="LNK2" s="132"/>
      <c r="LNL2" s="132"/>
      <c r="LNM2" s="132"/>
      <c r="LNN2" s="132"/>
      <c r="LNO2" s="132"/>
      <c r="LNP2" s="132"/>
      <c r="LNQ2" s="132"/>
      <c r="LNR2" s="132"/>
      <c r="LNS2" s="132"/>
      <c r="LNT2" s="132"/>
      <c r="LNU2" s="132"/>
      <c r="LNV2" s="132"/>
      <c r="LNW2" s="132"/>
      <c r="LNX2" s="132"/>
      <c r="LNY2" s="132"/>
      <c r="LNZ2" s="132"/>
      <c r="LOA2" s="132"/>
      <c r="LOB2" s="132"/>
      <c r="LOC2" s="132"/>
      <c r="LOD2" s="132"/>
      <c r="LOE2" s="132"/>
      <c r="LOF2" s="132"/>
      <c r="LOG2" s="132"/>
      <c r="LOH2" s="132"/>
      <c r="LOI2" s="132"/>
      <c r="LOJ2" s="132"/>
      <c r="LOK2" s="132"/>
      <c r="LOL2" s="132"/>
      <c r="LOM2" s="132"/>
      <c r="LON2" s="132"/>
      <c r="LOO2" s="132"/>
      <c r="LOP2" s="132"/>
      <c r="LOQ2" s="132"/>
      <c r="LOR2" s="132"/>
      <c r="LOS2" s="132"/>
      <c r="LOT2" s="132"/>
      <c r="LOU2" s="132"/>
      <c r="LOV2" s="132"/>
      <c r="LOW2" s="132"/>
      <c r="LOX2" s="132"/>
      <c r="LOY2" s="132"/>
      <c r="LOZ2" s="132"/>
      <c r="LPA2" s="132"/>
      <c r="LPB2" s="132"/>
      <c r="LPC2" s="132"/>
      <c r="LPD2" s="132"/>
      <c r="LPE2" s="132"/>
      <c r="LPF2" s="132"/>
      <c r="LPG2" s="132"/>
      <c r="LPH2" s="132"/>
      <c r="LPI2" s="132"/>
      <c r="LPJ2" s="132"/>
      <c r="LPK2" s="132"/>
      <c r="LPL2" s="132"/>
      <c r="LPM2" s="132"/>
      <c r="LPN2" s="132"/>
      <c r="LPO2" s="132"/>
      <c r="LPP2" s="132"/>
      <c r="LPQ2" s="132"/>
      <c r="LPR2" s="132"/>
      <c r="LPS2" s="132"/>
      <c r="LPT2" s="132"/>
      <c r="LPU2" s="132"/>
      <c r="LPV2" s="132"/>
      <c r="LPW2" s="132"/>
      <c r="LPX2" s="132"/>
      <c r="LPY2" s="132"/>
      <c r="LPZ2" s="132"/>
      <c r="LQA2" s="132"/>
      <c r="LQB2" s="132"/>
      <c r="LQC2" s="132"/>
      <c r="LQD2" s="132"/>
      <c r="LQE2" s="132"/>
      <c r="LQF2" s="132"/>
      <c r="LQG2" s="132"/>
      <c r="LQH2" s="132"/>
      <c r="LQI2" s="132"/>
      <c r="LQJ2" s="132"/>
      <c r="LQK2" s="132"/>
      <c r="LQL2" s="132"/>
      <c r="LQM2" s="132"/>
      <c r="LQN2" s="132"/>
      <c r="LQO2" s="132"/>
      <c r="LQP2" s="132"/>
      <c r="LQQ2" s="132"/>
      <c r="LQR2" s="132"/>
      <c r="LQS2" s="132"/>
      <c r="LQT2" s="132"/>
      <c r="LQU2" s="132"/>
      <c r="LQV2" s="132"/>
      <c r="LQW2" s="132"/>
      <c r="LQX2" s="132"/>
      <c r="LQY2" s="132"/>
      <c r="LQZ2" s="132"/>
      <c r="LRA2" s="132"/>
      <c r="LRB2" s="132"/>
      <c r="LRC2" s="132"/>
      <c r="LRD2" s="132"/>
      <c r="LRE2" s="132"/>
      <c r="LRF2" s="132"/>
      <c r="LRG2" s="132"/>
      <c r="LRH2" s="132"/>
      <c r="LRI2" s="132"/>
      <c r="LRJ2" s="132"/>
      <c r="LRK2" s="132"/>
      <c r="LRL2" s="132"/>
      <c r="LRM2" s="132"/>
      <c r="LRN2" s="132"/>
      <c r="LRO2" s="132"/>
      <c r="LRP2" s="132"/>
      <c r="LRQ2" s="132"/>
      <c r="LRR2" s="132"/>
      <c r="LRS2" s="132"/>
      <c r="LRT2" s="132"/>
      <c r="LRU2" s="132"/>
      <c r="LRV2" s="132"/>
      <c r="LRW2" s="132"/>
      <c r="LRX2" s="132"/>
      <c r="LRY2" s="132"/>
      <c r="LRZ2" s="132"/>
      <c r="LSA2" s="132"/>
      <c r="LSB2" s="132"/>
      <c r="LSC2" s="132"/>
      <c r="LSD2" s="132"/>
      <c r="LSE2" s="132"/>
      <c r="LSF2" s="132"/>
      <c r="LSG2" s="132"/>
      <c r="LSH2" s="132"/>
      <c r="LSI2" s="132"/>
      <c r="LSJ2" s="132"/>
      <c r="LSK2" s="132"/>
      <c r="LSL2" s="132"/>
      <c r="LSM2" s="132"/>
      <c r="LSN2" s="132"/>
      <c r="LSO2" s="132"/>
      <c r="LSP2" s="132"/>
      <c r="LSQ2" s="132"/>
      <c r="LSR2" s="132"/>
      <c r="LSS2" s="132"/>
      <c r="LST2" s="132"/>
      <c r="LSU2" s="132"/>
      <c r="LSV2" s="132"/>
      <c r="LSW2" s="132"/>
      <c r="LSX2" s="132"/>
      <c r="LSY2" s="132"/>
      <c r="LSZ2" s="132"/>
      <c r="LTA2" s="132"/>
      <c r="LTB2" s="132"/>
      <c r="LTC2" s="132"/>
      <c r="LTD2" s="132"/>
      <c r="LTE2" s="132"/>
      <c r="LTF2" s="132"/>
      <c r="LTG2" s="132"/>
      <c r="LTH2" s="132"/>
      <c r="LTI2" s="132"/>
      <c r="LTJ2" s="132"/>
      <c r="LTK2" s="132"/>
      <c r="LTL2" s="132"/>
      <c r="LTM2" s="132"/>
      <c r="LTN2" s="132"/>
      <c r="LTO2" s="132"/>
      <c r="LTP2" s="132"/>
      <c r="LTQ2" s="132"/>
      <c r="LTR2" s="132"/>
      <c r="LTS2" s="132"/>
      <c r="LTT2" s="132"/>
      <c r="LTU2" s="132"/>
      <c r="LTV2" s="132"/>
      <c r="LTW2" s="132"/>
      <c r="LTX2" s="132"/>
      <c r="LTY2" s="132"/>
      <c r="LTZ2" s="132"/>
      <c r="LUA2" s="132"/>
      <c r="LUB2" s="132"/>
      <c r="LUC2" s="132"/>
      <c r="LUD2" s="132"/>
      <c r="LUE2" s="132"/>
      <c r="LUF2" s="132"/>
      <c r="LUG2" s="132"/>
      <c r="LUH2" s="132"/>
      <c r="LUI2" s="132"/>
      <c r="LUJ2" s="132"/>
      <c r="LUK2" s="132"/>
      <c r="LUL2" s="132"/>
      <c r="LUM2" s="132"/>
      <c r="LUN2" s="132"/>
      <c r="LUO2" s="132"/>
      <c r="LUP2" s="132"/>
      <c r="LUQ2" s="132"/>
      <c r="LUR2" s="132"/>
      <c r="LUS2" s="132"/>
      <c r="LUT2" s="132"/>
      <c r="LUU2" s="132"/>
      <c r="LUV2" s="132"/>
      <c r="LUW2" s="132"/>
      <c r="LUX2" s="132"/>
      <c r="LUY2" s="132"/>
      <c r="LUZ2" s="132"/>
      <c r="LVA2" s="132"/>
      <c r="LVB2" s="132"/>
      <c r="LVC2" s="132"/>
      <c r="LVD2" s="132"/>
      <c r="LVE2" s="132"/>
      <c r="LVF2" s="132"/>
      <c r="LVG2" s="132"/>
      <c r="LVH2" s="132"/>
      <c r="LVI2" s="132"/>
      <c r="LVJ2" s="132"/>
      <c r="LVK2" s="132"/>
      <c r="LVL2" s="132"/>
      <c r="LVM2" s="132"/>
      <c r="LVN2" s="132"/>
      <c r="LVO2" s="132"/>
      <c r="LVP2" s="132"/>
      <c r="LVQ2" s="132"/>
      <c r="LVR2" s="132"/>
      <c r="LVS2" s="132"/>
      <c r="LVT2" s="132"/>
      <c r="LVU2" s="132"/>
      <c r="LVV2" s="132"/>
      <c r="LVW2" s="132"/>
      <c r="LVX2" s="132"/>
      <c r="LVY2" s="132"/>
      <c r="LVZ2" s="132"/>
      <c r="LWA2" s="132"/>
      <c r="LWB2" s="132"/>
      <c r="LWC2" s="132"/>
      <c r="LWD2" s="132"/>
      <c r="LWE2" s="132"/>
      <c r="LWF2" s="132"/>
      <c r="LWG2" s="132"/>
      <c r="LWH2" s="132"/>
      <c r="LWI2" s="132"/>
      <c r="LWJ2" s="132"/>
      <c r="LWK2" s="132"/>
      <c r="LWL2" s="132"/>
      <c r="LWM2" s="132"/>
      <c r="LWN2" s="132"/>
      <c r="LWO2" s="132"/>
      <c r="LWP2" s="132"/>
      <c r="LWQ2" s="132"/>
      <c r="LWR2" s="132"/>
      <c r="LWS2" s="132"/>
      <c r="LWT2" s="132"/>
      <c r="LWU2" s="132"/>
      <c r="LWV2" s="132"/>
      <c r="LWW2" s="132"/>
      <c r="LWX2" s="132"/>
      <c r="LWY2" s="132"/>
      <c r="LWZ2" s="132"/>
      <c r="LXA2" s="132"/>
      <c r="LXB2" s="132"/>
      <c r="LXC2" s="132"/>
      <c r="LXD2" s="132"/>
      <c r="LXE2" s="132"/>
      <c r="LXF2" s="132"/>
      <c r="LXG2" s="132"/>
      <c r="LXH2" s="132"/>
      <c r="LXI2" s="132"/>
      <c r="LXJ2" s="132"/>
      <c r="LXK2" s="132"/>
      <c r="LXL2" s="132"/>
      <c r="LXM2" s="132"/>
      <c r="LXN2" s="132"/>
      <c r="LXO2" s="132"/>
      <c r="LXP2" s="132"/>
      <c r="LXQ2" s="132"/>
      <c r="LXR2" s="132"/>
      <c r="LXS2" s="132"/>
      <c r="LXT2" s="132"/>
      <c r="LXU2" s="132"/>
      <c r="LXV2" s="132"/>
      <c r="LXW2" s="132"/>
      <c r="LXX2" s="132"/>
      <c r="LXY2" s="132"/>
      <c r="LXZ2" s="132"/>
      <c r="LYA2" s="132"/>
      <c r="LYB2" s="132"/>
      <c r="LYC2" s="132"/>
      <c r="LYD2" s="132"/>
      <c r="LYE2" s="132"/>
      <c r="LYF2" s="132"/>
      <c r="LYG2" s="132"/>
      <c r="LYH2" s="132"/>
      <c r="LYI2" s="132"/>
      <c r="LYJ2" s="132"/>
      <c r="LYK2" s="132"/>
      <c r="LYL2" s="132"/>
      <c r="LYM2" s="132"/>
      <c r="LYN2" s="132"/>
      <c r="LYO2" s="132"/>
      <c r="LYP2" s="132"/>
      <c r="LYQ2" s="132"/>
      <c r="LYR2" s="132"/>
      <c r="LYS2" s="132"/>
      <c r="LYT2" s="132"/>
      <c r="LYU2" s="132"/>
      <c r="LYV2" s="132"/>
      <c r="LYW2" s="132"/>
      <c r="LYX2" s="132"/>
      <c r="LYY2" s="132"/>
      <c r="LYZ2" s="132"/>
      <c r="LZA2" s="132"/>
      <c r="LZB2" s="132"/>
      <c r="LZC2" s="132"/>
      <c r="LZD2" s="132"/>
      <c r="LZE2" s="132"/>
      <c r="LZF2" s="132"/>
      <c r="LZG2" s="132"/>
      <c r="LZH2" s="132"/>
      <c r="LZI2" s="132"/>
      <c r="LZJ2" s="132"/>
      <c r="LZK2" s="132"/>
      <c r="LZL2" s="132"/>
      <c r="LZM2" s="132"/>
      <c r="LZN2" s="132"/>
      <c r="LZO2" s="132"/>
      <c r="LZP2" s="132"/>
      <c r="LZQ2" s="132"/>
      <c r="LZR2" s="132"/>
      <c r="LZS2" s="132"/>
      <c r="LZT2" s="132"/>
      <c r="LZU2" s="132"/>
      <c r="LZV2" s="132"/>
      <c r="LZW2" s="132"/>
      <c r="LZX2" s="132"/>
      <c r="LZY2" s="132"/>
      <c r="LZZ2" s="132"/>
      <c r="MAA2" s="132"/>
      <c r="MAB2" s="132"/>
      <c r="MAC2" s="132"/>
      <c r="MAD2" s="132"/>
      <c r="MAE2" s="132"/>
      <c r="MAF2" s="132"/>
      <c r="MAG2" s="132"/>
      <c r="MAH2" s="132"/>
      <c r="MAI2" s="132"/>
      <c r="MAJ2" s="132"/>
      <c r="MAK2" s="132"/>
      <c r="MAL2" s="132"/>
      <c r="MAM2" s="132"/>
      <c r="MAN2" s="132"/>
      <c r="MAO2" s="132"/>
      <c r="MAP2" s="132"/>
      <c r="MAQ2" s="132"/>
      <c r="MAR2" s="132"/>
      <c r="MAS2" s="132"/>
      <c r="MAT2" s="132"/>
      <c r="MAU2" s="132"/>
      <c r="MAV2" s="132"/>
      <c r="MAW2" s="132"/>
      <c r="MAX2" s="132"/>
      <c r="MAY2" s="132"/>
      <c r="MAZ2" s="132"/>
      <c r="MBA2" s="132"/>
      <c r="MBB2" s="132"/>
      <c r="MBC2" s="132"/>
      <c r="MBD2" s="132"/>
      <c r="MBE2" s="132"/>
      <c r="MBF2" s="132"/>
      <c r="MBG2" s="132"/>
      <c r="MBH2" s="132"/>
      <c r="MBI2" s="132"/>
      <c r="MBJ2" s="132"/>
      <c r="MBK2" s="132"/>
      <c r="MBL2" s="132"/>
      <c r="MBM2" s="132"/>
      <c r="MBN2" s="132"/>
      <c r="MBO2" s="132"/>
      <c r="MBP2" s="132"/>
      <c r="MBQ2" s="132"/>
      <c r="MBR2" s="132"/>
      <c r="MBS2" s="132"/>
      <c r="MBT2" s="132"/>
      <c r="MBU2" s="132"/>
      <c r="MBV2" s="132"/>
      <c r="MBW2" s="132"/>
      <c r="MBX2" s="132"/>
      <c r="MBY2" s="132"/>
      <c r="MBZ2" s="132"/>
      <c r="MCA2" s="132"/>
      <c r="MCB2" s="132"/>
      <c r="MCC2" s="132"/>
      <c r="MCD2" s="132"/>
      <c r="MCE2" s="132"/>
      <c r="MCF2" s="132"/>
      <c r="MCG2" s="132"/>
      <c r="MCH2" s="132"/>
      <c r="MCI2" s="132"/>
      <c r="MCJ2" s="132"/>
      <c r="MCK2" s="132"/>
      <c r="MCL2" s="132"/>
      <c r="MCM2" s="132"/>
      <c r="MCN2" s="132"/>
      <c r="MCO2" s="132"/>
      <c r="MCP2" s="132"/>
      <c r="MCQ2" s="132"/>
      <c r="MCR2" s="132"/>
      <c r="MCS2" s="132"/>
      <c r="MCT2" s="132"/>
      <c r="MCU2" s="132"/>
      <c r="MCV2" s="132"/>
      <c r="MCW2" s="132"/>
      <c r="MCX2" s="132"/>
      <c r="MCY2" s="132"/>
      <c r="MCZ2" s="132"/>
      <c r="MDA2" s="132"/>
      <c r="MDB2" s="132"/>
      <c r="MDC2" s="132"/>
      <c r="MDD2" s="132"/>
      <c r="MDE2" s="132"/>
      <c r="MDF2" s="132"/>
      <c r="MDG2" s="132"/>
      <c r="MDH2" s="132"/>
      <c r="MDI2" s="132"/>
      <c r="MDJ2" s="132"/>
      <c r="MDK2" s="132"/>
      <c r="MDL2" s="132"/>
      <c r="MDM2" s="132"/>
      <c r="MDN2" s="132"/>
      <c r="MDO2" s="132"/>
      <c r="MDP2" s="132"/>
      <c r="MDQ2" s="132"/>
      <c r="MDR2" s="132"/>
      <c r="MDS2" s="132"/>
      <c r="MDT2" s="132"/>
      <c r="MDU2" s="132"/>
      <c r="MDV2" s="132"/>
      <c r="MDW2" s="132"/>
      <c r="MDX2" s="132"/>
      <c r="MDY2" s="132"/>
      <c r="MDZ2" s="132"/>
      <c r="MEA2" s="132"/>
      <c r="MEB2" s="132"/>
      <c r="MEC2" s="132"/>
      <c r="MED2" s="132"/>
      <c r="MEE2" s="132"/>
      <c r="MEF2" s="132"/>
      <c r="MEG2" s="132"/>
      <c r="MEH2" s="132"/>
      <c r="MEI2" s="132"/>
      <c r="MEJ2" s="132"/>
      <c r="MEK2" s="132"/>
      <c r="MEL2" s="132"/>
      <c r="MEM2" s="132"/>
      <c r="MEN2" s="132"/>
      <c r="MEO2" s="132"/>
      <c r="MEP2" s="132"/>
      <c r="MEQ2" s="132"/>
      <c r="MER2" s="132"/>
      <c r="MES2" s="132"/>
      <c r="MET2" s="132"/>
      <c r="MEU2" s="132"/>
      <c r="MEV2" s="132"/>
      <c r="MEW2" s="132"/>
      <c r="MEX2" s="132"/>
      <c r="MEY2" s="132"/>
      <c r="MEZ2" s="132"/>
      <c r="MFA2" s="132"/>
      <c r="MFB2" s="132"/>
      <c r="MFC2" s="132"/>
      <c r="MFD2" s="132"/>
      <c r="MFE2" s="132"/>
      <c r="MFF2" s="132"/>
      <c r="MFG2" s="132"/>
      <c r="MFH2" s="132"/>
      <c r="MFI2" s="132"/>
      <c r="MFJ2" s="132"/>
      <c r="MFK2" s="132"/>
      <c r="MFL2" s="132"/>
      <c r="MFM2" s="132"/>
      <c r="MFN2" s="132"/>
      <c r="MFO2" s="132"/>
      <c r="MFP2" s="132"/>
      <c r="MFQ2" s="132"/>
      <c r="MFR2" s="132"/>
      <c r="MFS2" s="132"/>
      <c r="MFT2" s="132"/>
      <c r="MFU2" s="132"/>
      <c r="MFV2" s="132"/>
      <c r="MFW2" s="132"/>
      <c r="MFX2" s="132"/>
      <c r="MFY2" s="132"/>
      <c r="MFZ2" s="132"/>
      <c r="MGA2" s="132"/>
      <c r="MGB2" s="132"/>
      <c r="MGC2" s="132"/>
      <c r="MGD2" s="132"/>
      <c r="MGE2" s="132"/>
      <c r="MGF2" s="132"/>
      <c r="MGG2" s="132"/>
      <c r="MGH2" s="132"/>
      <c r="MGI2" s="132"/>
      <c r="MGJ2" s="132"/>
      <c r="MGK2" s="132"/>
      <c r="MGL2" s="132"/>
      <c r="MGM2" s="132"/>
      <c r="MGN2" s="132"/>
      <c r="MGO2" s="132"/>
      <c r="MGP2" s="132"/>
      <c r="MGQ2" s="132"/>
      <c r="MGR2" s="132"/>
      <c r="MGS2" s="132"/>
      <c r="MGT2" s="132"/>
      <c r="MGU2" s="132"/>
      <c r="MGV2" s="132"/>
      <c r="MGW2" s="132"/>
      <c r="MGX2" s="132"/>
      <c r="MGY2" s="132"/>
      <c r="MGZ2" s="132"/>
      <c r="MHA2" s="132"/>
      <c r="MHB2" s="132"/>
      <c r="MHC2" s="132"/>
      <c r="MHD2" s="132"/>
      <c r="MHE2" s="132"/>
      <c r="MHF2" s="132"/>
      <c r="MHG2" s="132"/>
      <c r="MHH2" s="132"/>
      <c r="MHI2" s="132"/>
      <c r="MHJ2" s="132"/>
      <c r="MHK2" s="132"/>
      <c r="MHL2" s="132"/>
      <c r="MHM2" s="132"/>
      <c r="MHN2" s="132"/>
      <c r="MHO2" s="132"/>
      <c r="MHP2" s="132"/>
      <c r="MHQ2" s="132"/>
      <c r="MHR2" s="132"/>
      <c r="MHS2" s="132"/>
      <c r="MHT2" s="132"/>
      <c r="MHU2" s="132"/>
      <c r="MHV2" s="132"/>
      <c r="MHW2" s="132"/>
      <c r="MHX2" s="132"/>
      <c r="MHY2" s="132"/>
      <c r="MHZ2" s="132"/>
      <c r="MIA2" s="132"/>
      <c r="MIB2" s="132"/>
      <c r="MIC2" s="132"/>
      <c r="MID2" s="132"/>
      <c r="MIE2" s="132"/>
      <c r="MIF2" s="132"/>
      <c r="MIG2" s="132"/>
      <c r="MIH2" s="132"/>
      <c r="MII2" s="132"/>
      <c r="MIJ2" s="132"/>
      <c r="MIK2" s="132"/>
      <c r="MIL2" s="132"/>
      <c r="MIM2" s="132"/>
      <c r="MIN2" s="132"/>
      <c r="MIO2" s="132"/>
      <c r="MIP2" s="132"/>
      <c r="MIQ2" s="132"/>
      <c r="MIR2" s="132"/>
      <c r="MIS2" s="132"/>
      <c r="MIT2" s="132"/>
      <c r="MIU2" s="132"/>
      <c r="MIV2" s="132"/>
      <c r="MIW2" s="132"/>
      <c r="MIX2" s="132"/>
      <c r="MIY2" s="132"/>
      <c r="MIZ2" s="132"/>
      <c r="MJA2" s="132"/>
      <c r="MJB2" s="132"/>
      <c r="MJC2" s="132"/>
      <c r="MJD2" s="132"/>
      <c r="MJE2" s="132"/>
      <c r="MJF2" s="132"/>
      <c r="MJG2" s="132"/>
      <c r="MJH2" s="132"/>
      <c r="MJI2" s="132"/>
      <c r="MJJ2" s="132"/>
      <c r="MJK2" s="132"/>
      <c r="MJL2" s="132"/>
      <c r="MJM2" s="132"/>
      <c r="MJN2" s="132"/>
      <c r="MJO2" s="132"/>
      <c r="MJP2" s="132"/>
      <c r="MJQ2" s="132"/>
      <c r="MJR2" s="132"/>
      <c r="MJS2" s="132"/>
      <c r="MJT2" s="132"/>
      <c r="MJU2" s="132"/>
      <c r="MJV2" s="132"/>
      <c r="MJW2" s="132"/>
      <c r="MJX2" s="132"/>
      <c r="MJY2" s="132"/>
      <c r="MJZ2" s="132"/>
      <c r="MKA2" s="132"/>
      <c r="MKB2" s="132"/>
      <c r="MKC2" s="132"/>
      <c r="MKD2" s="132"/>
      <c r="MKE2" s="132"/>
      <c r="MKF2" s="132"/>
      <c r="MKG2" s="132"/>
      <c r="MKH2" s="132"/>
      <c r="MKI2" s="132"/>
      <c r="MKJ2" s="132"/>
      <c r="MKK2" s="132"/>
      <c r="MKL2" s="132"/>
      <c r="MKM2" s="132"/>
      <c r="MKN2" s="132"/>
      <c r="MKO2" s="132"/>
      <c r="MKP2" s="132"/>
      <c r="MKQ2" s="132"/>
      <c r="MKR2" s="132"/>
      <c r="MKS2" s="132"/>
      <c r="MKT2" s="132"/>
      <c r="MKU2" s="132"/>
      <c r="MKV2" s="132"/>
      <c r="MKW2" s="132"/>
      <c r="MKX2" s="132"/>
      <c r="MKY2" s="132"/>
      <c r="MKZ2" s="132"/>
      <c r="MLA2" s="132"/>
      <c r="MLB2" s="132"/>
      <c r="MLC2" s="132"/>
      <c r="MLD2" s="132"/>
      <c r="MLE2" s="132"/>
      <c r="MLF2" s="132"/>
      <c r="MLG2" s="132"/>
      <c r="MLH2" s="132"/>
      <c r="MLI2" s="132"/>
      <c r="MLJ2" s="132"/>
      <c r="MLK2" s="132"/>
      <c r="MLL2" s="132"/>
      <c r="MLM2" s="132"/>
      <c r="MLN2" s="132"/>
      <c r="MLO2" s="132"/>
      <c r="MLP2" s="132"/>
      <c r="MLQ2" s="132"/>
      <c r="MLR2" s="132"/>
      <c r="MLS2" s="132"/>
      <c r="MLT2" s="132"/>
      <c r="MLU2" s="132"/>
      <c r="MLV2" s="132"/>
      <c r="MLW2" s="132"/>
      <c r="MLX2" s="132"/>
      <c r="MLY2" s="132"/>
      <c r="MLZ2" s="132"/>
      <c r="MMA2" s="132"/>
      <c r="MMB2" s="132"/>
      <c r="MMC2" s="132"/>
      <c r="MMD2" s="132"/>
      <c r="MME2" s="132"/>
      <c r="MMF2" s="132"/>
      <c r="MMG2" s="132"/>
      <c r="MMH2" s="132"/>
      <c r="MMI2" s="132"/>
      <c r="MMJ2" s="132"/>
      <c r="MMK2" s="132"/>
      <c r="MML2" s="132"/>
      <c r="MMM2" s="132"/>
      <c r="MMN2" s="132"/>
      <c r="MMO2" s="132"/>
      <c r="MMP2" s="132"/>
      <c r="MMQ2" s="132"/>
      <c r="MMR2" s="132"/>
      <c r="MMS2" s="132"/>
      <c r="MMT2" s="132"/>
      <c r="MMU2" s="132"/>
      <c r="MMV2" s="132"/>
      <c r="MMW2" s="132"/>
      <c r="MMX2" s="132"/>
      <c r="MMY2" s="132"/>
      <c r="MMZ2" s="132"/>
      <c r="MNA2" s="132"/>
      <c r="MNB2" s="132"/>
      <c r="MNC2" s="132"/>
      <c r="MND2" s="132"/>
      <c r="MNE2" s="132"/>
      <c r="MNF2" s="132"/>
      <c r="MNG2" s="132"/>
      <c r="MNH2" s="132"/>
      <c r="MNI2" s="132"/>
      <c r="MNJ2" s="132"/>
      <c r="MNK2" s="132"/>
      <c r="MNL2" s="132"/>
      <c r="MNM2" s="132"/>
      <c r="MNN2" s="132"/>
      <c r="MNO2" s="132"/>
      <c r="MNP2" s="132"/>
      <c r="MNQ2" s="132"/>
      <c r="MNR2" s="132"/>
      <c r="MNS2" s="132"/>
      <c r="MNT2" s="132"/>
      <c r="MNU2" s="132"/>
      <c r="MNV2" s="132"/>
      <c r="MNW2" s="132"/>
      <c r="MNX2" s="132"/>
      <c r="MNY2" s="132"/>
      <c r="MNZ2" s="132"/>
      <c r="MOA2" s="132"/>
      <c r="MOB2" s="132"/>
      <c r="MOC2" s="132"/>
      <c r="MOD2" s="132"/>
      <c r="MOE2" s="132"/>
      <c r="MOF2" s="132"/>
      <c r="MOG2" s="132"/>
      <c r="MOH2" s="132"/>
      <c r="MOI2" s="132"/>
      <c r="MOJ2" s="132"/>
      <c r="MOK2" s="132"/>
      <c r="MOL2" s="132"/>
      <c r="MOM2" s="132"/>
      <c r="MON2" s="132"/>
      <c r="MOO2" s="132"/>
      <c r="MOP2" s="132"/>
      <c r="MOQ2" s="132"/>
      <c r="MOR2" s="132"/>
      <c r="MOS2" s="132"/>
      <c r="MOT2" s="132"/>
      <c r="MOU2" s="132"/>
      <c r="MOV2" s="132"/>
      <c r="MOW2" s="132"/>
      <c r="MOX2" s="132"/>
      <c r="MOY2" s="132"/>
      <c r="MOZ2" s="132"/>
      <c r="MPA2" s="132"/>
      <c r="MPB2" s="132"/>
      <c r="MPC2" s="132"/>
      <c r="MPD2" s="132"/>
      <c r="MPE2" s="132"/>
      <c r="MPF2" s="132"/>
      <c r="MPG2" s="132"/>
      <c r="MPH2" s="132"/>
      <c r="MPI2" s="132"/>
      <c r="MPJ2" s="132"/>
      <c r="MPK2" s="132"/>
      <c r="MPL2" s="132"/>
      <c r="MPM2" s="132"/>
      <c r="MPN2" s="132"/>
      <c r="MPO2" s="132"/>
      <c r="MPP2" s="132"/>
      <c r="MPQ2" s="132"/>
      <c r="MPR2" s="132"/>
      <c r="MPS2" s="132"/>
      <c r="MPT2" s="132"/>
      <c r="MPU2" s="132"/>
      <c r="MPV2" s="132"/>
      <c r="MPW2" s="132"/>
      <c r="MPX2" s="132"/>
      <c r="MPY2" s="132"/>
      <c r="MPZ2" s="132"/>
      <c r="MQA2" s="132"/>
      <c r="MQB2" s="132"/>
      <c r="MQC2" s="132"/>
      <c r="MQD2" s="132"/>
      <c r="MQE2" s="132"/>
      <c r="MQF2" s="132"/>
      <c r="MQG2" s="132"/>
      <c r="MQH2" s="132"/>
      <c r="MQI2" s="132"/>
      <c r="MQJ2" s="132"/>
      <c r="MQK2" s="132"/>
      <c r="MQL2" s="132"/>
      <c r="MQM2" s="132"/>
      <c r="MQN2" s="132"/>
      <c r="MQO2" s="132"/>
      <c r="MQP2" s="132"/>
      <c r="MQQ2" s="132"/>
      <c r="MQR2" s="132"/>
      <c r="MQS2" s="132"/>
      <c r="MQT2" s="132"/>
      <c r="MQU2" s="132"/>
      <c r="MQV2" s="132"/>
      <c r="MQW2" s="132"/>
      <c r="MQX2" s="132"/>
      <c r="MQY2" s="132"/>
      <c r="MQZ2" s="132"/>
      <c r="MRA2" s="132"/>
      <c r="MRB2" s="132"/>
      <c r="MRC2" s="132"/>
      <c r="MRD2" s="132"/>
      <c r="MRE2" s="132"/>
      <c r="MRF2" s="132"/>
      <c r="MRG2" s="132"/>
      <c r="MRH2" s="132"/>
      <c r="MRI2" s="132"/>
      <c r="MRJ2" s="132"/>
      <c r="MRK2" s="132"/>
      <c r="MRL2" s="132"/>
      <c r="MRM2" s="132"/>
      <c r="MRN2" s="132"/>
      <c r="MRO2" s="132"/>
      <c r="MRP2" s="132"/>
      <c r="MRQ2" s="132"/>
      <c r="MRR2" s="132"/>
      <c r="MRS2" s="132"/>
      <c r="MRT2" s="132"/>
      <c r="MRU2" s="132"/>
      <c r="MRV2" s="132"/>
      <c r="MRW2" s="132"/>
      <c r="MRX2" s="132"/>
      <c r="MRY2" s="132"/>
      <c r="MRZ2" s="132"/>
      <c r="MSA2" s="132"/>
      <c r="MSB2" s="132"/>
      <c r="MSC2" s="132"/>
      <c r="MSD2" s="132"/>
      <c r="MSE2" s="132"/>
      <c r="MSF2" s="132"/>
      <c r="MSG2" s="132"/>
      <c r="MSH2" s="132"/>
      <c r="MSI2" s="132"/>
      <c r="MSJ2" s="132"/>
      <c r="MSK2" s="132"/>
      <c r="MSL2" s="132"/>
      <c r="MSM2" s="132"/>
      <c r="MSN2" s="132"/>
      <c r="MSO2" s="132"/>
      <c r="MSP2" s="132"/>
      <c r="MSQ2" s="132"/>
      <c r="MSR2" s="132"/>
      <c r="MSS2" s="132"/>
      <c r="MST2" s="132"/>
      <c r="MSU2" s="132"/>
      <c r="MSV2" s="132"/>
      <c r="MSW2" s="132"/>
      <c r="MSX2" s="132"/>
      <c r="MSY2" s="132"/>
      <c r="MSZ2" s="132"/>
      <c r="MTA2" s="132"/>
      <c r="MTB2" s="132"/>
      <c r="MTC2" s="132"/>
      <c r="MTD2" s="132"/>
      <c r="MTE2" s="132"/>
      <c r="MTF2" s="132"/>
      <c r="MTG2" s="132"/>
      <c r="MTH2" s="132"/>
      <c r="MTI2" s="132"/>
      <c r="MTJ2" s="132"/>
      <c r="MTK2" s="132"/>
      <c r="MTL2" s="132"/>
      <c r="MTM2" s="132"/>
      <c r="MTN2" s="132"/>
      <c r="MTO2" s="132"/>
      <c r="MTP2" s="132"/>
      <c r="MTQ2" s="132"/>
      <c r="MTR2" s="132"/>
      <c r="MTS2" s="132"/>
      <c r="MTT2" s="132"/>
      <c r="MTU2" s="132"/>
      <c r="MTV2" s="132"/>
      <c r="MTW2" s="132"/>
      <c r="MTX2" s="132"/>
      <c r="MTY2" s="132"/>
      <c r="MTZ2" s="132"/>
      <c r="MUA2" s="132"/>
      <c r="MUB2" s="132"/>
      <c r="MUC2" s="132"/>
      <c r="MUD2" s="132"/>
      <c r="MUE2" s="132"/>
      <c r="MUF2" s="132"/>
      <c r="MUG2" s="132"/>
      <c r="MUH2" s="132"/>
      <c r="MUI2" s="132"/>
      <c r="MUJ2" s="132"/>
      <c r="MUK2" s="132"/>
      <c r="MUL2" s="132"/>
      <c r="MUM2" s="132"/>
      <c r="MUN2" s="132"/>
      <c r="MUO2" s="132"/>
      <c r="MUP2" s="132"/>
      <c r="MUQ2" s="132"/>
      <c r="MUR2" s="132"/>
      <c r="MUS2" s="132"/>
      <c r="MUT2" s="132"/>
      <c r="MUU2" s="132"/>
      <c r="MUV2" s="132"/>
      <c r="MUW2" s="132"/>
      <c r="MUX2" s="132"/>
      <c r="MUY2" s="132"/>
      <c r="MUZ2" s="132"/>
      <c r="MVA2" s="132"/>
      <c r="MVB2" s="132"/>
      <c r="MVC2" s="132"/>
      <c r="MVD2" s="132"/>
      <c r="MVE2" s="132"/>
      <c r="MVF2" s="132"/>
      <c r="MVG2" s="132"/>
      <c r="MVH2" s="132"/>
      <c r="MVI2" s="132"/>
      <c r="MVJ2" s="132"/>
      <c r="MVK2" s="132"/>
      <c r="MVL2" s="132"/>
      <c r="MVM2" s="132"/>
      <c r="MVN2" s="132"/>
      <c r="MVO2" s="132"/>
      <c r="MVP2" s="132"/>
      <c r="MVQ2" s="132"/>
      <c r="MVR2" s="132"/>
      <c r="MVS2" s="132"/>
      <c r="MVT2" s="132"/>
      <c r="MVU2" s="132"/>
      <c r="MVV2" s="132"/>
      <c r="MVW2" s="132"/>
      <c r="MVX2" s="132"/>
      <c r="MVY2" s="132"/>
      <c r="MVZ2" s="132"/>
      <c r="MWA2" s="132"/>
      <c r="MWB2" s="132"/>
      <c r="MWC2" s="132"/>
      <c r="MWD2" s="132"/>
      <c r="MWE2" s="132"/>
      <c r="MWF2" s="132"/>
      <c r="MWG2" s="132"/>
      <c r="MWH2" s="132"/>
      <c r="MWI2" s="132"/>
      <c r="MWJ2" s="132"/>
      <c r="MWK2" s="132"/>
      <c r="MWL2" s="132"/>
      <c r="MWM2" s="132"/>
      <c r="MWN2" s="132"/>
      <c r="MWO2" s="132"/>
      <c r="MWP2" s="132"/>
      <c r="MWQ2" s="132"/>
      <c r="MWR2" s="132"/>
      <c r="MWS2" s="132"/>
      <c r="MWT2" s="132"/>
      <c r="MWU2" s="132"/>
      <c r="MWV2" s="132"/>
      <c r="MWW2" s="132"/>
      <c r="MWX2" s="132"/>
      <c r="MWY2" s="132"/>
      <c r="MWZ2" s="132"/>
      <c r="MXA2" s="132"/>
      <c r="MXB2" s="132"/>
      <c r="MXC2" s="132"/>
      <c r="MXD2" s="132"/>
      <c r="MXE2" s="132"/>
      <c r="MXF2" s="132"/>
      <c r="MXG2" s="132"/>
      <c r="MXH2" s="132"/>
      <c r="MXI2" s="132"/>
      <c r="MXJ2" s="132"/>
      <c r="MXK2" s="132"/>
      <c r="MXL2" s="132"/>
      <c r="MXM2" s="132"/>
      <c r="MXN2" s="132"/>
      <c r="MXO2" s="132"/>
      <c r="MXP2" s="132"/>
      <c r="MXQ2" s="132"/>
      <c r="MXR2" s="132"/>
      <c r="MXS2" s="132"/>
      <c r="MXT2" s="132"/>
      <c r="MXU2" s="132"/>
      <c r="MXV2" s="132"/>
      <c r="MXW2" s="132"/>
      <c r="MXX2" s="132"/>
      <c r="MXY2" s="132"/>
      <c r="MXZ2" s="132"/>
      <c r="MYA2" s="132"/>
      <c r="MYB2" s="132"/>
      <c r="MYC2" s="132"/>
      <c r="MYD2" s="132"/>
      <c r="MYE2" s="132"/>
      <c r="MYF2" s="132"/>
      <c r="MYG2" s="132"/>
      <c r="MYH2" s="132"/>
      <c r="MYI2" s="132"/>
      <c r="MYJ2" s="132"/>
      <c r="MYK2" s="132"/>
      <c r="MYL2" s="132"/>
      <c r="MYM2" s="132"/>
      <c r="MYN2" s="132"/>
      <c r="MYO2" s="132"/>
      <c r="MYP2" s="132"/>
      <c r="MYQ2" s="132"/>
      <c r="MYR2" s="132"/>
      <c r="MYS2" s="132"/>
      <c r="MYT2" s="132"/>
      <c r="MYU2" s="132"/>
      <c r="MYV2" s="132"/>
      <c r="MYW2" s="132"/>
      <c r="MYX2" s="132"/>
      <c r="MYY2" s="132"/>
      <c r="MYZ2" s="132"/>
      <c r="MZA2" s="132"/>
      <c r="MZB2" s="132"/>
      <c r="MZC2" s="132"/>
      <c r="MZD2" s="132"/>
      <c r="MZE2" s="132"/>
      <c r="MZF2" s="132"/>
      <c r="MZG2" s="132"/>
      <c r="MZH2" s="132"/>
      <c r="MZI2" s="132"/>
      <c r="MZJ2" s="132"/>
      <c r="MZK2" s="132"/>
      <c r="MZL2" s="132"/>
      <c r="MZM2" s="132"/>
      <c r="MZN2" s="132"/>
      <c r="MZO2" s="132"/>
      <c r="MZP2" s="132"/>
      <c r="MZQ2" s="132"/>
      <c r="MZR2" s="132"/>
      <c r="MZS2" s="132"/>
      <c r="MZT2" s="132"/>
      <c r="MZU2" s="132"/>
      <c r="MZV2" s="132"/>
      <c r="MZW2" s="132"/>
      <c r="MZX2" s="132"/>
      <c r="MZY2" s="132"/>
      <c r="MZZ2" s="132"/>
      <c r="NAA2" s="132"/>
      <c r="NAB2" s="132"/>
      <c r="NAC2" s="132"/>
      <c r="NAD2" s="132"/>
      <c r="NAE2" s="132"/>
      <c r="NAF2" s="132"/>
      <c r="NAG2" s="132"/>
      <c r="NAH2" s="132"/>
      <c r="NAI2" s="132"/>
      <c r="NAJ2" s="132"/>
      <c r="NAK2" s="132"/>
      <c r="NAL2" s="132"/>
      <c r="NAM2" s="132"/>
      <c r="NAN2" s="132"/>
      <c r="NAO2" s="132"/>
      <c r="NAP2" s="132"/>
      <c r="NAQ2" s="132"/>
      <c r="NAR2" s="132"/>
      <c r="NAS2" s="132"/>
      <c r="NAT2" s="132"/>
      <c r="NAU2" s="132"/>
      <c r="NAV2" s="132"/>
      <c r="NAW2" s="132"/>
      <c r="NAX2" s="132"/>
      <c r="NAY2" s="132"/>
      <c r="NAZ2" s="132"/>
      <c r="NBA2" s="132"/>
      <c r="NBB2" s="132"/>
      <c r="NBC2" s="132"/>
      <c r="NBD2" s="132"/>
      <c r="NBE2" s="132"/>
      <c r="NBF2" s="132"/>
      <c r="NBG2" s="132"/>
      <c r="NBH2" s="132"/>
      <c r="NBI2" s="132"/>
      <c r="NBJ2" s="132"/>
      <c r="NBK2" s="132"/>
      <c r="NBL2" s="132"/>
      <c r="NBM2" s="132"/>
      <c r="NBN2" s="132"/>
      <c r="NBO2" s="132"/>
      <c r="NBP2" s="132"/>
      <c r="NBQ2" s="132"/>
      <c r="NBR2" s="132"/>
      <c r="NBS2" s="132"/>
      <c r="NBT2" s="132"/>
      <c r="NBU2" s="132"/>
      <c r="NBV2" s="132"/>
      <c r="NBW2" s="132"/>
      <c r="NBX2" s="132"/>
      <c r="NBY2" s="132"/>
      <c r="NBZ2" s="132"/>
      <c r="NCA2" s="132"/>
      <c r="NCB2" s="132"/>
      <c r="NCC2" s="132"/>
      <c r="NCD2" s="132"/>
      <c r="NCE2" s="132"/>
      <c r="NCF2" s="132"/>
      <c r="NCG2" s="132"/>
      <c r="NCH2" s="132"/>
      <c r="NCI2" s="132"/>
      <c r="NCJ2" s="132"/>
      <c r="NCK2" s="132"/>
      <c r="NCL2" s="132"/>
      <c r="NCM2" s="132"/>
      <c r="NCN2" s="132"/>
      <c r="NCO2" s="132"/>
      <c r="NCP2" s="132"/>
      <c r="NCQ2" s="132"/>
      <c r="NCR2" s="132"/>
      <c r="NCS2" s="132"/>
      <c r="NCT2" s="132"/>
      <c r="NCU2" s="132"/>
      <c r="NCV2" s="132"/>
      <c r="NCW2" s="132"/>
      <c r="NCX2" s="132"/>
      <c r="NCY2" s="132"/>
      <c r="NCZ2" s="132"/>
      <c r="NDA2" s="132"/>
      <c r="NDB2" s="132"/>
      <c r="NDC2" s="132"/>
      <c r="NDD2" s="132"/>
      <c r="NDE2" s="132"/>
      <c r="NDF2" s="132"/>
      <c r="NDG2" s="132"/>
      <c r="NDH2" s="132"/>
      <c r="NDI2" s="132"/>
      <c r="NDJ2" s="132"/>
      <c r="NDK2" s="132"/>
      <c r="NDL2" s="132"/>
      <c r="NDM2" s="132"/>
      <c r="NDN2" s="132"/>
      <c r="NDO2" s="132"/>
      <c r="NDP2" s="132"/>
      <c r="NDQ2" s="132"/>
      <c r="NDR2" s="132"/>
      <c r="NDS2" s="132"/>
      <c r="NDT2" s="132"/>
      <c r="NDU2" s="132"/>
      <c r="NDV2" s="132"/>
      <c r="NDW2" s="132"/>
      <c r="NDX2" s="132"/>
      <c r="NDY2" s="132"/>
      <c r="NDZ2" s="132"/>
      <c r="NEA2" s="132"/>
      <c r="NEB2" s="132"/>
      <c r="NEC2" s="132"/>
      <c r="NED2" s="132"/>
      <c r="NEE2" s="132"/>
      <c r="NEF2" s="132"/>
      <c r="NEG2" s="132"/>
      <c r="NEH2" s="132"/>
      <c r="NEI2" s="132"/>
      <c r="NEJ2" s="132"/>
      <c r="NEK2" s="132"/>
      <c r="NEL2" s="132"/>
      <c r="NEM2" s="132"/>
      <c r="NEN2" s="132"/>
      <c r="NEO2" s="132"/>
      <c r="NEP2" s="132"/>
      <c r="NEQ2" s="132"/>
      <c r="NER2" s="132"/>
      <c r="NES2" s="132"/>
      <c r="NET2" s="132"/>
      <c r="NEU2" s="132"/>
      <c r="NEV2" s="132"/>
      <c r="NEW2" s="132"/>
      <c r="NEX2" s="132"/>
      <c r="NEY2" s="132"/>
      <c r="NEZ2" s="132"/>
      <c r="NFA2" s="132"/>
      <c r="NFB2" s="132"/>
      <c r="NFC2" s="132"/>
      <c r="NFD2" s="132"/>
      <c r="NFE2" s="132"/>
      <c r="NFF2" s="132"/>
      <c r="NFG2" s="132"/>
      <c r="NFH2" s="132"/>
      <c r="NFI2" s="132"/>
      <c r="NFJ2" s="132"/>
      <c r="NFK2" s="132"/>
      <c r="NFL2" s="132"/>
      <c r="NFM2" s="132"/>
      <c r="NFN2" s="132"/>
      <c r="NFO2" s="132"/>
      <c r="NFP2" s="132"/>
      <c r="NFQ2" s="132"/>
      <c r="NFR2" s="132"/>
      <c r="NFS2" s="132"/>
      <c r="NFT2" s="132"/>
      <c r="NFU2" s="132"/>
      <c r="NFV2" s="132"/>
      <c r="NFW2" s="132"/>
      <c r="NFX2" s="132"/>
      <c r="NFY2" s="132"/>
      <c r="NFZ2" s="132"/>
      <c r="NGA2" s="132"/>
      <c r="NGB2" s="132"/>
      <c r="NGC2" s="132"/>
      <c r="NGD2" s="132"/>
      <c r="NGE2" s="132"/>
      <c r="NGF2" s="132"/>
      <c r="NGG2" s="132"/>
      <c r="NGH2" s="132"/>
      <c r="NGI2" s="132"/>
      <c r="NGJ2" s="132"/>
      <c r="NGK2" s="132"/>
      <c r="NGL2" s="132"/>
      <c r="NGM2" s="132"/>
      <c r="NGN2" s="132"/>
      <c r="NGO2" s="132"/>
      <c r="NGP2" s="132"/>
      <c r="NGQ2" s="132"/>
      <c r="NGR2" s="132"/>
      <c r="NGS2" s="132"/>
      <c r="NGT2" s="132"/>
      <c r="NGU2" s="132"/>
      <c r="NGV2" s="132"/>
      <c r="NGW2" s="132"/>
      <c r="NGX2" s="132"/>
      <c r="NGY2" s="132"/>
      <c r="NGZ2" s="132"/>
      <c r="NHA2" s="132"/>
      <c r="NHB2" s="132"/>
      <c r="NHC2" s="132"/>
      <c r="NHD2" s="132"/>
      <c r="NHE2" s="132"/>
      <c r="NHF2" s="132"/>
      <c r="NHG2" s="132"/>
      <c r="NHH2" s="132"/>
      <c r="NHI2" s="132"/>
      <c r="NHJ2" s="132"/>
      <c r="NHK2" s="132"/>
      <c r="NHL2" s="132"/>
      <c r="NHM2" s="132"/>
      <c r="NHN2" s="132"/>
      <c r="NHO2" s="132"/>
      <c r="NHP2" s="132"/>
      <c r="NHQ2" s="132"/>
      <c r="NHR2" s="132"/>
      <c r="NHS2" s="132"/>
      <c r="NHT2" s="132"/>
      <c r="NHU2" s="132"/>
      <c r="NHV2" s="132"/>
      <c r="NHW2" s="132"/>
      <c r="NHX2" s="132"/>
      <c r="NHY2" s="132"/>
      <c r="NHZ2" s="132"/>
      <c r="NIA2" s="132"/>
      <c r="NIB2" s="132"/>
      <c r="NIC2" s="132"/>
      <c r="NID2" s="132"/>
      <c r="NIE2" s="132"/>
      <c r="NIF2" s="132"/>
      <c r="NIG2" s="132"/>
      <c r="NIH2" s="132"/>
      <c r="NII2" s="132"/>
      <c r="NIJ2" s="132"/>
      <c r="NIK2" s="132"/>
      <c r="NIL2" s="132"/>
      <c r="NIM2" s="132"/>
      <c r="NIN2" s="132"/>
      <c r="NIO2" s="132"/>
      <c r="NIP2" s="132"/>
      <c r="NIQ2" s="132"/>
      <c r="NIR2" s="132"/>
      <c r="NIS2" s="132"/>
      <c r="NIT2" s="132"/>
      <c r="NIU2" s="132"/>
      <c r="NIV2" s="132"/>
      <c r="NIW2" s="132"/>
      <c r="NIX2" s="132"/>
      <c r="NIY2" s="132"/>
      <c r="NIZ2" s="132"/>
      <c r="NJA2" s="132"/>
      <c r="NJB2" s="132"/>
      <c r="NJC2" s="132"/>
      <c r="NJD2" s="132"/>
      <c r="NJE2" s="132"/>
      <c r="NJF2" s="132"/>
      <c r="NJG2" s="132"/>
      <c r="NJH2" s="132"/>
      <c r="NJI2" s="132"/>
      <c r="NJJ2" s="132"/>
      <c r="NJK2" s="132"/>
      <c r="NJL2" s="132"/>
      <c r="NJM2" s="132"/>
      <c r="NJN2" s="132"/>
      <c r="NJO2" s="132"/>
      <c r="NJP2" s="132"/>
      <c r="NJQ2" s="132"/>
      <c r="NJR2" s="132"/>
      <c r="NJS2" s="132"/>
      <c r="NJT2" s="132"/>
      <c r="NJU2" s="132"/>
      <c r="NJV2" s="132"/>
      <c r="NJW2" s="132"/>
      <c r="NJX2" s="132"/>
      <c r="NJY2" s="132"/>
      <c r="NJZ2" s="132"/>
      <c r="NKA2" s="132"/>
      <c r="NKB2" s="132"/>
      <c r="NKC2" s="132"/>
      <c r="NKD2" s="132"/>
      <c r="NKE2" s="132"/>
      <c r="NKF2" s="132"/>
      <c r="NKG2" s="132"/>
      <c r="NKH2" s="132"/>
      <c r="NKI2" s="132"/>
      <c r="NKJ2" s="132"/>
      <c r="NKK2" s="132"/>
      <c r="NKL2" s="132"/>
      <c r="NKM2" s="132"/>
      <c r="NKN2" s="132"/>
      <c r="NKO2" s="132"/>
      <c r="NKP2" s="132"/>
      <c r="NKQ2" s="132"/>
      <c r="NKR2" s="132"/>
      <c r="NKS2" s="132"/>
      <c r="NKT2" s="132"/>
      <c r="NKU2" s="132"/>
      <c r="NKV2" s="132"/>
      <c r="NKW2" s="132"/>
      <c r="NKX2" s="132"/>
      <c r="NKY2" s="132"/>
      <c r="NKZ2" s="132"/>
      <c r="NLA2" s="132"/>
      <c r="NLB2" s="132"/>
      <c r="NLC2" s="132"/>
      <c r="NLD2" s="132"/>
      <c r="NLE2" s="132"/>
      <c r="NLF2" s="132"/>
      <c r="NLG2" s="132"/>
      <c r="NLH2" s="132"/>
      <c r="NLI2" s="132"/>
      <c r="NLJ2" s="132"/>
      <c r="NLK2" s="132"/>
      <c r="NLL2" s="132"/>
      <c r="NLM2" s="132"/>
      <c r="NLN2" s="132"/>
      <c r="NLO2" s="132"/>
      <c r="NLP2" s="132"/>
      <c r="NLQ2" s="132"/>
      <c r="NLR2" s="132"/>
      <c r="NLS2" s="132"/>
      <c r="NLT2" s="132"/>
      <c r="NLU2" s="132"/>
      <c r="NLV2" s="132"/>
      <c r="NLW2" s="132"/>
      <c r="NLX2" s="132"/>
      <c r="NLY2" s="132"/>
      <c r="NLZ2" s="132"/>
      <c r="NMA2" s="132"/>
      <c r="NMB2" s="132"/>
      <c r="NMC2" s="132"/>
      <c r="NMD2" s="132"/>
      <c r="NME2" s="132"/>
      <c r="NMF2" s="132"/>
      <c r="NMG2" s="132"/>
      <c r="NMH2" s="132"/>
      <c r="NMI2" s="132"/>
      <c r="NMJ2" s="132"/>
      <c r="NMK2" s="132"/>
      <c r="NML2" s="132"/>
      <c r="NMM2" s="132"/>
      <c r="NMN2" s="132"/>
      <c r="NMO2" s="132"/>
      <c r="NMP2" s="132"/>
      <c r="NMQ2" s="132"/>
      <c r="NMR2" s="132"/>
      <c r="NMS2" s="132"/>
      <c r="NMT2" s="132"/>
      <c r="NMU2" s="132"/>
      <c r="NMV2" s="132"/>
      <c r="NMW2" s="132"/>
      <c r="NMX2" s="132"/>
      <c r="NMY2" s="132"/>
      <c r="NMZ2" s="132"/>
      <c r="NNA2" s="132"/>
      <c r="NNB2" s="132"/>
      <c r="NNC2" s="132"/>
      <c r="NND2" s="132"/>
      <c r="NNE2" s="132"/>
      <c r="NNF2" s="132"/>
      <c r="NNG2" s="132"/>
      <c r="NNH2" s="132"/>
      <c r="NNI2" s="132"/>
      <c r="NNJ2" s="132"/>
      <c r="NNK2" s="132"/>
      <c r="NNL2" s="132"/>
      <c r="NNM2" s="132"/>
      <c r="NNN2" s="132"/>
      <c r="NNO2" s="132"/>
      <c r="NNP2" s="132"/>
      <c r="NNQ2" s="132"/>
      <c r="NNR2" s="132"/>
      <c r="NNS2" s="132"/>
      <c r="NNT2" s="132"/>
      <c r="NNU2" s="132"/>
      <c r="NNV2" s="132"/>
      <c r="NNW2" s="132"/>
      <c r="NNX2" s="132"/>
      <c r="NNY2" s="132"/>
      <c r="NNZ2" s="132"/>
      <c r="NOA2" s="132"/>
      <c r="NOB2" s="132"/>
      <c r="NOC2" s="132"/>
      <c r="NOD2" s="132"/>
      <c r="NOE2" s="132"/>
      <c r="NOF2" s="132"/>
      <c r="NOG2" s="132"/>
      <c r="NOH2" s="132"/>
      <c r="NOI2" s="132"/>
      <c r="NOJ2" s="132"/>
      <c r="NOK2" s="132"/>
      <c r="NOL2" s="132"/>
      <c r="NOM2" s="132"/>
      <c r="NON2" s="132"/>
      <c r="NOO2" s="132"/>
      <c r="NOP2" s="132"/>
      <c r="NOQ2" s="132"/>
      <c r="NOR2" s="132"/>
      <c r="NOS2" s="132"/>
      <c r="NOT2" s="132"/>
      <c r="NOU2" s="132"/>
      <c r="NOV2" s="132"/>
      <c r="NOW2" s="132"/>
      <c r="NOX2" s="132"/>
      <c r="NOY2" s="132"/>
      <c r="NOZ2" s="132"/>
      <c r="NPA2" s="132"/>
      <c r="NPB2" s="132"/>
      <c r="NPC2" s="132"/>
      <c r="NPD2" s="132"/>
      <c r="NPE2" s="132"/>
      <c r="NPF2" s="132"/>
      <c r="NPG2" s="132"/>
      <c r="NPH2" s="132"/>
      <c r="NPI2" s="132"/>
      <c r="NPJ2" s="132"/>
      <c r="NPK2" s="132"/>
      <c r="NPL2" s="132"/>
      <c r="NPM2" s="132"/>
      <c r="NPN2" s="132"/>
      <c r="NPO2" s="132"/>
      <c r="NPP2" s="132"/>
      <c r="NPQ2" s="132"/>
      <c r="NPR2" s="132"/>
      <c r="NPS2" s="132"/>
      <c r="NPT2" s="132"/>
      <c r="NPU2" s="132"/>
      <c r="NPV2" s="132"/>
      <c r="NPW2" s="132"/>
      <c r="NPX2" s="132"/>
      <c r="NPY2" s="132"/>
      <c r="NPZ2" s="132"/>
      <c r="NQA2" s="132"/>
      <c r="NQB2" s="132"/>
      <c r="NQC2" s="132"/>
      <c r="NQD2" s="132"/>
      <c r="NQE2" s="132"/>
      <c r="NQF2" s="132"/>
      <c r="NQG2" s="132"/>
      <c r="NQH2" s="132"/>
      <c r="NQI2" s="132"/>
      <c r="NQJ2" s="132"/>
      <c r="NQK2" s="132"/>
      <c r="NQL2" s="132"/>
      <c r="NQM2" s="132"/>
      <c r="NQN2" s="132"/>
      <c r="NQO2" s="132"/>
      <c r="NQP2" s="132"/>
      <c r="NQQ2" s="132"/>
      <c r="NQR2" s="132"/>
      <c r="NQS2" s="132"/>
      <c r="NQT2" s="132"/>
      <c r="NQU2" s="132"/>
      <c r="NQV2" s="132"/>
      <c r="NQW2" s="132"/>
      <c r="NQX2" s="132"/>
      <c r="NQY2" s="132"/>
      <c r="NQZ2" s="132"/>
      <c r="NRA2" s="132"/>
      <c r="NRB2" s="132"/>
      <c r="NRC2" s="132"/>
      <c r="NRD2" s="132"/>
      <c r="NRE2" s="132"/>
      <c r="NRF2" s="132"/>
      <c r="NRG2" s="132"/>
      <c r="NRH2" s="132"/>
      <c r="NRI2" s="132"/>
      <c r="NRJ2" s="132"/>
      <c r="NRK2" s="132"/>
      <c r="NRL2" s="132"/>
      <c r="NRM2" s="132"/>
      <c r="NRN2" s="132"/>
      <c r="NRO2" s="132"/>
      <c r="NRP2" s="132"/>
      <c r="NRQ2" s="132"/>
      <c r="NRR2" s="132"/>
      <c r="NRS2" s="132"/>
      <c r="NRT2" s="132"/>
      <c r="NRU2" s="132"/>
      <c r="NRV2" s="132"/>
      <c r="NRW2" s="132"/>
      <c r="NRX2" s="132"/>
      <c r="NRY2" s="132"/>
      <c r="NRZ2" s="132"/>
      <c r="NSA2" s="132"/>
      <c r="NSB2" s="132"/>
      <c r="NSC2" s="132"/>
      <c r="NSD2" s="132"/>
      <c r="NSE2" s="132"/>
      <c r="NSF2" s="132"/>
      <c r="NSG2" s="132"/>
      <c r="NSH2" s="132"/>
      <c r="NSI2" s="132"/>
      <c r="NSJ2" s="132"/>
      <c r="NSK2" s="132"/>
      <c r="NSL2" s="132"/>
      <c r="NSM2" s="132"/>
      <c r="NSN2" s="132"/>
      <c r="NSO2" s="132"/>
      <c r="NSP2" s="132"/>
      <c r="NSQ2" s="132"/>
      <c r="NSR2" s="132"/>
      <c r="NSS2" s="132"/>
      <c r="NST2" s="132"/>
      <c r="NSU2" s="132"/>
      <c r="NSV2" s="132"/>
      <c r="NSW2" s="132"/>
      <c r="NSX2" s="132"/>
      <c r="NSY2" s="132"/>
      <c r="NSZ2" s="132"/>
      <c r="NTA2" s="132"/>
      <c r="NTB2" s="132"/>
      <c r="NTC2" s="132"/>
      <c r="NTD2" s="132"/>
      <c r="NTE2" s="132"/>
      <c r="NTF2" s="132"/>
      <c r="NTG2" s="132"/>
      <c r="NTH2" s="132"/>
      <c r="NTI2" s="132"/>
      <c r="NTJ2" s="132"/>
      <c r="NTK2" s="132"/>
      <c r="NTL2" s="132"/>
      <c r="NTM2" s="132"/>
      <c r="NTN2" s="132"/>
      <c r="NTO2" s="132"/>
      <c r="NTP2" s="132"/>
      <c r="NTQ2" s="132"/>
      <c r="NTR2" s="132"/>
      <c r="NTS2" s="132"/>
      <c r="NTT2" s="132"/>
      <c r="NTU2" s="132"/>
      <c r="NTV2" s="132"/>
      <c r="NTW2" s="132"/>
      <c r="NTX2" s="132"/>
      <c r="NTY2" s="132"/>
      <c r="NTZ2" s="132"/>
      <c r="NUA2" s="132"/>
      <c r="NUB2" s="132"/>
      <c r="NUC2" s="132"/>
      <c r="NUD2" s="132"/>
      <c r="NUE2" s="132"/>
      <c r="NUF2" s="132"/>
      <c r="NUG2" s="132"/>
      <c r="NUH2" s="132"/>
      <c r="NUI2" s="132"/>
      <c r="NUJ2" s="132"/>
      <c r="NUK2" s="132"/>
      <c r="NUL2" s="132"/>
      <c r="NUM2" s="132"/>
      <c r="NUN2" s="132"/>
      <c r="NUO2" s="132"/>
      <c r="NUP2" s="132"/>
      <c r="NUQ2" s="132"/>
      <c r="NUR2" s="132"/>
      <c r="NUS2" s="132"/>
      <c r="NUT2" s="132"/>
      <c r="NUU2" s="132"/>
      <c r="NUV2" s="132"/>
      <c r="NUW2" s="132"/>
      <c r="NUX2" s="132"/>
      <c r="NUY2" s="132"/>
      <c r="NUZ2" s="132"/>
      <c r="NVA2" s="132"/>
      <c r="NVB2" s="132"/>
      <c r="NVC2" s="132"/>
      <c r="NVD2" s="132"/>
      <c r="NVE2" s="132"/>
      <c r="NVF2" s="132"/>
      <c r="NVG2" s="132"/>
      <c r="NVH2" s="132"/>
      <c r="NVI2" s="132"/>
      <c r="NVJ2" s="132"/>
      <c r="NVK2" s="132"/>
      <c r="NVL2" s="132"/>
      <c r="NVM2" s="132"/>
      <c r="NVN2" s="132"/>
      <c r="NVO2" s="132"/>
      <c r="NVP2" s="132"/>
      <c r="NVQ2" s="132"/>
      <c r="NVR2" s="132"/>
      <c r="NVS2" s="132"/>
      <c r="NVT2" s="132"/>
      <c r="NVU2" s="132"/>
      <c r="NVV2" s="132"/>
      <c r="NVW2" s="132"/>
      <c r="NVX2" s="132"/>
      <c r="NVY2" s="132"/>
      <c r="NVZ2" s="132"/>
      <c r="NWA2" s="132"/>
      <c r="NWB2" s="132"/>
      <c r="NWC2" s="132"/>
      <c r="NWD2" s="132"/>
      <c r="NWE2" s="132"/>
      <c r="NWF2" s="132"/>
      <c r="NWG2" s="132"/>
      <c r="NWH2" s="132"/>
      <c r="NWI2" s="132"/>
      <c r="NWJ2" s="132"/>
      <c r="NWK2" s="132"/>
      <c r="NWL2" s="132"/>
      <c r="NWM2" s="132"/>
      <c r="NWN2" s="132"/>
      <c r="NWO2" s="132"/>
      <c r="NWP2" s="132"/>
      <c r="NWQ2" s="132"/>
      <c r="NWR2" s="132"/>
      <c r="NWS2" s="132"/>
      <c r="NWT2" s="132"/>
      <c r="NWU2" s="132"/>
      <c r="NWV2" s="132"/>
      <c r="NWW2" s="132"/>
      <c r="NWX2" s="132"/>
      <c r="NWY2" s="132"/>
      <c r="NWZ2" s="132"/>
      <c r="NXA2" s="132"/>
      <c r="NXB2" s="132"/>
      <c r="NXC2" s="132"/>
      <c r="NXD2" s="132"/>
      <c r="NXE2" s="132"/>
      <c r="NXF2" s="132"/>
      <c r="NXG2" s="132"/>
      <c r="NXH2" s="132"/>
      <c r="NXI2" s="132"/>
      <c r="NXJ2" s="132"/>
      <c r="NXK2" s="132"/>
      <c r="NXL2" s="132"/>
      <c r="NXM2" s="132"/>
      <c r="NXN2" s="132"/>
      <c r="NXO2" s="132"/>
      <c r="NXP2" s="132"/>
      <c r="NXQ2" s="132"/>
      <c r="NXR2" s="132"/>
      <c r="NXS2" s="132"/>
      <c r="NXT2" s="132"/>
      <c r="NXU2" s="132"/>
      <c r="NXV2" s="132"/>
      <c r="NXW2" s="132"/>
      <c r="NXX2" s="132"/>
      <c r="NXY2" s="132"/>
      <c r="NXZ2" s="132"/>
      <c r="NYA2" s="132"/>
      <c r="NYB2" s="132"/>
      <c r="NYC2" s="132"/>
      <c r="NYD2" s="132"/>
      <c r="NYE2" s="132"/>
      <c r="NYF2" s="132"/>
      <c r="NYG2" s="132"/>
      <c r="NYH2" s="132"/>
      <c r="NYI2" s="132"/>
      <c r="NYJ2" s="132"/>
      <c r="NYK2" s="132"/>
      <c r="NYL2" s="132"/>
      <c r="NYM2" s="132"/>
      <c r="NYN2" s="132"/>
      <c r="NYO2" s="132"/>
      <c r="NYP2" s="132"/>
      <c r="NYQ2" s="132"/>
      <c r="NYR2" s="132"/>
      <c r="NYS2" s="132"/>
      <c r="NYT2" s="132"/>
      <c r="NYU2" s="132"/>
      <c r="NYV2" s="132"/>
      <c r="NYW2" s="132"/>
      <c r="NYX2" s="132"/>
      <c r="NYY2" s="132"/>
      <c r="NYZ2" s="132"/>
      <c r="NZA2" s="132"/>
      <c r="NZB2" s="132"/>
      <c r="NZC2" s="132"/>
      <c r="NZD2" s="132"/>
      <c r="NZE2" s="132"/>
      <c r="NZF2" s="132"/>
      <c r="NZG2" s="132"/>
      <c r="NZH2" s="132"/>
      <c r="NZI2" s="132"/>
      <c r="NZJ2" s="132"/>
      <c r="NZK2" s="132"/>
      <c r="NZL2" s="132"/>
      <c r="NZM2" s="132"/>
      <c r="NZN2" s="132"/>
      <c r="NZO2" s="132"/>
      <c r="NZP2" s="132"/>
      <c r="NZQ2" s="132"/>
      <c r="NZR2" s="132"/>
      <c r="NZS2" s="132"/>
      <c r="NZT2" s="132"/>
      <c r="NZU2" s="132"/>
      <c r="NZV2" s="132"/>
      <c r="NZW2" s="132"/>
      <c r="NZX2" s="132"/>
      <c r="NZY2" s="132"/>
      <c r="NZZ2" s="132"/>
      <c r="OAA2" s="132"/>
      <c r="OAB2" s="132"/>
      <c r="OAC2" s="132"/>
      <c r="OAD2" s="132"/>
      <c r="OAE2" s="132"/>
      <c r="OAF2" s="132"/>
      <c r="OAG2" s="132"/>
      <c r="OAH2" s="132"/>
      <c r="OAI2" s="132"/>
      <c r="OAJ2" s="132"/>
      <c r="OAK2" s="132"/>
      <c r="OAL2" s="132"/>
      <c r="OAM2" s="132"/>
      <c r="OAN2" s="132"/>
      <c r="OAO2" s="132"/>
      <c r="OAP2" s="132"/>
      <c r="OAQ2" s="132"/>
      <c r="OAR2" s="132"/>
      <c r="OAS2" s="132"/>
      <c r="OAT2" s="132"/>
      <c r="OAU2" s="132"/>
      <c r="OAV2" s="132"/>
      <c r="OAW2" s="132"/>
      <c r="OAX2" s="132"/>
      <c r="OAY2" s="132"/>
      <c r="OAZ2" s="132"/>
      <c r="OBA2" s="132"/>
      <c r="OBB2" s="132"/>
      <c r="OBC2" s="132"/>
      <c r="OBD2" s="132"/>
      <c r="OBE2" s="132"/>
      <c r="OBF2" s="132"/>
      <c r="OBG2" s="132"/>
      <c r="OBH2" s="132"/>
      <c r="OBI2" s="132"/>
      <c r="OBJ2" s="132"/>
      <c r="OBK2" s="132"/>
      <c r="OBL2" s="132"/>
      <c r="OBM2" s="132"/>
      <c r="OBN2" s="132"/>
      <c r="OBO2" s="132"/>
      <c r="OBP2" s="132"/>
      <c r="OBQ2" s="132"/>
      <c r="OBR2" s="132"/>
      <c r="OBS2" s="132"/>
      <c r="OBT2" s="132"/>
      <c r="OBU2" s="132"/>
      <c r="OBV2" s="132"/>
      <c r="OBW2" s="132"/>
      <c r="OBX2" s="132"/>
      <c r="OBY2" s="132"/>
      <c r="OBZ2" s="132"/>
      <c r="OCA2" s="132"/>
      <c r="OCB2" s="132"/>
      <c r="OCC2" s="132"/>
      <c r="OCD2" s="132"/>
      <c r="OCE2" s="132"/>
      <c r="OCF2" s="132"/>
      <c r="OCG2" s="132"/>
      <c r="OCH2" s="132"/>
      <c r="OCI2" s="132"/>
      <c r="OCJ2" s="132"/>
      <c r="OCK2" s="132"/>
      <c r="OCL2" s="132"/>
      <c r="OCM2" s="132"/>
      <c r="OCN2" s="132"/>
      <c r="OCO2" s="132"/>
      <c r="OCP2" s="132"/>
      <c r="OCQ2" s="132"/>
      <c r="OCR2" s="132"/>
      <c r="OCS2" s="132"/>
      <c r="OCT2" s="132"/>
      <c r="OCU2" s="132"/>
      <c r="OCV2" s="132"/>
      <c r="OCW2" s="132"/>
      <c r="OCX2" s="132"/>
      <c r="OCY2" s="132"/>
      <c r="OCZ2" s="132"/>
      <c r="ODA2" s="132"/>
      <c r="ODB2" s="132"/>
      <c r="ODC2" s="132"/>
      <c r="ODD2" s="132"/>
      <c r="ODE2" s="132"/>
      <c r="ODF2" s="132"/>
      <c r="ODG2" s="132"/>
      <c r="ODH2" s="132"/>
      <c r="ODI2" s="132"/>
      <c r="ODJ2" s="132"/>
      <c r="ODK2" s="132"/>
      <c r="ODL2" s="132"/>
      <c r="ODM2" s="132"/>
      <c r="ODN2" s="132"/>
      <c r="ODO2" s="132"/>
      <c r="ODP2" s="132"/>
      <c r="ODQ2" s="132"/>
      <c r="ODR2" s="132"/>
      <c r="ODS2" s="132"/>
      <c r="ODT2" s="132"/>
      <c r="ODU2" s="132"/>
      <c r="ODV2" s="132"/>
      <c r="ODW2" s="132"/>
      <c r="ODX2" s="132"/>
      <c r="ODY2" s="132"/>
      <c r="ODZ2" s="132"/>
      <c r="OEA2" s="132"/>
      <c r="OEB2" s="132"/>
      <c r="OEC2" s="132"/>
      <c r="OED2" s="132"/>
      <c r="OEE2" s="132"/>
      <c r="OEF2" s="132"/>
      <c r="OEG2" s="132"/>
      <c r="OEH2" s="132"/>
      <c r="OEI2" s="132"/>
      <c r="OEJ2" s="132"/>
      <c r="OEK2" s="132"/>
      <c r="OEL2" s="132"/>
      <c r="OEM2" s="132"/>
      <c r="OEN2" s="132"/>
      <c r="OEO2" s="132"/>
      <c r="OEP2" s="132"/>
      <c r="OEQ2" s="132"/>
      <c r="OER2" s="132"/>
      <c r="OES2" s="132"/>
      <c r="OET2" s="132"/>
      <c r="OEU2" s="132"/>
      <c r="OEV2" s="132"/>
      <c r="OEW2" s="132"/>
      <c r="OEX2" s="132"/>
      <c r="OEY2" s="132"/>
      <c r="OEZ2" s="132"/>
      <c r="OFA2" s="132"/>
      <c r="OFB2" s="132"/>
      <c r="OFC2" s="132"/>
      <c r="OFD2" s="132"/>
      <c r="OFE2" s="132"/>
      <c r="OFF2" s="132"/>
      <c r="OFG2" s="132"/>
      <c r="OFH2" s="132"/>
      <c r="OFI2" s="132"/>
      <c r="OFJ2" s="132"/>
      <c r="OFK2" s="132"/>
      <c r="OFL2" s="132"/>
      <c r="OFM2" s="132"/>
      <c r="OFN2" s="132"/>
      <c r="OFO2" s="132"/>
      <c r="OFP2" s="132"/>
      <c r="OFQ2" s="132"/>
      <c r="OFR2" s="132"/>
      <c r="OFS2" s="132"/>
      <c r="OFT2" s="132"/>
      <c r="OFU2" s="132"/>
      <c r="OFV2" s="132"/>
      <c r="OFW2" s="132"/>
      <c r="OFX2" s="132"/>
      <c r="OFY2" s="132"/>
      <c r="OFZ2" s="132"/>
      <c r="OGA2" s="132"/>
      <c r="OGB2" s="132"/>
      <c r="OGC2" s="132"/>
      <c r="OGD2" s="132"/>
      <c r="OGE2" s="132"/>
      <c r="OGF2" s="132"/>
      <c r="OGG2" s="132"/>
      <c r="OGH2" s="132"/>
      <c r="OGI2" s="132"/>
      <c r="OGJ2" s="132"/>
      <c r="OGK2" s="132"/>
      <c r="OGL2" s="132"/>
      <c r="OGM2" s="132"/>
      <c r="OGN2" s="132"/>
      <c r="OGO2" s="132"/>
      <c r="OGP2" s="132"/>
      <c r="OGQ2" s="132"/>
      <c r="OGR2" s="132"/>
      <c r="OGS2" s="132"/>
      <c r="OGT2" s="132"/>
      <c r="OGU2" s="132"/>
      <c r="OGV2" s="132"/>
      <c r="OGW2" s="132"/>
      <c r="OGX2" s="132"/>
      <c r="OGY2" s="132"/>
      <c r="OGZ2" s="132"/>
      <c r="OHA2" s="132"/>
      <c r="OHB2" s="132"/>
      <c r="OHC2" s="132"/>
      <c r="OHD2" s="132"/>
      <c r="OHE2" s="132"/>
      <c r="OHF2" s="132"/>
      <c r="OHG2" s="132"/>
      <c r="OHH2" s="132"/>
      <c r="OHI2" s="132"/>
      <c r="OHJ2" s="132"/>
      <c r="OHK2" s="132"/>
      <c r="OHL2" s="132"/>
      <c r="OHM2" s="132"/>
      <c r="OHN2" s="132"/>
      <c r="OHO2" s="132"/>
      <c r="OHP2" s="132"/>
      <c r="OHQ2" s="132"/>
      <c r="OHR2" s="132"/>
      <c r="OHS2" s="132"/>
      <c r="OHT2" s="132"/>
      <c r="OHU2" s="132"/>
      <c r="OHV2" s="132"/>
      <c r="OHW2" s="132"/>
      <c r="OHX2" s="132"/>
      <c r="OHY2" s="132"/>
      <c r="OHZ2" s="132"/>
      <c r="OIA2" s="132"/>
      <c r="OIB2" s="132"/>
      <c r="OIC2" s="132"/>
      <c r="OID2" s="132"/>
      <c r="OIE2" s="132"/>
      <c r="OIF2" s="132"/>
      <c r="OIG2" s="132"/>
      <c r="OIH2" s="132"/>
      <c r="OII2" s="132"/>
      <c r="OIJ2" s="132"/>
      <c r="OIK2" s="132"/>
      <c r="OIL2" s="132"/>
      <c r="OIM2" s="132"/>
      <c r="OIN2" s="132"/>
      <c r="OIO2" s="132"/>
      <c r="OIP2" s="132"/>
      <c r="OIQ2" s="132"/>
      <c r="OIR2" s="132"/>
      <c r="OIS2" s="132"/>
      <c r="OIT2" s="132"/>
      <c r="OIU2" s="132"/>
      <c r="OIV2" s="132"/>
      <c r="OIW2" s="132"/>
      <c r="OIX2" s="132"/>
      <c r="OIY2" s="132"/>
      <c r="OIZ2" s="132"/>
      <c r="OJA2" s="132"/>
      <c r="OJB2" s="132"/>
      <c r="OJC2" s="132"/>
      <c r="OJD2" s="132"/>
      <c r="OJE2" s="132"/>
      <c r="OJF2" s="132"/>
      <c r="OJG2" s="132"/>
      <c r="OJH2" s="132"/>
      <c r="OJI2" s="132"/>
      <c r="OJJ2" s="132"/>
      <c r="OJK2" s="132"/>
      <c r="OJL2" s="132"/>
      <c r="OJM2" s="132"/>
      <c r="OJN2" s="132"/>
      <c r="OJO2" s="132"/>
      <c r="OJP2" s="132"/>
      <c r="OJQ2" s="132"/>
      <c r="OJR2" s="132"/>
      <c r="OJS2" s="132"/>
      <c r="OJT2" s="132"/>
      <c r="OJU2" s="132"/>
      <c r="OJV2" s="132"/>
      <c r="OJW2" s="132"/>
      <c r="OJX2" s="132"/>
      <c r="OJY2" s="132"/>
      <c r="OJZ2" s="132"/>
      <c r="OKA2" s="132"/>
      <c r="OKB2" s="132"/>
      <c r="OKC2" s="132"/>
      <c r="OKD2" s="132"/>
      <c r="OKE2" s="132"/>
      <c r="OKF2" s="132"/>
      <c r="OKG2" s="132"/>
      <c r="OKH2" s="132"/>
      <c r="OKI2" s="132"/>
      <c r="OKJ2" s="132"/>
      <c r="OKK2" s="132"/>
      <c r="OKL2" s="132"/>
      <c r="OKM2" s="132"/>
      <c r="OKN2" s="132"/>
      <c r="OKO2" s="132"/>
      <c r="OKP2" s="132"/>
      <c r="OKQ2" s="132"/>
      <c r="OKR2" s="132"/>
      <c r="OKS2" s="132"/>
      <c r="OKT2" s="132"/>
      <c r="OKU2" s="132"/>
      <c r="OKV2" s="132"/>
      <c r="OKW2" s="132"/>
      <c r="OKX2" s="132"/>
      <c r="OKY2" s="132"/>
      <c r="OKZ2" s="132"/>
      <c r="OLA2" s="132"/>
      <c r="OLB2" s="132"/>
      <c r="OLC2" s="132"/>
      <c r="OLD2" s="132"/>
      <c r="OLE2" s="132"/>
      <c r="OLF2" s="132"/>
      <c r="OLG2" s="132"/>
      <c r="OLH2" s="132"/>
      <c r="OLI2" s="132"/>
      <c r="OLJ2" s="132"/>
      <c r="OLK2" s="132"/>
      <c r="OLL2" s="132"/>
      <c r="OLM2" s="132"/>
      <c r="OLN2" s="132"/>
      <c r="OLO2" s="132"/>
      <c r="OLP2" s="132"/>
      <c r="OLQ2" s="132"/>
      <c r="OLR2" s="132"/>
      <c r="OLS2" s="132"/>
      <c r="OLT2" s="132"/>
      <c r="OLU2" s="132"/>
      <c r="OLV2" s="132"/>
      <c r="OLW2" s="132"/>
      <c r="OLX2" s="132"/>
      <c r="OLY2" s="132"/>
      <c r="OLZ2" s="132"/>
      <c r="OMA2" s="132"/>
      <c r="OMB2" s="132"/>
      <c r="OMC2" s="132"/>
      <c r="OMD2" s="132"/>
      <c r="OME2" s="132"/>
      <c r="OMF2" s="132"/>
      <c r="OMG2" s="132"/>
      <c r="OMH2" s="132"/>
      <c r="OMI2" s="132"/>
      <c r="OMJ2" s="132"/>
      <c r="OMK2" s="132"/>
      <c r="OML2" s="132"/>
      <c r="OMM2" s="132"/>
      <c r="OMN2" s="132"/>
      <c r="OMO2" s="132"/>
      <c r="OMP2" s="132"/>
      <c r="OMQ2" s="132"/>
      <c r="OMR2" s="132"/>
      <c r="OMS2" s="132"/>
      <c r="OMT2" s="132"/>
      <c r="OMU2" s="132"/>
      <c r="OMV2" s="132"/>
      <c r="OMW2" s="132"/>
      <c r="OMX2" s="132"/>
      <c r="OMY2" s="132"/>
      <c r="OMZ2" s="132"/>
      <c r="ONA2" s="132"/>
      <c r="ONB2" s="132"/>
      <c r="ONC2" s="132"/>
      <c r="OND2" s="132"/>
      <c r="ONE2" s="132"/>
      <c r="ONF2" s="132"/>
      <c r="ONG2" s="132"/>
      <c r="ONH2" s="132"/>
      <c r="ONI2" s="132"/>
      <c r="ONJ2" s="132"/>
      <c r="ONK2" s="132"/>
      <c r="ONL2" s="132"/>
      <c r="ONM2" s="132"/>
      <c r="ONN2" s="132"/>
      <c r="ONO2" s="132"/>
      <c r="ONP2" s="132"/>
      <c r="ONQ2" s="132"/>
      <c r="ONR2" s="132"/>
      <c r="ONS2" s="132"/>
      <c r="ONT2" s="132"/>
      <c r="ONU2" s="132"/>
      <c r="ONV2" s="132"/>
      <c r="ONW2" s="132"/>
      <c r="ONX2" s="132"/>
      <c r="ONY2" s="132"/>
      <c r="ONZ2" s="132"/>
      <c r="OOA2" s="132"/>
      <c r="OOB2" s="132"/>
      <c r="OOC2" s="132"/>
      <c r="OOD2" s="132"/>
      <c r="OOE2" s="132"/>
      <c r="OOF2" s="132"/>
      <c r="OOG2" s="132"/>
      <c r="OOH2" s="132"/>
      <c r="OOI2" s="132"/>
      <c r="OOJ2" s="132"/>
      <c r="OOK2" s="132"/>
      <c r="OOL2" s="132"/>
      <c r="OOM2" s="132"/>
      <c r="OON2" s="132"/>
      <c r="OOO2" s="132"/>
      <c r="OOP2" s="132"/>
      <c r="OOQ2" s="132"/>
      <c r="OOR2" s="132"/>
      <c r="OOS2" s="132"/>
      <c r="OOT2" s="132"/>
      <c r="OOU2" s="132"/>
      <c r="OOV2" s="132"/>
      <c r="OOW2" s="132"/>
      <c r="OOX2" s="132"/>
      <c r="OOY2" s="132"/>
      <c r="OOZ2" s="132"/>
      <c r="OPA2" s="132"/>
      <c r="OPB2" s="132"/>
      <c r="OPC2" s="132"/>
      <c r="OPD2" s="132"/>
      <c r="OPE2" s="132"/>
      <c r="OPF2" s="132"/>
      <c r="OPG2" s="132"/>
      <c r="OPH2" s="132"/>
      <c r="OPI2" s="132"/>
      <c r="OPJ2" s="132"/>
      <c r="OPK2" s="132"/>
      <c r="OPL2" s="132"/>
      <c r="OPM2" s="132"/>
      <c r="OPN2" s="132"/>
      <c r="OPO2" s="132"/>
      <c r="OPP2" s="132"/>
      <c r="OPQ2" s="132"/>
      <c r="OPR2" s="132"/>
      <c r="OPS2" s="132"/>
      <c r="OPT2" s="132"/>
      <c r="OPU2" s="132"/>
      <c r="OPV2" s="132"/>
      <c r="OPW2" s="132"/>
      <c r="OPX2" s="132"/>
      <c r="OPY2" s="132"/>
      <c r="OPZ2" s="132"/>
      <c r="OQA2" s="132"/>
      <c r="OQB2" s="132"/>
      <c r="OQC2" s="132"/>
      <c r="OQD2" s="132"/>
      <c r="OQE2" s="132"/>
      <c r="OQF2" s="132"/>
      <c r="OQG2" s="132"/>
      <c r="OQH2" s="132"/>
      <c r="OQI2" s="132"/>
      <c r="OQJ2" s="132"/>
      <c r="OQK2" s="132"/>
      <c r="OQL2" s="132"/>
      <c r="OQM2" s="132"/>
      <c r="OQN2" s="132"/>
      <c r="OQO2" s="132"/>
      <c r="OQP2" s="132"/>
      <c r="OQQ2" s="132"/>
      <c r="OQR2" s="132"/>
      <c r="OQS2" s="132"/>
      <c r="OQT2" s="132"/>
      <c r="OQU2" s="132"/>
      <c r="OQV2" s="132"/>
      <c r="OQW2" s="132"/>
      <c r="OQX2" s="132"/>
      <c r="OQY2" s="132"/>
      <c r="OQZ2" s="132"/>
      <c r="ORA2" s="132"/>
      <c r="ORB2" s="132"/>
      <c r="ORC2" s="132"/>
      <c r="ORD2" s="132"/>
      <c r="ORE2" s="132"/>
      <c r="ORF2" s="132"/>
      <c r="ORG2" s="132"/>
      <c r="ORH2" s="132"/>
      <c r="ORI2" s="132"/>
      <c r="ORJ2" s="132"/>
      <c r="ORK2" s="132"/>
      <c r="ORL2" s="132"/>
      <c r="ORM2" s="132"/>
      <c r="ORN2" s="132"/>
      <c r="ORO2" s="132"/>
      <c r="ORP2" s="132"/>
      <c r="ORQ2" s="132"/>
      <c r="ORR2" s="132"/>
      <c r="ORS2" s="132"/>
      <c r="ORT2" s="132"/>
      <c r="ORU2" s="132"/>
      <c r="ORV2" s="132"/>
      <c r="ORW2" s="132"/>
      <c r="ORX2" s="132"/>
      <c r="ORY2" s="132"/>
      <c r="ORZ2" s="132"/>
      <c r="OSA2" s="132"/>
      <c r="OSB2" s="132"/>
      <c r="OSC2" s="132"/>
      <c r="OSD2" s="132"/>
      <c r="OSE2" s="132"/>
      <c r="OSF2" s="132"/>
      <c r="OSG2" s="132"/>
      <c r="OSH2" s="132"/>
      <c r="OSI2" s="132"/>
      <c r="OSJ2" s="132"/>
      <c r="OSK2" s="132"/>
      <c r="OSL2" s="132"/>
      <c r="OSM2" s="132"/>
      <c r="OSN2" s="132"/>
      <c r="OSO2" s="132"/>
      <c r="OSP2" s="132"/>
      <c r="OSQ2" s="132"/>
      <c r="OSR2" s="132"/>
      <c r="OSS2" s="132"/>
      <c r="OST2" s="132"/>
      <c r="OSU2" s="132"/>
      <c r="OSV2" s="132"/>
      <c r="OSW2" s="132"/>
      <c r="OSX2" s="132"/>
      <c r="OSY2" s="132"/>
      <c r="OSZ2" s="132"/>
      <c r="OTA2" s="132"/>
      <c r="OTB2" s="132"/>
      <c r="OTC2" s="132"/>
      <c r="OTD2" s="132"/>
      <c r="OTE2" s="132"/>
      <c r="OTF2" s="132"/>
      <c r="OTG2" s="132"/>
      <c r="OTH2" s="132"/>
      <c r="OTI2" s="132"/>
      <c r="OTJ2" s="132"/>
      <c r="OTK2" s="132"/>
      <c r="OTL2" s="132"/>
      <c r="OTM2" s="132"/>
      <c r="OTN2" s="132"/>
      <c r="OTO2" s="132"/>
      <c r="OTP2" s="132"/>
      <c r="OTQ2" s="132"/>
      <c r="OTR2" s="132"/>
      <c r="OTS2" s="132"/>
      <c r="OTT2" s="132"/>
      <c r="OTU2" s="132"/>
      <c r="OTV2" s="132"/>
      <c r="OTW2" s="132"/>
      <c r="OTX2" s="132"/>
      <c r="OTY2" s="132"/>
      <c r="OTZ2" s="132"/>
      <c r="OUA2" s="132"/>
      <c r="OUB2" s="132"/>
      <c r="OUC2" s="132"/>
      <c r="OUD2" s="132"/>
      <c r="OUE2" s="132"/>
      <c r="OUF2" s="132"/>
      <c r="OUG2" s="132"/>
      <c r="OUH2" s="132"/>
      <c r="OUI2" s="132"/>
      <c r="OUJ2" s="132"/>
      <c r="OUK2" s="132"/>
      <c r="OUL2" s="132"/>
      <c r="OUM2" s="132"/>
      <c r="OUN2" s="132"/>
      <c r="OUO2" s="132"/>
      <c r="OUP2" s="132"/>
      <c r="OUQ2" s="132"/>
      <c r="OUR2" s="132"/>
      <c r="OUS2" s="132"/>
      <c r="OUT2" s="132"/>
      <c r="OUU2" s="132"/>
      <c r="OUV2" s="132"/>
      <c r="OUW2" s="132"/>
      <c r="OUX2" s="132"/>
      <c r="OUY2" s="132"/>
      <c r="OUZ2" s="132"/>
      <c r="OVA2" s="132"/>
      <c r="OVB2" s="132"/>
      <c r="OVC2" s="132"/>
      <c r="OVD2" s="132"/>
      <c r="OVE2" s="132"/>
      <c r="OVF2" s="132"/>
      <c r="OVG2" s="132"/>
      <c r="OVH2" s="132"/>
      <c r="OVI2" s="132"/>
      <c r="OVJ2" s="132"/>
      <c r="OVK2" s="132"/>
      <c r="OVL2" s="132"/>
      <c r="OVM2" s="132"/>
      <c r="OVN2" s="132"/>
      <c r="OVO2" s="132"/>
      <c r="OVP2" s="132"/>
      <c r="OVQ2" s="132"/>
      <c r="OVR2" s="132"/>
      <c r="OVS2" s="132"/>
      <c r="OVT2" s="132"/>
      <c r="OVU2" s="132"/>
      <c r="OVV2" s="132"/>
      <c r="OVW2" s="132"/>
      <c r="OVX2" s="132"/>
      <c r="OVY2" s="132"/>
      <c r="OVZ2" s="132"/>
      <c r="OWA2" s="132"/>
      <c r="OWB2" s="132"/>
      <c r="OWC2" s="132"/>
      <c r="OWD2" s="132"/>
      <c r="OWE2" s="132"/>
      <c r="OWF2" s="132"/>
      <c r="OWG2" s="132"/>
      <c r="OWH2" s="132"/>
      <c r="OWI2" s="132"/>
      <c r="OWJ2" s="132"/>
      <c r="OWK2" s="132"/>
      <c r="OWL2" s="132"/>
      <c r="OWM2" s="132"/>
      <c r="OWN2" s="132"/>
      <c r="OWO2" s="132"/>
      <c r="OWP2" s="132"/>
      <c r="OWQ2" s="132"/>
      <c r="OWR2" s="132"/>
      <c r="OWS2" s="132"/>
      <c r="OWT2" s="132"/>
      <c r="OWU2" s="132"/>
      <c r="OWV2" s="132"/>
      <c r="OWW2" s="132"/>
      <c r="OWX2" s="132"/>
      <c r="OWY2" s="132"/>
      <c r="OWZ2" s="132"/>
      <c r="OXA2" s="132"/>
      <c r="OXB2" s="132"/>
      <c r="OXC2" s="132"/>
      <c r="OXD2" s="132"/>
      <c r="OXE2" s="132"/>
      <c r="OXF2" s="132"/>
      <c r="OXG2" s="132"/>
      <c r="OXH2" s="132"/>
      <c r="OXI2" s="132"/>
      <c r="OXJ2" s="132"/>
      <c r="OXK2" s="132"/>
      <c r="OXL2" s="132"/>
      <c r="OXM2" s="132"/>
      <c r="OXN2" s="132"/>
      <c r="OXO2" s="132"/>
      <c r="OXP2" s="132"/>
      <c r="OXQ2" s="132"/>
      <c r="OXR2" s="132"/>
      <c r="OXS2" s="132"/>
      <c r="OXT2" s="132"/>
      <c r="OXU2" s="132"/>
      <c r="OXV2" s="132"/>
      <c r="OXW2" s="132"/>
      <c r="OXX2" s="132"/>
      <c r="OXY2" s="132"/>
      <c r="OXZ2" s="132"/>
      <c r="OYA2" s="132"/>
      <c r="OYB2" s="132"/>
      <c r="OYC2" s="132"/>
      <c r="OYD2" s="132"/>
      <c r="OYE2" s="132"/>
      <c r="OYF2" s="132"/>
      <c r="OYG2" s="132"/>
      <c r="OYH2" s="132"/>
      <c r="OYI2" s="132"/>
      <c r="OYJ2" s="132"/>
      <c r="OYK2" s="132"/>
      <c r="OYL2" s="132"/>
      <c r="OYM2" s="132"/>
      <c r="OYN2" s="132"/>
      <c r="OYO2" s="132"/>
      <c r="OYP2" s="132"/>
      <c r="OYQ2" s="132"/>
      <c r="OYR2" s="132"/>
      <c r="OYS2" s="132"/>
      <c r="OYT2" s="132"/>
      <c r="OYU2" s="132"/>
      <c r="OYV2" s="132"/>
      <c r="OYW2" s="132"/>
      <c r="OYX2" s="132"/>
      <c r="OYY2" s="132"/>
      <c r="OYZ2" s="132"/>
      <c r="OZA2" s="132"/>
      <c r="OZB2" s="132"/>
      <c r="OZC2" s="132"/>
      <c r="OZD2" s="132"/>
      <c r="OZE2" s="132"/>
      <c r="OZF2" s="132"/>
      <c r="OZG2" s="132"/>
      <c r="OZH2" s="132"/>
      <c r="OZI2" s="132"/>
      <c r="OZJ2" s="132"/>
      <c r="OZK2" s="132"/>
      <c r="OZL2" s="132"/>
      <c r="OZM2" s="132"/>
      <c r="OZN2" s="132"/>
      <c r="OZO2" s="132"/>
      <c r="OZP2" s="132"/>
      <c r="OZQ2" s="132"/>
      <c r="OZR2" s="132"/>
      <c r="OZS2" s="132"/>
      <c r="OZT2" s="132"/>
      <c r="OZU2" s="132"/>
      <c r="OZV2" s="132"/>
      <c r="OZW2" s="132"/>
      <c r="OZX2" s="132"/>
      <c r="OZY2" s="132"/>
      <c r="OZZ2" s="132"/>
      <c r="PAA2" s="132"/>
      <c r="PAB2" s="132"/>
      <c r="PAC2" s="132"/>
      <c r="PAD2" s="132"/>
      <c r="PAE2" s="132"/>
      <c r="PAF2" s="132"/>
      <c r="PAG2" s="132"/>
      <c r="PAH2" s="132"/>
      <c r="PAI2" s="132"/>
      <c r="PAJ2" s="132"/>
      <c r="PAK2" s="132"/>
      <c r="PAL2" s="132"/>
      <c r="PAM2" s="132"/>
      <c r="PAN2" s="132"/>
      <c r="PAO2" s="132"/>
      <c r="PAP2" s="132"/>
      <c r="PAQ2" s="132"/>
      <c r="PAR2" s="132"/>
      <c r="PAS2" s="132"/>
      <c r="PAT2" s="132"/>
      <c r="PAU2" s="132"/>
      <c r="PAV2" s="132"/>
      <c r="PAW2" s="132"/>
      <c r="PAX2" s="132"/>
      <c r="PAY2" s="132"/>
      <c r="PAZ2" s="132"/>
      <c r="PBA2" s="132"/>
      <c r="PBB2" s="132"/>
      <c r="PBC2" s="132"/>
      <c r="PBD2" s="132"/>
      <c r="PBE2" s="132"/>
      <c r="PBF2" s="132"/>
      <c r="PBG2" s="132"/>
      <c r="PBH2" s="132"/>
      <c r="PBI2" s="132"/>
      <c r="PBJ2" s="132"/>
      <c r="PBK2" s="132"/>
      <c r="PBL2" s="132"/>
      <c r="PBM2" s="132"/>
      <c r="PBN2" s="132"/>
      <c r="PBO2" s="132"/>
      <c r="PBP2" s="132"/>
      <c r="PBQ2" s="132"/>
      <c r="PBR2" s="132"/>
      <c r="PBS2" s="132"/>
      <c r="PBT2" s="132"/>
      <c r="PBU2" s="132"/>
      <c r="PBV2" s="132"/>
      <c r="PBW2" s="132"/>
      <c r="PBX2" s="132"/>
      <c r="PBY2" s="132"/>
      <c r="PBZ2" s="132"/>
      <c r="PCA2" s="132"/>
      <c r="PCB2" s="132"/>
      <c r="PCC2" s="132"/>
      <c r="PCD2" s="132"/>
      <c r="PCE2" s="132"/>
      <c r="PCF2" s="132"/>
      <c r="PCG2" s="132"/>
      <c r="PCH2" s="132"/>
      <c r="PCI2" s="132"/>
      <c r="PCJ2" s="132"/>
      <c r="PCK2" s="132"/>
      <c r="PCL2" s="132"/>
      <c r="PCM2" s="132"/>
      <c r="PCN2" s="132"/>
      <c r="PCO2" s="132"/>
      <c r="PCP2" s="132"/>
      <c r="PCQ2" s="132"/>
      <c r="PCR2" s="132"/>
      <c r="PCS2" s="132"/>
      <c r="PCT2" s="132"/>
      <c r="PCU2" s="132"/>
      <c r="PCV2" s="132"/>
      <c r="PCW2" s="132"/>
      <c r="PCX2" s="132"/>
      <c r="PCY2" s="132"/>
      <c r="PCZ2" s="132"/>
      <c r="PDA2" s="132"/>
      <c r="PDB2" s="132"/>
      <c r="PDC2" s="132"/>
      <c r="PDD2" s="132"/>
      <c r="PDE2" s="132"/>
      <c r="PDF2" s="132"/>
      <c r="PDG2" s="132"/>
      <c r="PDH2" s="132"/>
      <c r="PDI2" s="132"/>
      <c r="PDJ2" s="132"/>
      <c r="PDK2" s="132"/>
      <c r="PDL2" s="132"/>
      <c r="PDM2" s="132"/>
      <c r="PDN2" s="132"/>
      <c r="PDO2" s="132"/>
      <c r="PDP2" s="132"/>
      <c r="PDQ2" s="132"/>
      <c r="PDR2" s="132"/>
      <c r="PDS2" s="132"/>
      <c r="PDT2" s="132"/>
      <c r="PDU2" s="132"/>
      <c r="PDV2" s="132"/>
      <c r="PDW2" s="132"/>
      <c r="PDX2" s="132"/>
      <c r="PDY2" s="132"/>
      <c r="PDZ2" s="132"/>
      <c r="PEA2" s="132"/>
      <c r="PEB2" s="132"/>
      <c r="PEC2" s="132"/>
      <c r="PED2" s="132"/>
      <c r="PEE2" s="132"/>
      <c r="PEF2" s="132"/>
      <c r="PEG2" s="132"/>
      <c r="PEH2" s="132"/>
      <c r="PEI2" s="132"/>
      <c r="PEJ2" s="132"/>
      <c r="PEK2" s="132"/>
      <c r="PEL2" s="132"/>
      <c r="PEM2" s="132"/>
      <c r="PEN2" s="132"/>
      <c r="PEO2" s="132"/>
      <c r="PEP2" s="132"/>
      <c r="PEQ2" s="132"/>
      <c r="PER2" s="132"/>
      <c r="PES2" s="132"/>
      <c r="PET2" s="132"/>
      <c r="PEU2" s="132"/>
      <c r="PEV2" s="132"/>
      <c r="PEW2" s="132"/>
      <c r="PEX2" s="132"/>
      <c r="PEY2" s="132"/>
      <c r="PEZ2" s="132"/>
      <c r="PFA2" s="132"/>
      <c r="PFB2" s="132"/>
      <c r="PFC2" s="132"/>
      <c r="PFD2" s="132"/>
      <c r="PFE2" s="132"/>
      <c r="PFF2" s="132"/>
      <c r="PFG2" s="132"/>
      <c r="PFH2" s="132"/>
      <c r="PFI2" s="132"/>
      <c r="PFJ2" s="132"/>
      <c r="PFK2" s="132"/>
      <c r="PFL2" s="132"/>
      <c r="PFM2" s="132"/>
      <c r="PFN2" s="132"/>
      <c r="PFO2" s="132"/>
      <c r="PFP2" s="132"/>
      <c r="PFQ2" s="132"/>
      <c r="PFR2" s="132"/>
      <c r="PFS2" s="132"/>
      <c r="PFT2" s="132"/>
      <c r="PFU2" s="132"/>
      <c r="PFV2" s="132"/>
      <c r="PFW2" s="132"/>
      <c r="PFX2" s="132"/>
      <c r="PFY2" s="132"/>
      <c r="PFZ2" s="132"/>
      <c r="PGA2" s="132"/>
      <c r="PGB2" s="132"/>
      <c r="PGC2" s="132"/>
      <c r="PGD2" s="132"/>
      <c r="PGE2" s="132"/>
      <c r="PGF2" s="132"/>
      <c r="PGG2" s="132"/>
      <c r="PGH2" s="132"/>
      <c r="PGI2" s="132"/>
      <c r="PGJ2" s="132"/>
      <c r="PGK2" s="132"/>
      <c r="PGL2" s="132"/>
      <c r="PGM2" s="132"/>
      <c r="PGN2" s="132"/>
      <c r="PGO2" s="132"/>
      <c r="PGP2" s="132"/>
      <c r="PGQ2" s="132"/>
      <c r="PGR2" s="132"/>
      <c r="PGS2" s="132"/>
      <c r="PGT2" s="132"/>
      <c r="PGU2" s="132"/>
      <c r="PGV2" s="132"/>
      <c r="PGW2" s="132"/>
      <c r="PGX2" s="132"/>
      <c r="PGY2" s="132"/>
      <c r="PGZ2" s="132"/>
      <c r="PHA2" s="132"/>
      <c r="PHB2" s="132"/>
      <c r="PHC2" s="132"/>
      <c r="PHD2" s="132"/>
      <c r="PHE2" s="132"/>
      <c r="PHF2" s="132"/>
      <c r="PHG2" s="132"/>
      <c r="PHH2" s="132"/>
      <c r="PHI2" s="132"/>
      <c r="PHJ2" s="132"/>
      <c r="PHK2" s="132"/>
      <c r="PHL2" s="132"/>
      <c r="PHM2" s="132"/>
      <c r="PHN2" s="132"/>
      <c r="PHO2" s="132"/>
      <c r="PHP2" s="132"/>
      <c r="PHQ2" s="132"/>
      <c r="PHR2" s="132"/>
      <c r="PHS2" s="132"/>
      <c r="PHT2" s="132"/>
      <c r="PHU2" s="132"/>
      <c r="PHV2" s="132"/>
      <c r="PHW2" s="132"/>
      <c r="PHX2" s="132"/>
      <c r="PHY2" s="132"/>
      <c r="PHZ2" s="132"/>
      <c r="PIA2" s="132"/>
      <c r="PIB2" s="132"/>
      <c r="PIC2" s="132"/>
      <c r="PID2" s="132"/>
      <c r="PIE2" s="132"/>
      <c r="PIF2" s="132"/>
      <c r="PIG2" s="132"/>
      <c r="PIH2" s="132"/>
      <c r="PII2" s="132"/>
      <c r="PIJ2" s="132"/>
      <c r="PIK2" s="132"/>
      <c r="PIL2" s="132"/>
      <c r="PIM2" s="132"/>
      <c r="PIN2" s="132"/>
      <c r="PIO2" s="132"/>
      <c r="PIP2" s="132"/>
      <c r="PIQ2" s="132"/>
      <c r="PIR2" s="132"/>
      <c r="PIS2" s="132"/>
      <c r="PIT2" s="132"/>
      <c r="PIU2" s="132"/>
      <c r="PIV2" s="132"/>
      <c r="PIW2" s="132"/>
      <c r="PIX2" s="132"/>
      <c r="PIY2" s="132"/>
      <c r="PIZ2" s="132"/>
      <c r="PJA2" s="132"/>
      <c r="PJB2" s="132"/>
      <c r="PJC2" s="132"/>
      <c r="PJD2" s="132"/>
      <c r="PJE2" s="132"/>
      <c r="PJF2" s="132"/>
      <c r="PJG2" s="132"/>
      <c r="PJH2" s="132"/>
      <c r="PJI2" s="132"/>
      <c r="PJJ2" s="132"/>
      <c r="PJK2" s="132"/>
      <c r="PJL2" s="132"/>
      <c r="PJM2" s="132"/>
      <c r="PJN2" s="132"/>
      <c r="PJO2" s="132"/>
      <c r="PJP2" s="132"/>
      <c r="PJQ2" s="132"/>
      <c r="PJR2" s="132"/>
      <c r="PJS2" s="132"/>
      <c r="PJT2" s="132"/>
      <c r="PJU2" s="132"/>
      <c r="PJV2" s="132"/>
      <c r="PJW2" s="132"/>
      <c r="PJX2" s="132"/>
      <c r="PJY2" s="132"/>
      <c r="PJZ2" s="132"/>
      <c r="PKA2" s="132"/>
      <c r="PKB2" s="132"/>
      <c r="PKC2" s="132"/>
      <c r="PKD2" s="132"/>
      <c r="PKE2" s="132"/>
      <c r="PKF2" s="132"/>
      <c r="PKG2" s="132"/>
      <c r="PKH2" s="132"/>
      <c r="PKI2" s="132"/>
      <c r="PKJ2" s="132"/>
      <c r="PKK2" s="132"/>
      <c r="PKL2" s="132"/>
      <c r="PKM2" s="132"/>
      <c r="PKN2" s="132"/>
      <c r="PKO2" s="132"/>
      <c r="PKP2" s="132"/>
      <c r="PKQ2" s="132"/>
      <c r="PKR2" s="132"/>
      <c r="PKS2" s="132"/>
      <c r="PKT2" s="132"/>
      <c r="PKU2" s="132"/>
      <c r="PKV2" s="132"/>
      <c r="PKW2" s="132"/>
      <c r="PKX2" s="132"/>
      <c r="PKY2" s="132"/>
      <c r="PKZ2" s="132"/>
      <c r="PLA2" s="132"/>
      <c r="PLB2" s="132"/>
      <c r="PLC2" s="132"/>
      <c r="PLD2" s="132"/>
      <c r="PLE2" s="132"/>
      <c r="PLF2" s="132"/>
      <c r="PLG2" s="132"/>
      <c r="PLH2" s="132"/>
      <c r="PLI2" s="132"/>
      <c r="PLJ2" s="132"/>
      <c r="PLK2" s="132"/>
      <c r="PLL2" s="132"/>
      <c r="PLM2" s="132"/>
      <c r="PLN2" s="132"/>
      <c r="PLO2" s="132"/>
      <c r="PLP2" s="132"/>
      <c r="PLQ2" s="132"/>
      <c r="PLR2" s="132"/>
      <c r="PLS2" s="132"/>
      <c r="PLT2" s="132"/>
      <c r="PLU2" s="132"/>
      <c r="PLV2" s="132"/>
      <c r="PLW2" s="132"/>
      <c r="PLX2" s="132"/>
      <c r="PLY2" s="132"/>
      <c r="PLZ2" s="132"/>
      <c r="PMA2" s="132"/>
      <c r="PMB2" s="132"/>
      <c r="PMC2" s="132"/>
      <c r="PMD2" s="132"/>
      <c r="PME2" s="132"/>
      <c r="PMF2" s="132"/>
      <c r="PMG2" s="132"/>
      <c r="PMH2" s="132"/>
      <c r="PMI2" s="132"/>
      <c r="PMJ2" s="132"/>
      <c r="PMK2" s="132"/>
      <c r="PML2" s="132"/>
      <c r="PMM2" s="132"/>
      <c r="PMN2" s="132"/>
      <c r="PMO2" s="132"/>
      <c r="PMP2" s="132"/>
      <c r="PMQ2" s="132"/>
      <c r="PMR2" s="132"/>
      <c r="PMS2" s="132"/>
      <c r="PMT2" s="132"/>
      <c r="PMU2" s="132"/>
      <c r="PMV2" s="132"/>
      <c r="PMW2" s="132"/>
      <c r="PMX2" s="132"/>
      <c r="PMY2" s="132"/>
      <c r="PMZ2" s="132"/>
      <c r="PNA2" s="132"/>
      <c r="PNB2" s="132"/>
      <c r="PNC2" s="132"/>
      <c r="PND2" s="132"/>
      <c r="PNE2" s="132"/>
      <c r="PNF2" s="132"/>
      <c r="PNG2" s="132"/>
      <c r="PNH2" s="132"/>
      <c r="PNI2" s="132"/>
      <c r="PNJ2" s="132"/>
      <c r="PNK2" s="132"/>
      <c r="PNL2" s="132"/>
      <c r="PNM2" s="132"/>
      <c r="PNN2" s="132"/>
      <c r="PNO2" s="132"/>
      <c r="PNP2" s="132"/>
      <c r="PNQ2" s="132"/>
      <c r="PNR2" s="132"/>
      <c r="PNS2" s="132"/>
      <c r="PNT2" s="132"/>
      <c r="PNU2" s="132"/>
      <c r="PNV2" s="132"/>
      <c r="PNW2" s="132"/>
      <c r="PNX2" s="132"/>
      <c r="PNY2" s="132"/>
      <c r="PNZ2" s="132"/>
      <c r="POA2" s="132"/>
      <c r="POB2" s="132"/>
      <c r="POC2" s="132"/>
      <c r="POD2" s="132"/>
      <c r="POE2" s="132"/>
      <c r="POF2" s="132"/>
      <c r="POG2" s="132"/>
      <c r="POH2" s="132"/>
      <c r="POI2" s="132"/>
      <c r="POJ2" s="132"/>
      <c r="POK2" s="132"/>
      <c r="POL2" s="132"/>
      <c r="POM2" s="132"/>
      <c r="PON2" s="132"/>
      <c r="POO2" s="132"/>
      <c r="POP2" s="132"/>
      <c r="POQ2" s="132"/>
      <c r="POR2" s="132"/>
      <c r="POS2" s="132"/>
      <c r="POT2" s="132"/>
      <c r="POU2" s="132"/>
      <c r="POV2" s="132"/>
      <c r="POW2" s="132"/>
      <c r="POX2" s="132"/>
      <c r="POY2" s="132"/>
      <c r="POZ2" s="132"/>
      <c r="PPA2" s="132"/>
      <c r="PPB2" s="132"/>
      <c r="PPC2" s="132"/>
      <c r="PPD2" s="132"/>
      <c r="PPE2" s="132"/>
      <c r="PPF2" s="132"/>
      <c r="PPG2" s="132"/>
      <c r="PPH2" s="132"/>
      <c r="PPI2" s="132"/>
      <c r="PPJ2" s="132"/>
      <c r="PPK2" s="132"/>
      <c r="PPL2" s="132"/>
      <c r="PPM2" s="132"/>
      <c r="PPN2" s="132"/>
      <c r="PPO2" s="132"/>
      <c r="PPP2" s="132"/>
      <c r="PPQ2" s="132"/>
      <c r="PPR2" s="132"/>
      <c r="PPS2" s="132"/>
      <c r="PPT2" s="132"/>
      <c r="PPU2" s="132"/>
      <c r="PPV2" s="132"/>
      <c r="PPW2" s="132"/>
      <c r="PPX2" s="132"/>
      <c r="PPY2" s="132"/>
      <c r="PPZ2" s="132"/>
      <c r="PQA2" s="132"/>
      <c r="PQB2" s="132"/>
      <c r="PQC2" s="132"/>
      <c r="PQD2" s="132"/>
      <c r="PQE2" s="132"/>
      <c r="PQF2" s="132"/>
      <c r="PQG2" s="132"/>
      <c r="PQH2" s="132"/>
      <c r="PQI2" s="132"/>
      <c r="PQJ2" s="132"/>
      <c r="PQK2" s="132"/>
      <c r="PQL2" s="132"/>
      <c r="PQM2" s="132"/>
      <c r="PQN2" s="132"/>
      <c r="PQO2" s="132"/>
      <c r="PQP2" s="132"/>
      <c r="PQQ2" s="132"/>
      <c r="PQR2" s="132"/>
      <c r="PQS2" s="132"/>
      <c r="PQT2" s="132"/>
      <c r="PQU2" s="132"/>
      <c r="PQV2" s="132"/>
      <c r="PQW2" s="132"/>
      <c r="PQX2" s="132"/>
      <c r="PQY2" s="132"/>
      <c r="PQZ2" s="132"/>
      <c r="PRA2" s="132"/>
      <c r="PRB2" s="132"/>
      <c r="PRC2" s="132"/>
      <c r="PRD2" s="132"/>
      <c r="PRE2" s="132"/>
      <c r="PRF2" s="132"/>
      <c r="PRG2" s="132"/>
      <c r="PRH2" s="132"/>
      <c r="PRI2" s="132"/>
      <c r="PRJ2" s="132"/>
      <c r="PRK2" s="132"/>
      <c r="PRL2" s="132"/>
      <c r="PRM2" s="132"/>
      <c r="PRN2" s="132"/>
      <c r="PRO2" s="132"/>
      <c r="PRP2" s="132"/>
      <c r="PRQ2" s="132"/>
      <c r="PRR2" s="132"/>
      <c r="PRS2" s="132"/>
      <c r="PRT2" s="132"/>
      <c r="PRU2" s="132"/>
      <c r="PRV2" s="132"/>
      <c r="PRW2" s="132"/>
      <c r="PRX2" s="132"/>
      <c r="PRY2" s="132"/>
      <c r="PRZ2" s="132"/>
      <c r="PSA2" s="132"/>
      <c r="PSB2" s="132"/>
      <c r="PSC2" s="132"/>
      <c r="PSD2" s="132"/>
      <c r="PSE2" s="132"/>
      <c r="PSF2" s="132"/>
      <c r="PSG2" s="132"/>
      <c r="PSH2" s="132"/>
      <c r="PSI2" s="132"/>
      <c r="PSJ2" s="132"/>
      <c r="PSK2" s="132"/>
      <c r="PSL2" s="132"/>
      <c r="PSM2" s="132"/>
      <c r="PSN2" s="132"/>
      <c r="PSO2" s="132"/>
      <c r="PSP2" s="132"/>
      <c r="PSQ2" s="132"/>
      <c r="PSR2" s="132"/>
      <c r="PSS2" s="132"/>
      <c r="PST2" s="132"/>
      <c r="PSU2" s="132"/>
      <c r="PSV2" s="132"/>
      <c r="PSW2" s="132"/>
      <c r="PSX2" s="132"/>
      <c r="PSY2" s="132"/>
      <c r="PSZ2" s="132"/>
      <c r="PTA2" s="132"/>
      <c r="PTB2" s="132"/>
      <c r="PTC2" s="132"/>
      <c r="PTD2" s="132"/>
      <c r="PTE2" s="132"/>
      <c r="PTF2" s="132"/>
      <c r="PTG2" s="132"/>
      <c r="PTH2" s="132"/>
      <c r="PTI2" s="132"/>
      <c r="PTJ2" s="132"/>
      <c r="PTK2" s="132"/>
      <c r="PTL2" s="132"/>
      <c r="PTM2" s="132"/>
      <c r="PTN2" s="132"/>
      <c r="PTO2" s="132"/>
      <c r="PTP2" s="132"/>
      <c r="PTQ2" s="132"/>
      <c r="PTR2" s="132"/>
      <c r="PTS2" s="132"/>
      <c r="PTT2" s="132"/>
      <c r="PTU2" s="132"/>
      <c r="PTV2" s="132"/>
      <c r="PTW2" s="132"/>
      <c r="PTX2" s="132"/>
      <c r="PTY2" s="132"/>
      <c r="PTZ2" s="132"/>
      <c r="PUA2" s="132"/>
      <c r="PUB2" s="132"/>
      <c r="PUC2" s="132"/>
      <c r="PUD2" s="132"/>
      <c r="PUE2" s="132"/>
      <c r="PUF2" s="132"/>
      <c r="PUG2" s="132"/>
      <c r="PUH2" s="132"/>
      <c r="PUI2" s="132"/>
      <c r="PUJ2" s="132"/>
      <c r="PUK2" s="132"/>
      <c r="PUL2" s="132"/>
      <c r="PUM2" s="132"/>
      <c r="PUN2" s="132"/>
      <c r="PUO2" s="132"/>
      <c r="PUP2" s="132"/>
      <c r="PUQ2" s="132"/>
      <c r="PUR2" s="132"/>
      <c r="PUS2" s="132"/>
      <c r="PUT2" s="132"/>
      <c r="PUU2" s="132"/>
      <c r="PUV2" s="132"/>
      <c r="PUW2" s="132"/>
      <c r="PUX2" s="132"/>
      <c r="PUY2" s="132"/>
      <c r="PUZ2" s="132"/>
      <c r="PVA2" s="132"/>
      <c r="PVB2" s="132"/>
      <c r="PVC2" s="132"/>
      <c r="PVD2" s="132"/>
      <c r="PVE2" s="132"/>
      <c r="PVF2" s="132"/>
      <c r="PVG2" s="132"/>
      <c r="PVH2" s="132"/>
      <c r="PVI2" s="132"/>
      <c r="PVJ2" s="132"/>
      <c r="PVK2" s="132"/>
      <c r="PVL2" s="132"/>
      <c r="PVM2" s="132"/>
      <c r="PVN2" s="132"/>
      <c r="PVO2" s="132"/>
      <c r="PVP2" s="132"/>
      <c r="PVQ2" s="132"/>
      <c r="PVR2" s="132"/>
      <c r="PVS2" s="132"/>
      <c r="PVT2" s="132"/>
      <c r="PVU2" s="132"/>
      <c r="PVV2" s="132"/>
      <c r="PVW2" s="132"/>
      <c r="PVX2" s="132"/>
      <c r="PVY2" s="132"/>
      <c r="PVZ2" s="132"/>
      <c r="PWA2" s="132"/>
      <c r="PWB2" s="132"/>
      <c r="PWC2" s="132"/>
      <c r="PWD2" s="132"/>
      <c r="PWE2" s="132"/>
      <c r="PWF2" s="132"/>
      <c r="PWG2" s="132"/>
      <c r="PWH2" s="132"/>
      <c r="PWI2" s="132"/>
      <c r="PWJ2" s="132"/>
      <c r="PWK2" s="132"/>
      <c r="PWL2" s="132"/>
      <c r="PWM2" s="132"/>
      <c r="PWN2" s="132"/>
      <c r="PWO2" s="132"/>
      <c r="PWP2" s="132"/>
      <c r="PWQ2" s="132"/>
      <c r="PWR2" s="132"/>
      <c r="PWS2" s="132"/>
      <c r="PWT2" s="132"/>
      <c r="PWU2" s="132"/>
      <c r="PWV2" s="132"/>
      <c r="PWW2" s="132"/>
      <c r="PWX2" s="132"/>
      <c r="PWY2" s="132"/>
      <c r="PWZ2" s="132"/>
      <c r="PXA2" s="132"/>
      <c r="PXB2" s="132"/>
      <c r="PXC2" s="132"/>
      <c r="PXD2" s="132"/>
      <c r="PXE2" s="132"/>
      <c r="PXF2" s="132"/>
      <c r="PXG2" s="132"/>
      <c r="PXH2" s="132"/>
      <c r="PXI2" s="132"/>
      <c r="PXJ2" s="132"/>
      <c r="PXK2" s="132"/>
      <c r="PXL2" s="132"/>
      <c r="PXM2" s="132"/>
      <c r="PXN2" s="132"/>
      <c r="PXO2" s="132"/>
      <c r="PXP2" s="132"/>
      <c r="PXQ2" s="132"/>
      <c r="PXR2" s="132"/>
      <c r="PXS2" s="132"/>
      <c r="PXT2" s="132"/>
      <c r="PXU2" s="132"/>
      <c r="PXV2" s="132"/>
      <c r="PXW2" s="132"/>
      <c r="PXX2" s="132"/>
      <c r="PXY2" s="132"/>
      <c r="PXZ2" s="132"/>
      <c r="PYA2" s="132"/>
      <c r="PYB2" s="132"/>
      <c r="PYC2" s="132"/>
      <c r="PYD2" s="132"/>
      <c r="PYE2" s="132"/>
      <c r="PYF2" s="132"/>
      <c r="PYG2" s="132"/>
      <c r="PYH2" s="132"/>
      <c r="PYI2" s="132"/>
      <c r="PYJ2" s="132"/>
      <c r="PYK2" s="132"/>
      <c r="PYL2" s="132"/>
      <c r="PYM2" s="132"/>
      <c r="PYN2" s="132"/>
      <c r="PYO2" s="132"/>
      <c r="PYP2" s="132"/>
      <c r="PYQ2" s="132"/>
      <c r="PYR2" s="132"/>
      <c r="PYS2" s="132"/>
      <c r="PYT2" s="132"/>
      <c r="PYU2" s="132"/>
      <c r="PYV2" s="132"/>
      <c r="PYW2" s="132"/>
      <c r="PYX2" s="132"/>
      <c r="PYY2" s="132"/>
      <c r="PYZ2" s="132"/>
      <c r="PZA2" s="132"/>
      <c r="PZB2" s="132"/>
      <c r="PZC2" s="132"/>
      <c r="PZD2" s="132"/>
      <c r="PZE2" s="132"/>
      <c r="PZF2" s="132"/>
      <c r="PZG2" s="132"/>
      <c r="PZH2" s="132"/>
      <c r="PZI2" s="132"/>
      <c r="PZJ2" s="132"/>
      <c r="PZK2" s="132"/>
      <c r="PZL2" s="132"/>
      <c r="PZM2" s="132"/>
      <c r="PZN2" s="132"/>
      <c r="PZO2" s="132"/>
      <c r="PZP2" s="132"/>
      <c r="PZQ2" s="132"/>
      <c r="PZR2" s="132"/>
      <c r="PZS2" s="132"/>
      <c r="PZT2" s="132"/>
      <c r="PZU2" s="132"/>
      <c r="PZV2" s="132"/>
      <c r="PZW2" s="132"/>
      <c r="PZX2" s="132"/>
      <c r="PZY2" s="132"/>
      <c r="PZZ2" s="132"/>
      <c r="QAA2" s="132"/>
      <c r="QAB2" s="132"/>
      <c r="QAC2" s="132"/>
      <c r="QAD2" s="132"/>
      <c r="QAE2" s="132"/>
      <c r="QAF2" s="132"/>
      <c r="QAG2" s="132"/>
      <c r="QAH2" s="132"/>
      <c r="QAI2" s="132"/>
      <c r="QAJ2" s="132"/>
      <c r="QAK2" s="132"/>
      <c r="QAL2" s="132"/>
      <c r="QAM2" s="132"/>
      <c r="QAN2" s="132"/>
      <c r="QAO2" s="132"/>
      <c r="QAP2" s="132"/>
      <c r="QAQ2" s="132"/>
      <c r="QAR2" s="132"/>
      <c r="QAS2" s="132"/>
      <c r="QAT2" s="132"/>
      <c r="QAU2" s="132"/>
      <c r="QAV2" s="132"/>
      <c r="QAW2" s="132"/>
      <c r="QAX2" s="132"/>
      <c r="QAY2" s="132"/>
      <c r="QAZ2" s="132"/>
      <c r="QBA2" s="132"/>
      <c r="QBB2" s="132"/>
      <c r="QBC2" s="132"/>
      <c r="QBD2" s="132"/>
      <c r="QBE2" s="132"/>
      <c r="QBF2" s="132"/>
      <c r="QBG2" s="132"/>
      <c r="QBH2" s="132"/>
      <c r="QBI2" s="132"/>
      <c r="QBJ2" s="132"/>
      <c r="QBK2" s="132"/>
      <c r="QBL2" s="132"/>
      <c r="QBM2" s="132"/>
      <c r="QBN2" s="132"/>
      <c r="QBO2" s="132"/>
      <c r="QBP2" s="132"/>
      <c r="QBQ2" s="132"/>
      <c r="QBR2" s="132"/>
      <c r="QBS2" s="132"/>
      <c r="QBT2" s="132"/>
      <c r="QBU2" s="132"/>
      <c r="QBV2" s="132"/>
      <c r="QBW2" s="132"/>
      <c r="QBX2" s="132"/>
      <c r="QBY2" s="132"/>
      <c r="QBZ2" s="132"/>
      <c r="QCA2" s="132"/>
      <c r="QCB2" s="132"/>
      <c r="QCC2" s="132"/>
      <c r="QCD2" s="132"/>
      <c r="QCE2" s="132"/>
      <c r="QCF2" s="132"/>
      <c r="QCG2" s="132"/>
      <c r="QCH2" s="132"/>
      <c r="QCI2" s="132"/>
      <c r="QCJ2" s="132"/>
      <c r="QCK2" s="132"/>
      <c r="QCL2" s="132"/>
      <c r="QCM2" s="132"/>
      <c r="QCN2" s="132"/>
      <c r="QCO2" s="132"/>
      <c r="QCP2" s="132"/>
      <c r="QCQ2" s="132"/>
      <c r="QCR2" s="132"/>
      <c r="QCS2" s="132"/>
      <c r="QCT2" s="132"/>
      <c r="QCU2" s="132"/>
      <c r="QCV2" s="132"/>
      <c r="QCW2" s="132"/>
      <c r="QCX2" s="132"/>
      <c r="QCY2" s="132"/>
      <c r="QCZ2" s="132"/>
      <c r="QDA2" s="132"/>
      <c r="QDB2" s="132"/>
      <c r="QDC2" s="132"/>
      <c r="QDD2" s="132"/>
      <c r="QDE2" s="132"/>
      <c r="QDF2" s="132"/>
      <c r="QDG2" s="132"/>
      <c r="QDH2" s="132"/>
      <c r="QDI2" s="132"/>
      <c r="QDJ2" s="132"/>
      <c r="QDK2" s="132"/>
      <c r="QDL2" s="132"/>
      <c r="QDM2" s="132"/>
      <c r="QDN2" s="132"/>
      <c r="QDO2" s="132"/>
      <c r="QDP2" s="132"/>
      <c r="QDQ2" s="132"/>
      <c r="QDR2" s="132"/>
      <c r="QDS2" s="132"/>
      <c r="QDT2" s="132"/>
      <c r="QDU2" s="132"/>
      <c r="QDV2" s="132"/>
      <c r="QDW2" s="132"/>
      <c r="QDX2" s="132"/>
      <c r="QDY2" s="132"/>
      <c r="QDZ2" s="132"/>
      <c r="QEA2" s="132"/>
      <c r="QEB2" s="132"/>
      <c r="QEC2" s="132"/>
      <c r="QED2" s="132"/>
      <c r="QEE2" s="132"/>
      <c r="QEF2" s="132"/>
      <c r="QEG2" s="132"/>
      <c r="QEH2" s="132"/>
      <c r="QEI2" s="132"/>
      <c r="QEJ2" s="132"/>
      <c r="QEK2" s="132"/>
      <c r="QEL2" s="132"/>
      <c r="QEM2" s="132"/>
      <c r="QEN2" s="132"/>
      <c r="QEO2" s="132"/>
      <c r="QEP2" s="132"/>
      <c r="QEQ2" s="132"/>
      <c r="QER2" s="132"/>
      <c r="QES2" s="132"/>
      <c r="QET2" s="132"/>
      <c r="QEU2" s="132"/>
      <c r="QEV2" s="132"/>
      <c r="QEW2" s="132"/>
      <c r="QEX2" s="132"/>
      <c r="QEY2" s="132"/>
      <c r="QEZ2" s="132"/>
      <c r="QFA2" s="132"/>
      <c r="QFB2" s="132"/>
      <c r="QFC2" s="132"/>
      <c r="QFD2" s="132"/>
      <c r="QFE2" s="132"/>
      <c r="QFF2" s="132"/>
      <c r="QFG2" s="132"/>
      <c r="QFH2" s="132"/>
      <c r="QFI2" s="132"/>
      <c r="QFJ2" s="132"/>
      <c r="QFK2" s="132"/>
      <c r="QFL2" s="132"/>
      <c r="QFM2" s="132"/>
      <c r="QFN2" s="132"/>
      <c r="QFO2" s="132"/>
      <c r="QFP2" s="132"/>
      <c r="QFQ2" s="132"/>
      <c r="QFR2" s="132"/>
      <c r="QFS2" s="132"/>
      <c r="QFT2" s="132"/>
      <c r="QFU2" s="132"/>
      <c r="QFV2" s="132"/>
      <c r="QFW2" s="132"/>
      <c r="QFX2" s="132"/>
      <c r="QFY2" s="132"/>
      <c r="QFZ2" s="132"/>
      <c r="QGA2" s="132"/>
      <c r="QGB2" s="132"/>
      <c r="QGC2" s="132"/>
      <c r="QGD2" s="132"/>
      <c r="QGE2" s="132"/>
      <c r="QGF2" s="132"/>
      <c r="QGG2" s="132"/>
      <c r="QGH2" s="132"/>
      <c r="QGI2" s="132"/>
      <c r="QGJ2" s="132"/>
      <c r="QGK2" s="132"/>
      <c r="QGL2" s="132"/>
      <c r="QGM2" s="132"/>
      <c r="QGN2" s="132"/>
      <c r="QGO2" s="132"/>
      <c r="QGP2" s="132"/>
      <c r="QGQ2" s="132"/>
      <c r="QGR2" s="132"/>
      <c r="QGS2" s="132"/>
      <c r="QGT2" s="132"/>
      <c r="QGU2" s="132"/>
      <c r="QGV2" s="132"/>
      <c r="QGW2" s="132"/>
      <c r="QGX2" s="132"/>
      <c r="QGY2" s="132"/>
      <c r="QGZ2" s="132"/>
      <c r="QHA2" s="132"/>
      <c r="QHB2" s="132"/>
      <c r="QHC2" s="132"/>
      <c r="QHD2" s="132"/>
      <c r="QHE2" s="132"/>
      <c r="QHF2" s="132"/>
      <c r="QHG2" s="132"/>
      <c r="QHH2" s="132"/>
      <c r="QHI2" s="132"/>
      <c r="QHJ2" s="132"/>
      <c r="QHK2" s="132"/>
      <c r="QHL2" s="132"/>
      <c r="QHM2" s="132"/>
      <c r="QHN2" s="132"/>
      <c r="QHO2" s="132"/>
      <c r="QHP2" s="132"/>
      <c r="QHQ2" s="132"/>
      <c r="QHR2" s="132"/>
      <c r="QHS2" s="132"/>
      <c r="QHT2" s="132"/>
      <c r="QHU2" s="132"/>
      <c r="QHV2" s="132"/>
      <c r="QHW2" s="132"/>
      <c r="QHX2" s="132"/>
      <c r="QHY2" s="132"/>
      <c r="QHZ2" s="132"/>
      <c r="QIA2" s="132"/>
      <c r="QIB2" s="132"/>
      <c r="QIC2" s="132"/>
      <c r="QID2" s="132"/>
      <c r="QIE2" s="132"/>
      <c r="QIF2" s="132"/>
      <c r="QIG2" s="132"/>
      <c r="QIH2" s="132"/>
      <c r="QII2" s="132"/>
      <c r="QIJ2" s="132"/>
      <c r="QIK2" s="132"/>
      <c r="QIL2" s="132"/>
      <c r="QIM2" s="132"/>
      <c r="QIN2" s="132"/>
      <c r="QIO2" s="132"/>
      <c r="QIP2" s="132"/>
      <c r="QIQ2" s="132"/>
      <c r="QIR2" s="132"/>
      <c r="QIS2" s="132"/>
      <c r="QIT2" s="132"/>
      <c r="QIU2" s="132"/>
      <c r="QIV2" s="132"/>
      <c r="QIW2" s="132"/>
      <c r="QIX2" s="132"/>
      <c r="QIY2" s="132"/>
      <c r="QIZ2" s="132"/>
      <c r="QJA2" s="132"/>
      <c r="QJB2" s="132"/>
      <c r="QJC2" s="132"/>
      <c r="QJD2" s="132"/>
      <c r="QJE2" s="132"/>
      <c r="QJF2" s="132"/>
      <c r="QJG2" s="132"/>
      <c r="QJH2" s="132"/>
      <c r="QJI2" s="132"/>
      <c r="QJJ2" s="132"/>
      <c r="QJK2" s="132"/>
      <c r="QJL2" s="132"/>
      <c r="QJM2" s="132"/>
      <c r="QJN2" s="132"/>
      <c r="QJO2" s="132"/>
      <c r="QJP2" s="132"/>
      <c r="QJQ2" s="132"/>
      <c r="QJR2" s="132"/>
      <c r="QJS2" s="132"/>
      <c r="QJT2" s="132"/>
      <c r="QJU2" s="132"/>
      <c r="QJV2" s="132"/>
      <c r="QJW2" s="132"/>
      <c r="QJX2" s="132"/>
      <c r="QJY2" s="132"/>
      <c r="QJZ2" s="132"/>
      <c r="QKA2" s="132"/>
      <c r="QKB2" s="132"/>
      <c r="QKC2" s="132"/>
      <c r="QKD2" s="132"/>
      <c r="QKE2" s="132"/>
      <c r="QKF2" s="132"/>
      <c r="QKG2" s="132"/>
      <c r="QKH2" s="132"/>
      <c r="QKI2" s="132"/>
      <c r="QKJ2" s="132"/>
      <c r="QKK2" s="132"/>
      <c r="QKL2" s="132"/>
      <c r="QKM2" s="132"/>
      <c r="QKN2" s="132"/>
      <c r="QKO2" s="132"/>
      <c r="QKP2" s="132"/>
      <c r="QKQ2" s="132"/>
      <c r="QKR2" s="132"/>
      <c r="QKS2" s="132"/>
      <c r="QKT2" s="132"/>
      <c r="QKU2" s="132"/>
      <c r="QKV2" s="132"/>
      <c r="QKW2" s="132"/>
      <c r="QKX2" s="132"/>
      <c r="QKY2" s="132"/>
      <c r="QKZ2" s="132"/>
      <c r="QLA2" s="132"/>
      <c r="QLB2" s="132"/>
      <c r="QLC2" s="132"/>
      <c r="QLD2" s="132"/>
      <c r="QLE2" s="132"/>
      <c r="QLF2" s="132"/>
      <c r="QLG2" s="132"/>
      <c r="QLH2" s="132"/>
      <c r="QLI2" s="132"/>
      <c r="QLJ2" s="132"/>
      <c r="QLK2" s="132"/>
      <c r="QLL2" s="132"/>
      <c r="QLM2" s="132"/>
      <c r="QLN2" s="132"/>
      <c r="QLO2" s="132"/>
      <c r="QLP2" s="132"/>
      <c r="QLQ2" s="132"/>
      <c r="QLR2" s="132"/>
      <c r="QLS2" s="132"/>
      <c r="QLT2" s="132"/>
      <c r="QLU2" s="132"/>
      <c r="QLV2" s="132"/>
      <c r="QLW2" s="132"/>
      <c r="QLX2" s="132"/>
      <c r="QLY2" s="132"/>
      <c r="QLZ2" s="132"/>
      <c r="QMA2" s="132"/>
      <c r="QMB2" s="132"/>
      <c r="QMC2" s="132"/>
      <c r="QMD2" s="132"/>
      <c r="QME2" s="132"/>
      <c r="QMF2" s="132"/>
      <c r="QMG2" s="132"/>
      <c r="QMH2" s="132"/>
      <c r="QMI2" s="132"/>
      <c r="QMJ2" s="132"/>
      <c r="QMK2" s="132"/>
      <c r="QML2" s="132"/>
      <c r="QMM2" s="132"/>
      <c r="QMN2" s="132"/>
      <c r="QMO2" s="132"/>
      <c r="QMP2" s="132"/>
      <c r="QMQ2" s="132"/>
      <c r="QMR2" s="132"/>
      <c r="QMS2" s="132"/>
      <c r="QMT2" s="132"/>
      <c r="QMU2" s="132"/>
      <c r="QMV2" s="132"/>
      <c r="QMW2" s="132"/>
      <c r="QMX2" s="132"/>
      <c r="QMY2" s="132"/>
      <c r="QMZ2" s="132"/>
      <c r="QNA2" s="132"/>
      <c r="QNB2" s="132"/>
      <c r="QNC2" s="132"/>
      <c r="QND2" s="132"/>
      <c r="QNE2" s="132"/>
      <c r="QNF2" s="132"/>
      <c r="QNG2" s="132"/>
      <c r="QNH2" s="132"/>
      <c r="QNI2" s="132"/>
      <c r="QNJ2" s="132"/>
      <c r="QNK2" s="132"/>
      <c r="QNL2" s="132"/>
      <c r="QNM2" s="132"/>
      <c r="QNN2" s="132"/>
      <c r="QNO2" s="132"/>
      <c r="QNP2" s="132"/>
      <c r="QNQ2" s="132"/>
      <c r="QNR2" s="132"/>
      <c r="QNS2" s="132"/>
      <c r="QNT2" s="132"/>
      <c r="QNU2" s="132"/>
      <c r="QNV2" s="132"/>
      <c r="QNW2" s="132"/>
      <c r="QNX2" s="132"/>
      <c r="QNY2" s="132"/>
      <c r="QNZ2" s="132"/>
      <c r="QOA2" s="132"/>
      <c r="QOB2" s="132"/>
      <c r="QOC2" s="132"/>
      <c r="QOD2" s="132"/>
      <c r="QOE2" s="132"/>
      <c r="QOF2" s="132"/>
      <c r="QOG2" s="132"/>
      <c r="QOH2" s="132"/>
      <c r="QOI2" s="132"/>
      <c r="QOJ2" s="132"/>
      <c r="QOK2" s="132"/>
      <c r="QOL2" s="132"/>
      <c r="QOM2" s="132"/>
      <c r="QON2" s="132"/>
      <c r="QOO2" s="132"/>
      <c r="QOP2" s="132"/>
      <c r="QOQ2" s="132"/>
      <c r="QOR2" s="132"/>
      <c r="QOS2" s="132"/>
      <c r="QOT2" s="132"/>
      <c r="QOU2" s="132"/>
      <c r="QOV2" s="132"/>
      <c r="QOW2" s="132"/>
      <c r="QOX2" s="132"/>
      <c r="QOY2" s="132"/>
      <c r="QOZ2" s="132"/>
      <c r="QPA2" s="132"/>
      <c r="QPB2" s="132"/>
      <c r="QPC2" s="132"/>
      <c r="QPD2" s="132"/>
      <c r="QPE2" s="132"/>
      <c r="QPF2" s="132"/>
      <c r="QPG2" s="132"/>
      <c r="QPH2" s="132"/>
      <c r="QPI2" s="132"/>
      <c r="QPJ2" s="132"/>
      <c r="QPK2" s="132"/>
      <c r="QPL2" s="132"/>
      <c r="QPM2" s="132"/>
      <c r="QPN2" s="132"/>
      <c r="QPO2" s="132"/>
      <c r="QPP2" s="132"/>
      <c r="QPQ2" s="132"/>
      <c r="QPR2" s="132"/>
      <c r="QPS2" s="132"/>
      <c r="QPT2" s="132"/>
      <c r="QPU2" s="132"/>
      <c r="QPV2" s="132"/>
      <c r="QPW2" s="132"/>
      <c r="QPX2" s="132"/>
      <c r="QPY2" s="132"/>
      <c r="QPZ2" s="132"/>
      <c r="QQA2" s="132"/>
      <c r="QQB2" s="132"/>
      <c r="QQC2" s="132"/>
      <c r="QQD2" s="132"/>
      <c r="QQE2" s="132"/>
      <c r="QQF2" s="132"/>
      <c r="QQG2" s="132"/>
      <c r="QQH2" s="132"/>
      <c r="QQI2" s="132"/>
      <c r="QQJ2" s="132"/>
      <c r="QQK2" s="132"/>
      <c r="QQL2" s="132"/>
      <c r="QQM2" s="132"/>
      <c r="QQN2" s="132"/>
      <c r="QQO2" s="132"/>
      <c r="QQP2" s="132"/>
      <c r="QQQ2" s="132"/>
      <c r="QQR2" s="132"/>
      <c r="QQS2" s="132"/>
      <c r="QQT2" s="132"/>
      <c r="QQU2" s="132"/>
      <c r="QQV2" s="132"/>
      <c r="QQW2" s="132"/>
      <c r="QQX2" s="132"/>
      <c r="QQY2" s="132"/>
      <c r="QQZ2" s="132"/>
      <c r="QRA2" s="132"/>
      <c r="QRB2" s="132"/>
      <c r="QRC2" s="132"/>
      <c r="QRD2" s="132"/>
      <c r="QRE2" s="132"/>
      <c r="QRF2" s="132"/>
      <c r="QRG2" s="132"/>
      <c r="QRH2" s="132"/>
      <c r="QRI2" s="132"/>
      <c r="QRJ2" s="132"/>
      <c r="QRK2" s="132"/>
      <c r="QRL2" s="132"/>
      <c r="QRM2" s="132"/>
      <c r="QRN2" s="132"/>
      <c r="QRO2" s="132"/>
      <c r="QRP2" s="132"/>
      <c r="QRQ2" s="132"/>
      <c r="QRR2" s="132"/>
      <c r="QRS2" s="132"/>
      <c r="QRT2" s="132"/>
      <c r="QRU2" s="132"/>
      <c r="QRV2" s="132"/>
      <c r="QRW2" s="132"/>
      <c r="QRX2" s="132"/>
      <c r="QRY2" s="132"/>
      <c r="QRZ2" s="132"/>
      <c r="QSA2" s="132"/>
      <c r="QSB2" s="132"/>
      <c r="QSC2" s="132"/>
      <c r="QSD2" s="132"/>
      <c r="QSE2" s="132"/>
      <c r="QSF2" s="132"/>
      <c r="QSG2" s="132"/>
      <c r="QSH2" s="132"/>
      <c r="QSI2" s="132"/>
      <c r="QSJ2" s="132"/>
      <c r="QSK2" s="132"/>
      <c r="QSL2" s="132"/>
      <c r="QSM2" s="132"/>
      <c r="QSN2" s="132"/>
      <c r="QSO2" s="132"/>
      <c r="QSP2" s="132"/>
      <c r="QSQ2" s="132"/>
      <c r="QSR2" s="132"/>
      <c r="QSS2" s="132"/>
      <c r="QST2" s="132"/>
      <c r="QSU2" s="132"/>
      <c r="QSV2" s="132"/>
      <c r="QSW2" s="132"/>
      <c r="QSX2" s="132"/>
      <c r="QSY2" s="132"/>
      <c r="QSZ2" s="132"/>
      <c r="QTA2" s="132"/>
      <c r="QTB2" s="132"/>
      <c r="QTC2" s="132"/>
      <c r="QTD2" s="132"/>
      <c r="QTE2" s="132"/>
      <c r="QTF2" s="132"/>
      <c r="QTG2" s="132"/>
      <c r="QTH2" s="132"/>
      <c r="QTI2" s="132"/>
      <c r="QTJ2" s="132"/>
      <c r="QTK2" s="132"/>
      <c r="QTL2" s="132"/>
      <c r="QTM2" s="132"/>
      <c r="QTN2" s="132"/>
      <c r="QTO2" s="132"/>
      <c r="QTP2" s="132"/>
      <c r="QTQ2" s="132"/>
      <c r="QTR2" s="132"/>
      <c r="QTS2" s="132"/>
      <c r="QTT2" s="132"/>
      <c r="QTU2" s="132"/>
      <c r="QTV2" s="132"/>
      <c r="QTW2" s="132"/>
      <c r="QTX2" s="132"/>
      <c r="QTY2" s="132"/>
      <c r="QTZ2" s="132"/>
      <c r="QUA2" s="132"/>
      <c r="QUB2" s="132"/>
      <c r="QUC2" s="132"/>
      <c r="QUD2" s="132"/>
      <c r="QUE2" s="132"/>
      <c r="QUF2" s="132"/>
      <c r="QUG2" s="132"/>
      <c r="QUH2" s="132"/>
      <c r="QUI2" s="132"/>
      <c r="QUJ2" s="132"/>
      <c r="QUK2" s="132"/>
      <c r="QUL2" s="132"/>
      <c r="QUM2" s="132"/>
      <c r="QUN2" s="132"/>
      <c r="QUO2" s="132"/>
      <c r="QUP2" s="132"/>
      <c r="QUQ2" s="132"/>
      <c r="QUR2" s="132"/>
      <c r="QUS2" s="132"/>
      <c r="QUT2" s="132"/>
      <c r="QUU2" s="132"/>
      <c r="QUV2" s="132"/>
      <c r="QUW2" s="132"/>
      <c r="QUX2" s="132"/>
      <c r="QUY2" s="132"/>
      <c r="QUZ2" s="132"/>
      <c r="QVA2" s="132"/>
      <c r="QVB2" s="132"/>
      <c r="QVC2" s="132"/>
      <c r="QVD2" s="132"/>
      <c r="QVE2" s="132"/>
      <c r="QVF2" s="132"/>
      <c r="QVG2" s="132"/>
      <c r="QVH2" s="132"/>
      <c r="QVI2" s="132"/>
      <c r="QVJ2" s="132"/>
      <c r="QVK2" s="132"/>
      <c r="QVL2" s="132"/>
      <c r="QVM2" s="132"/>
      <c r="QVN2" s="132"/>
      <c r="QVO2" s="132"/>
      <c r="QVP2" s="132"/>
      <c r="QVQ2" s="132"/>
      <c r="QVR2" s="132"/>
      <c r="QVS2" s="132"/>
      <c r="QVT2" s="132"/>
      <c r="QVU2" s="132"/>
      <c r="QVV2" s="132"/>
      <c r="QVW2" s="132"/>
      <c r="QVX2" s="132"/>
      <c r="QVY2" s="132"/>
      <c r="QVZ2" s="132"/>
      <c r="QWA2" s="132"/>
      <c r="QWB2" s="132"/>
      <c r="QWC2" s="132"/>
      <c r="QWD2" s="132"/>
      <c r="QWE2" s="132"/>
      <c r="QWF2" s="132"/>
      <c r="QWG2" s="132"/>
      <c r="QWH2" s="132"/>
      <c r="QWI2" s="132"/>
      <c r="QWJ2" s="132"/>
      <c r="QWK2" s="132"/>
      <c r="QWL2" s="132"/>
      <c r="QWM2" s="132"/>
      <c r="QWN2" s="132"/>
      <c r="QWO2" s="132"/>
      <c r="QWP2" s="132"/>
      <c r="QWQ2" s="132"/>
      <c r="QWR2" s="132"/>
      <c r="QWS2" s="132"/>
      <c r="QWT2" s="132"/>
      <c r="QWU2" s="132"/>
      <c r="QWV2" s="132"/>
      <c r="QWW2" s="132"/>
      <c r="QWX2" s="132"/>
      <c r="QWY2" s="132"/>
      <c r="QWZ2" s="132"/>
      <c r="QXA2" s="132"/>
      <c r="QXB2" s="132"/>
      <c r="QXC2" s="132"/>
      <c r="QXD2" s="132"/>
      <c r="QXE2" s="132"/>
      <c r="QXF2" s="132"/>
      <c r="QXG2" s="132"/>
      <c r="QXH2" s="132"/>
      <c r="QXI2" s="132"/>
      <c r="QXJ2" s="132"/>
      <c r="QXK2" s="132"/>
      <c r="QXL2" s="132"/>
      <c r="QXM2" s="132"/>
      <c r="QXN2" s="132"/>
      <c r="QXO2" s="132"/>
      <c r="QXP2" s="132"/>
      <c r="QXQ2" s="132"/>
      <c r="QXR2" s="132"/>
      <c r="QXS2" s="132"/>
      <c r="QXT2" s="132"/>
      <c r="QXU2" s="132"/>
      <c r="QXV2" s="132"/>
      <c r="QXW2" s="132"/>
      <c r="QXX2" s="132"/>
      <c r="QXY2" s="132"/>
      <c r="QXZ2" s="132"/>
      <c r="QYA2" s="132"/>
      <c r="QYB2" s="132"/>
      <c r="QYC2" s="132"/>
      <c r="QYD2" s="132"/>
      <c r="QYE2" s="132"/>
      <c r="QYF2" s="132"/>
      <c r="QYG2" s="132"/>
      <c r="QYH2" s="132"/>
      <c r="QYI2" s="132"/>
      <c r="QYJ2" s="132"/>
      <c r="QYK2" s="132"/>
      <c r="QYL2" s="132"/>
      <c r="QYM2" s="132"/>
      <c r="QYN2" s="132"/>
      <c r="QYO2" s="132"/>
      <c r="QYP2" s="132"/>
      <c r="QYQ2" s="132"/>
      <c r="QYR2" s="132"/>
      <c r="QYS2" s="132"/>
      <c r="QYT2" s="132"/>
      <c r="QYU2" s="132"/>
      <c r="QYV2" s="132"/>
      <c r="QYW2" s="132"/>
      <c r="QYX2" s="132"/>
      <c r="QYY2" s="132"/>
      <c r="QYZ2" s="132"/>
      <c r="QZA2" s="132"/>
      <c r="QZB2" s="132"/>
      <c r="QZC2" s="132"/>
      <c r="QZD2" s="132"/>
      <c r="QZE2" s="132"/>
      <c r="QZF2" s="132"/>
      <c r="QZG2" s="132"/>
      <c r="QZH2" s="132"/>
      <c r="QZI2" s="132"/>
      <c r="QZJ2" s="132"/>
      <c r="QZK2" s="132"/>
      <c r="QZL2" s="132"/>
      <c r="QZM2" s="132"/>
      <c r="QZN2" s="132"/>
      <c r="QZO2" s="132"/>
      <c r="QZP2" s="132"/>
      <c r="QZQ2" s="132"/>
      <c r="QZR2" s="132"/>
      <c r="QZS2" s="132"/>
      <c r="QZT2" s="132"/>
      <c r="QZU2" s="132"/>
      <c r="QZV2" s="132"/>
      <c r="QZW2" s="132"/>
      <c r="QZX2" s="132"/>
      <c r="QZY2" s="132"/>
      <c r="QZZ2" s="132"/>
      <c r="RAA2" s="132"/>
      <c r="RAB2" s="132"/>
      <c r="RAC2" s="132"/>
      <c r="RAD2" s="132"/>
      <c r="RAE2" s="132"/>
      <c r="RAF2" s="132"/>
      <c r="RAG2" s="132"/>
      <c r="RAH2" s="132"/>
      <c r="RAI2" s="132"/>
      <c r="RAJ2" s="132"/>
      <c r="RAK2" s="132"/>
      <c r="RAL2" s="132"/>
      <c r="RAM2" s="132"/>
      <c r="RAN2" s="132"/>
      <c r="RAO2" s="132"/>
      <c r="RAP2" s="132"/>
      <c r="RAQ2" s="132"/>
      <c r="RAR2" s="132"/>
      <c r="RAS2" s="132"/>
      <c r="RAT2" s="132"/>
      <c r="RAU2" s="132"/>
      <c r="RAV2" s="132"/>
      <c r="RAW2" s="132"/>
      <c r="RAX2" s="132"/>
      <c r="RAY2" s="132"/>
      <c r="RAZ2" s="132"/>
      <c r="RBA2" s="132"/>
      <c r="RBB2" s="132"/>
      <c r="RBC2" s="132"/>
      <c r="RBD2" s="132"/>
      <c r="RBE2" s="132"/>
      <c r="RBF2" s="132"/>
      <c r="RBG2" s="132"/>
      <c r="RBH2" s="132"/>
      <c r="RBI2" s="132"/>
      <c r="RBJ2" s="132"/>
      <c r="RBK2" s="132"/>
      <c r="RBL2" s="132"/>
      <c r="RBM2" s="132"/>
      <c r="RBN2" s="132"/>
      <c r="RBO2" s="132"/>
      <c r="RBP2" s="132"/>
      <c r="RBQ2" s="132"/>
      <c r="RBR2" s="132"/>
      <c r="RBS2" s="132"/>
      <c r="RBT2" s="132"/>
      <c r="RBU2" s="132"/>
      <c r="RBV2" s="132"/>
      <c r="RBW2" s="132"/>
      <c r="RBX2" s="132"/>
      <c r="RBY2" s="132"/>
      <c r="RBZ2" s="132"/>
      <c r="RCA2" s="132"/>
      <c r="RCB2" s="132"/>
      <c r="RCC2" s="132"/>
      <c r="RCD2" s="132"/>
      <c r="RCE2" s="132"/>
      <c r="RCF2" s="132"/>
      <c r="RCG2" s="132"/>
      <c r="RCH2" s="132"/>
      <c r="RCI2" s="132"/>
      <c r="RCJ2" s="132"/>
      <c r="RCK2" s="132"/>
      <c r="RCL2" s="132"/>
      <c r="RCM2" s="132"/>
      <c r="RCN2" s="132"/>
      <c r="RCO2" s="132"/>
      <c r="RCP2" s="132"/>
      <c r="RCQ2" s="132"/>
      <c r="RCR2" s="132"/>
      <c r="RCS2" s="132"/>
      <c r="RCT2" s="132"/>
      <c r="RCU2" s="132"/>
      <c r="RCV2" s="132"/>
      <c r="RCW2" s="132"/>
      <c r="RCX2" s="132"/>
      <c r="RCY2" s="132"/>
      <c r="RCZ2" s="132"/>
      <c r="RDA2" s="132"/>
      <c r="RDB2" s="132"/>
      <c r="RDC2" s="132"/>
      <c r="RDD2" s="132"/>
      <c r="RDE2" s="132"/>
      <c r="RDF2" s="132"/>
      <c r="RDG2" s="132"/>
      <c r="RDH2" s="132"/>
      <c r="RDI2" s="132"/>
      <c r="RDJ2" s="132"/>
      <c r="RDK2" s="132"/>
      <c r="RDL2" s="132"/>
      <c r="RDM2" s="132"/>
      <c r="RDN2" s="132"/>
      <c r="RDO2" s="132"/>
      <c r="RDP2" s="132"/>
      <c r="RDQ2" s="132"/>
      <c r="RDR2" s="132"/>
      <c r="RDS2" s="132"/>
      <c r="RDT2" s="132"/>
      <c r="RDU2" s="132"/>
      <c r="RDV2" s="132"/>
      <c r="RDW2" s="132"/>
      <c r="RDX2" s="132"/>
      <c r="RDY2" s="132"/>
      <c r="RDZ2" s="132"/>
      <c r="REA2" s="132"/>
      <c r="REB2" s="132"/>
      <c r="REC2" s="132"/>
      <c r="RED2" s="132"/>
      <c r="REE2" s="132"/>
      <c r="REF2" s="132"/>
      <c r="REG2" s="132"/>
      <c r="REH2" s="132"/>
      <c r="REI2" s="132"/>
      <c r="REJ2" s="132"/>
      <c r="REK2" s="132"/>
      <c r="REL2" s="132"/>
      <c r="REM2" s="132"/>
      <c r="REN2" s="132"/>
      <c r="REO2" s="132"/>
      <c r="REP2" s="132"/>
      <c r="REQ2" s="132"/>
      <c r="RER2" s="132"/>
      <c r="RES2" s="132"/>
      <c r="RET2" s="132"/>
      <c r="REU2" s="132"/>
      <c r="REV2" s="132"/>
      <c r="REW2" s="132"/>
      <c r="REX2" s="132"/>
      <c r="REY2" s="132"/>
      <c r="REZ2" s="132"/>
      <c r="RFA2" s="132"/>
      <c r="RFB2" s="132"/>
      <c r="RFC2" s="132"/>
      <c r="RFD2" s="132"/>
      <c r="RFE2" s="132"/>
      <c r="RFF2" s="132"/>
      <c r="RFG2" s="132"/>
      <c r="RFH2" s="132"/>
      <c r="RFI2" s="132"/>
      <c r="RFJ2" s="132"/>
      <c r="RFK2" s="132"/>
      <c r="RFL2" s="132"/>
      <c r="RFM2" s="132"/>
      <c r="RFN2" s="132"/>
      <c r="RFO2" s="132"/>
      <c r="RFP2" s="132"/>
      <c r="RFQ2" s="132"/>
      <c r="RFR2" s="132"/>
      <c r="RFS2" s="132"/>
      <c r="RFT2" s="132"/>
      <c r="RFU2" s="132"/>
      <c r="RFV2" s="132"/>
      <c r="RFW2" s="132"/>
      <c r="RFX2" s="132"/>
      <c r="RFY2" s="132"/>
      <c r="RFZ2" s="132"/>
      <c r="RGA2" s="132"/>
      <c r="RGB2" s="132"/>
      <c r="RGC2" s="132"/>
      <c r="RGD2" s="132"/>
      <c r="RGE2" s="132"/>
      <c r="RGF2" s="132"/>
      <c r="RGG2" s="132"/>
      <c r="RGH2" s="132"/>
      <c r="RGI2" s="132"/>
      <c r="RGJ2" s="132"/>
      <c r="RGK2" s="132"/>
      <c r="RGL2" s="132"/>
      <c r="RGM2" s="132"/>
      <c r="RGN2" s="132"/>
      <c r="RGO2" s="132"/>
      <c r="RGP2" s="132"/>
      <c r="RGQ2" s="132"/>
      <c r="RGR2" s="132"/>
      <c r="RGS2" s="132"/>
      <c r="RGT2" s="132"/>
      <c r="RGU2" s="132"/>
      <c r="RGV2" s="132"/>
      <c r="RGW2" s="132"/>
      <c r="RGX2" s="132"/>
      <c r="RGY2" s="132"/>
      <c r="RGZ2" s="132"/>
      <c r="RHA2" s="132"/>
      <c r="RHB2" s="132"/>
      <c r="RHC2" s="132"/>
      <c r="RHD2" s="132"/>
      <c r="RHE2" s="132"/>
      <c r="RHF2" s="132"/>
      <c r="RHG2" s="132"/>
      <c r="RHH2" s="132"/>
      <c r="RHI2" s="132"/>
      <c r="RHJ2" s="132"/>
      <c r="RHK2" s="132"/>
      <c r="RHL2" s="132"/>
      <c r="RHM2" s="132"/>
      <c r="RHN2" s="132"/>
      <c r="RHO2" s="132"/>
      <c r="RHP2" s="132"/>
      <c r="RHQ2" s="132"/>
      <c r="RHR2" s="132"/>
      <c r="RHS2" s="132"/>
      <c r="RHT2" s="132"/>
      <c r="RHU2" s="132"/>
      <c r="RHV2" s="132"/>
      <c r="RHW2" s="132"/>
      <c r="RHX2" s="132"/>
      <c r="RHY2" s="132"/>
      <c r="RHZ2" s="132"/>
      <c r="RIA2" s="132"/>
      <c r="RIB2" s="132"/>
      <c r="RIC2" s="132"/>
      <c r="RID2" s="132"/>
      <c r="RIE2" s="132"/>
      <c r="RIF2" s="132"/>
      <c r="RIG2" s="132"/>
      <c r="RIH2" s="132"/>
      <c r="RII2" s="132"/>
      <c r="RIJ2" s="132"/>
      <c r="RIK2" s="132"/>
      <c r="RIL2" s="132"/>
      <c r="RIM2" s="132"/>
      <c r="RIN2" s="132"/>
      <c r="RIO2" s="132"/>
      <c r="RIP2" s="132"/>
      <c r="RIQ2" s="132"/>
      <c r="RIR2" s="132"/>
      <c r="RIS2" s="132"/>
      <c r="RIT2" s="132"/>
      <c r="RIU2" s="132"/>
      <c r="RIV2" s="132"/>
      <c r="RIW2" s="132"/>
      <c r="RIX2" s="132"/>
      <c r="RIY2" s="132"/>
      <c r="RIZ2" s="132"/>
      <c r="RJA2" s="132"/>
      <c r="RJB2" s="132"/>
      <c r="RJC2" s="132"/>
      <c r="RJD2" s="132"/>
      <c r="RJE2" s="132"/>
      <c r="RJF2" s="132"/>
      <c r="RJG2" s="132"/>
      <c r="RJH2" s="132"/>
      <c r="RJI2" s="132"/>
      <c r="RJJ2" s="132"/>
      <c r="RJK2" s="132"/>
      <c r="RJL2" s="132"/>
      <c r="RJM2" s="132"/>
      <c r="RJN2" s="132"/>
      <c r="RJO2" s="132"/>
      <c r="RJP2" s="132"/>
      <c r="RJQ2" s="132"/>
      <c r="RJR2" s="132"/>
      <c r="RJS2" s="132"/>
      <c r="RJT2" s="132"/>
      <c r="RJU2" s="132"/>
      <c r="RJV2" s="132"/>
      <c r="RJW2" s="132"/>
      <c r="RJX2" s="132"/>
      <c r="RJY2" s="132"/>
      <c r="RJZ2" s="132"/>
      <c r="RKA2" s="132"/>
      <c r="RKB2" s="132"/>
      <c r="RKC2" s="132"/>
      <c r="RKD2" s="132"/>
      <c r="RKE2" s="132"/>
      <c r="RKF2" s="132"/>
      <c r="RKG2" s="132"/>
      <c r="RKH2" s="132"/>
      <c r="RKI2" s="132"/>
      <c r="RKJ2" s="132"/>
      <c r="RKK2" s="132"/>
      <c r="RKL2" s="132"/>
      <c r="RKM2" s="132"/>
      <c r="RKN2" s="132"/>
      <c r="RKO2" s="132"/>
      <c r="RKP2" s="132"/>
      <c r="RKQ2" s="132"/>
      <c r="RKR2" s="132"/>
      <c r="RKS2" s="132"/>
      <c r="RKT2" s="132"/>
      <c r="RKU2" s="132"/>
      <c r="RKV2" s="132"/>
      <c r="RKW2" s="132"/>
      <c r="RKX2" s="132"/>
      <c r="RKY2" s="132"/>
      <c r="RKZ2" s="132"/>
      <c r="RLA2" s="132"/>
      <c r="RLB2" s="132"/>
      <c r="RLC2" s="132"/>
      <c r="RLD2" s="132"/>
      <c r="RLE2" s="132"/>
      <c r="RLF2" s="132"/>
      <c r="RLG2" s="132"/>
      <c r="RLH2" s="132"/>
      <c r="RLI2" s="132"/>
      <c r="RLJ2" s="132"/>
      <c r="RLK2" s="132"/>
      <c r="RLL2" s="132"/>
      <c r="RLM2" s="132"/>
      <c r="RLN2" s="132"/>
      <c r="RLO2" s="132"/>
      <c r="RLP2" s="132"/>
      <c r="RLQ2" s="132"/>
      <c r="RLR2" s="132"/>
      <c r="RLS2" s="132"/>
      <c r="RLT2" s="132"/>
      <c r="RLU2" s="132"/>
      <c r="RLV2" s="132"/>
      <c r="RLW2" s="132"/>
      <c r="RLX2" s="132"/>
      <c r="RLY2" s="132"/>
      <c r="RLZ2" s="132"/>
      <c r="RMA2" s="132"/>
      <c r="RMB2" s="132"/>
      <c r="RMC2" s="132"/>
      <c r="RMD2" s="132"/>
      <c r="RME2" s="132"/>
      <c r="RMF2" s="132"/>
      <c r="RMG2" s="132"/>
      <c r="RMH2" s="132"/>
      <c r="RMI2" s="132"/>
      <c r="RMJ2" s="132"/>
      <c r="RMK2" s="132"/>
      <c r="RML2" s="132"/>
      <c r="RMM2" s="132"/>
      <c r="RMN2" s="132"/>
      <c r="RMO2" s="132"/>
      <c r="RMP2" s="132"/>
      <c r="RMQ2" s="132"/>
      <c r="RMR2" s="132"/>
      <c r="RMS2" s="132"/>
      <c r="RMT2" s="132"/>
      <c r="RMU2" s="132"/>
      <c r="RMV2" s="132"/>
      <c r="RMW2" s="132"/>
      <c r="RMX2" s="132"/>
      <c r="RMY2" s="132"/>
      <c r="RMZ2" s="132"/>
      <c r="RNA2" s="132"/>
      <c r="RNB2" s="132"/>
      <c r="RNC2" s="132"/>
      <c r="RND2" s="132"/>
      <c r="RNE2" s="132"/>
      <c r="RNF2" s="132"/>
      <c r="RNG2" s="132"/>
      <c r="RNH2" s="132"/>
      <c r="RNI2" s="132"/>
      <c r="RNJ2" s="132"/>
      <c r="RNK2" s="132"/>
      <c r="RNL2" s="132"/>
      <c r="RNM2" s="132"/>
      <c r="RNN2" s="132"/>
      <c r="RNO2" s="132"/>
      <c r="RNP2" s="132"/>
      <c r="RNQ2" s="132"/>
      <c r="RNR2" s="132"/>
      <c r="RNS2" s="132"/>
      <c r="RNT2" s="132"/>
      <c r="RNU2" s="132"/>
      <c r="RNV2" s="132"/>
      <c r="RNW2" s="132"/>
      <c r="RNX2" s="132"/>
      <c r="RNY2" s="132"/>
      <c r="RNZ2" s="132"/>
      <c r="ROA2" s="132"/>
      <c r="ROB2" s="132"/>
      <c r="ROC2" s="132"/>
      <c r="ROD2" s="132"/>
      <c r="ROE2" s="132"/>
      <c r="ROF2" s="132"/>
      <c r="ROG2" s="132"/>
      <c r="ROH2" s="132"/>
      <c r="ROI2" s="132"/>
      <c r="ROJ2" s="132"/>
      <c r="ROK2" s="132"/>
      <c r="ROL2" s="132"/>
      <c r="ROM2" s="132"/>
      <c r="RON2" s="132"/>
      <c r="ROO2" s="132"/>
      <c r="ROP2" s="132"/>
      <c r="ROQ2" s="132"/>
      <c r="ROR2" s="132"/>
      <c r="ROS2" s="132"/>
      <c r="ROT2" s="132"/>
      <c r="ROU2" s="132"/>
      <c r="ROV2" s="132"/>
      <c r="ROW2" s="132"/>
      <c r="ROX2" s="132"/>
      <c r="ROY2" s="132"/>
      <c r="ROZ2" s="132"/>
      <c r="RPA2" s="132"/>
      <c r="RPB2" s="132"/>
      <c r="RPC2" s="132"/>
      <c r="RPD2" s="132"/>
      <c r="RPE2" s="132"/>
      <c r="RPF2" s="132"/>
      <c r="RPG2" s="132"/>
      <c r="RPH2" s="132"/>
      <c r="RPI2" s="132"/>
      <c r="RPJ2" s="132"/>
      <c r="RPK2" s="132"/>
      <c r="RPL2" s="132"/>
      <c r="RPM2" s="132"/>
      <c r="RPN2" s="132"/>
      <c r="RPO2" s="132"/>
      <c r="RPP2" s="132"/>
      <c r="RPQ2" s="132"/>
      <c r="RPR2" s="132"/>
      <c r="RPS2" s="132"/>
      <c r="RPT2" s="132"/>
      <c r="RPU2" s="132"/>
      <c r="RPV2" s="132"/>
      <c r="RPW2" s="132"/>
      <c r="RPX2" s="132"/>
      <c r="RPY2" s="132"/>
      <c r="RPZ2" s="132"/>
      <c r="RQA2" s="132"/>
      <c r="RQB2" s="132"/>
      <c r="RQC2" s="132"/>
      <c r="RQD2" s="132"/>
      <c r="RQE2" s="132"/>
      <c r="RQF2" s="132"/>
      <c r="RQG2" s="132"/>
      <c r="RQH2" s="132"/>
      <c r="RQI2" s="132"/>
      <c r="RQJ2" s="132"/>
      <c r="RQK2" s="132"/>
      <c r="RQL2" s="132"/>
      <c r="RQM2" s="132"/>
      <c r="RQN2" s="132"/>
      <c r="RQO2" s="132"/>
      <c r="RQP2" s="132"/>
      <c r="RQQ2" s="132"/>
      <c r="RQR2" s="132"/>
      <c r="RQS2" s="132"/>
      <c r="RQT2" s="132"/>
      <c r="RQU2" s="132"/>
      <c r="RQV2" s="132"/>
      <c r="RQW2" s="132"/>
      <c r="RQX2" s="132"/>
      <c r="RQY2" s="132"/>
      <c r="RQZ2" s="132"/>
      <c r="RRA2" s="132"/>
      <c r="RRB2" s="132"/>
      <c r="RRC2" s="132"/>
      <c r="RRD2" s="132"/>
      <c r="RRE2" s="132"/>
      <c r="RRF2" s="132"/>
      <c r="RRG2" s="132"/>
      <c r="RRH2" s="132"/>
      <c r="RRI2" s="132"/>
      <c r="RRJ2" s="132"/>
      <c r="RRK2" s="132"/>
      <c r="RRL2" s="132"/>
      <c r="RRM2" s="132"/>
      <c r="RRN2" s="132"/>
      <c r="RRO2" s="132"/>
      <c r="RRP2" s="132"/>
      <c r="RRQ2" s="132"/>
      <c r="RRR2" s="132"/>
      <c r="RRS2" s="132"/>
      <c r="RRT2" s="132"/>
      <c r="RRU2" s="132"/>
      <c r="RRV2" s="132"/>
      <c r="RRW2" s="132"/>
      <c r="RRX2" s="132"/>
      <c r="RRY2" s="132"/>
      <c r="RRZ2" s="132"/>
      <c r="RSA2" s="132"/>
      <c r="RSB2" s="132"/>
      <c r="RSC2" s="132"/>
      <c r="RSD2" s="132"/>
      <c r="RSE2" s="132"/>
      <c r="RSF2" s="132"/>
      <c r="RSG2" s="132"/>
      <c r="RSH2" s="132"/>
      <c r="RSI2" s="132"/>
      <c r="RSJ2" s="132"/>
      <c r="RSK2" s="132"/>
      <c r="RSL2" s="132"/>
      <c r="RSM2" s="132"/>
      <c r="RSN2" s="132"/>
      <c r="RSO2" s="132"/>
      <c r="RSP2" s="132"/>
      <c r="RSQ2" s="132"/>
      <c r="RSR2" s="132"/>
      <c r="RSS2" s="132"/>
      <c r="RST2" s="132"/>
      <c r="RSU2" s="132"/>
      <c r="RSV2" s="132"/>
      <c r="RSW2" s="132"/>
      <c r="RSX2" s="132"/>
      <c r="RSY2" s="132"/>
      <c r="RSZ2" s="132"/>
      <c r="RTA2" s="132"/>
      <c r="RTB2" s="132"/>
      <c r="RTC2" s="132"/>
      <c r="RTD2" s="132"/>
      <c r="RTE2" s="132"/>
      <c r="RTF2" s="132"/>
      <c r="RTG2" s="132"/>
      <c r="RTH2" s="132"/>
      <c r="RTI2" s="132"/>
      <c r="RTJ2" s="132"/>
      <c r="RTK2" s="132"/>
      <c r="RTL2" s="132"/>
      <c r="RTM2" s="132"/>
      <c r="RTN2" s="132"/>
      <c r="RTO2" s="132"/>
      <c r="RTP2" s="132"/>
      <c r="RTQ2" s="132"/>
      <c r="RTR2" s="132"/>
      <c r="RTS2" s="132"/>
      <c r="RTT2" s="132"/>
      <c r="RTU2" s="132"/>
      <c r="RTV2" s="132"/>
      <c r="RTW2" s="132"/>
      <c r="RTX2" s="132"/>
      <c r="RTY2" s="132"/>
      <c r="RTZ2" s="132"/>
      <c r="RUA2" s="132"/>
      <c r="RUB2" s="132"/>
      <c r="RUC2" s="132"/>
      <c r="RUD2" s="132"/>
      <c r="RUE2" s="132"/>
      <c r="RUF2" s="132"/>
      <c r="RUG2" s="132"/>
      <c r="RUH2" s="132"/>
      <c r="RUI2" s="132"/>
      <c r="RUJ2" s="132"/>
      <c r="RUK2" s="132"/>
      <c r="RUL2" s="132"/>
      <c r="RUM2" s="132"/>
      <c r="RUN2" s="132"/>
      <c r="RUO2" s="132"/>
      <c r="RUP2" s="132"/>
      <c r="RUQ2" s="132"/>
      <c r="RUR2" s="132"/>
      <c r="RUS2" s="132"/>
      <c r="RUT2" s="132"/>
      <c r="RUU2" s="132"/>
      <c r="RUV2" s="132"/>
      <c r="RUW2" s="132"/>
      <c r="RUX2" s="132"/>
      <c r="RUY2" s="132"/>
      <c r="RUZ2" s="132"/>
      <c r="RVA2" s="132"/>
      <c r="RVB2" s="132"/>
      <c r="RVC2" s="132"/>
      <c r="RVD2" s="132"/>
      <c r="RVE2" s="132"/>
      <c r="RVF2" s="132"/>
      <c r="RVG2" s="132"/>
      <c r="RVH2" s="132"/>
      <c r="RVI2" s="132"/>
      <c r="RVJ2" s="132"/>
      <c r="RVK2" s="132"/>
      <c r="RVL2" s="132"/>
      <c r="RVM2" s="132"/>
      <c r="RVN2" s="132"/>
      <c r="RVO2" s="132"/>
      <c r="RVP2" s="132"/>
      <c r="RVQ2" s="132"/>
      <c r="RVR2" s="132"/>
      <c r="RVS2" s="132"/>
      <c r="RVT2" s="132"/>
      <c r="RVU2" s="132"/>
      <c r="RVV2" s="132"/>
      <c r="RVW2" s="132"/>
      <c r="RVX2" s="132"/>
      <c r="RVY2" s="132"/>
      <c r="RVZ2" s="132"/>
      <c r="RWA2" s="132"/>
      <c r="RWB2" s="132"/>
      <c r="RWC2" s="132"/>
      <c r="RWD2" s="132"/>
      <c r="RWE2" s="132"/>
      <c r="RWF2" s="132"/>
      <c r="RWG2" s="132"/>
      <c r="RWH2" s="132"/>
      <c r="RWI2" s="132"/>
      <c r="RWJ2" s="132"/>
      <c r="RWK2" s="132"/>
      <c r="RWL2" s="132"/>
      <c r="RWM2" s="132"/>
      <c r="RWN2" s="132"/>
      <c r="RWO2" s="132"/>
      <c r="RWP2" s="132"/>
      <c r="RWQ2" s="132"/>
      <c r="RWR2" s="132"/>
      <c r="RWS2" s="132"/>
      <c r="RWT2" s="132"/>
      <c r="RWU2" s="132"/>
      <c r="RWV2" s="132"/>
      <c r="RWW2" s="132"/>
      <c r="RWX2" s="132"/>
      <c r="RWY2" s="132"/>
      <c r="RWZ2" s="132"/>
      <c r="RXA2" s="132"/>
      <c r="RXB2" s="132"/>
      <c r="RXC2" s="132"/>
      <c r="RXD2" s="132"/>
      <c r="RXE2" s="132"/>
      <c r="RXF2" s="132"/>
      <c r="RXG2" s="132"/>
      <c r="RXH2" s="132"/>
      <c r="RXI2" s="132"/>
      <c r="RXJ2" s="132"/>
      <c r="RXK2" s="132"/>
      <c r="RXL2" s="132"/>
      <c r="RXM2" s="132"/>
      <c r="RXN2" s="132"/>
      <c r="RXO2" s="132"/>
      <c r="RXP2" s="132"/>
      <c r="RXQ2" s="132"/>
      <c r="RXR2" s="132"/>
      <c r="RXS2" s="132"/>
      <c r="RXT2" s="132"/>
      <c r="RXU2" s="132"/>
      <c r="RXV2" s="132"/>
      <c r="RXW2" s="132"/>
      <c r="RXX2" s="132"/>
      <c r="RXY2" s="132"/>
      <c r="RXZ2" s="132"/>
      <c r="RYA2" s="132"/>
      <c r="RYB2" s="132"/>
      <c r="RYC2" s="132"/>
      <c r="RYD2" s="132"/>
      <c r="RYE2" s="132"/>
      <c r="RYF2" s="132"/>
      <c r="RYG2" s="132"/>
      <c r="RYH2" s="132"/>
      <c r="RYI2" s="132"/>
      <c r="RYJ2" s="132"/>
      <c r="RYK2" s="132"/>
      <c r="RYL2" s="132"/>
      <c r="RYM2" s="132"/>
      <c r="RYN2" s="132"/>
      <c r="RYO2" s="132"/>
      <c r="RYP2" s="132"/>
      <c r="RYQ2" s="132"/>
      <c r="RYR2" s="132"/>
      <c r="RYS2" s="132"/>
      <c r="RYT2" s="132"/>
      <c r="RYU2" s="132"/>
      <c r="RYV2" s="132"/>
      <c r="RYW2" s="132"/>
      <c r="RYX2" s="132"/>
      <c r="RYY2" s="132"/>
      <c r="RYZ2" s="132"/>
      <c r="RZA2" s="132"/>
      <c r="RZB2" s="132"/>
      <c r="RZC2" s="132"/>
      <c r="RZD2" s="132"/>
      <c r="RZE2" s="132"/>
      <c r="RZF2" s="132"/>
      <c r="RZG2" s="132"/>
      <c r="RZH2" s="132"/>
      <c r="RZI2" s="132"/>
      <c r="RZJ2" s="132"/>
      <c r="RZK2" s="132"/>
      <c r="RZL2" s="132"/>
      <c r="RZM2" s="132"/>
      <c r="RZN2" s="132"/>
      <c r="RZO2" s="132"/>
      <c r="RZP2" s="132"/>
      <c r="RZQ2" s="132"/>
      <c r="RZR2" s="132"/>
      <c r="RZS2" s="132"/>
      <c r="RZT2" s="132"/>
      <c r="RZU2" s="132"/>
      <c r="RZV2" s="132"/>
      <c r="RZW2" s="132"/>
      <c r="RZX2" s="132"/>
      <c r="RZY2" s="132"/>
      <c r="RZZ2" s="132"/>
      <c r="SAA2" s="132"/>
      <c r="SAB2" s="132"/>
      <c r="SAC2" s="132"/>
      <c r="SAD2" s="132"/>
      <c r="SAE2" s="132"/>
      <c r="SAF2" s="132"/>
      <c r="SAG2" s="132"/>
      <c r="SAH2" s="132"/>
      <c r="SAI2" s="132"/>
      <c r="SAJ2" s="132"/>
      <c r="SAK2" s="132"/>
      <c r="SAL2" s="132"/>
      <c r="SAM2" s="132"/>
      <c r="SAN2" s="132"/>
      <c r="SAO2" s="132"/>
      <c r="SAP2" s="132"/>
      <c r="SAQ2" s="132"/>
      <c r="SAR2" s="132"/>
      <c r="SAS2" s="132"/>
      <c r="SAT2" s="132"/>
      <c r="SAU2" s="132"/>
      <c r="SAV2" s="132"/>
      <c r="SAW2" s="132"/>
      <c r="SAX2" s="132"/>
      <c r="SAY2" s="132"/>
      <c r="SAZ2" s="132"/>
      <c r="SBA2" s="132"/>
      <c r="SBB2" s="132"/>
      <c r="SBC2" s="132"/>
      <c r="SBD2" s="132"/>
      <c r="SBE2" s="132"/>
      <c r="SBF2" s="132"/>
      <c r="SBG2" s="132"/>
      <c r="SBH2" s="132"/>
      <c r="SBI2" s="132"/>
      <c r="SBJ2" s="132"/>
      <c r="SBK2" s="132"/>
      <c r="SBL2" s="132"/>
      <c r="SBM2" s="132"/>
      <c r="SBN2" s="132"/>
      <c r="SBO2" s="132"/>
      <c r="SBP2" s="132"/>
      <c r="SBQ2" s="132"/>
      <c r="SBR2" s="132"/>
      <c r="SBS2" s="132"/>
      <c r="SBT2" s="132"/>
      <c r="SBU2" s="132"/>
      <c r="SBV2" s="132"/>
      <c r="SBW2" s="132"/>
      <c r="SBX2" s="132"/>
      <c r="SBY2" s="132"/>
      <c r="SBZ2" s="132"/>
      <c r="SCA2" s="132"/>
      <c r="SCB2" s="132"/>
      <c r="SCC2" s="132"/>
      <c r="SCD2" s="132"/>
      <c r="SCE2" s="132"/>
      <c r="SCF2" s="132"/>
      <c r="SCG2" s="132"/>
      <c r="SCH2" s="132"/>
      <c r="SCI2" s="132"/>
      <c r="SCJ2" s="132"/>
      <c r="SCK2" s="132"/>
      <c r="SCL2" s="132"/>
      <c r="SCM2" s="132"/>
      <c r="SCN2" s="132"/>
      <c r="SCO2" s="132"/>
      <c r="SCP2" s="132"/>
      <c r="SCQ2" s="132"/>
      <c r="SCR2" s="132"/>
      <c r="SCS2" s="132"/>
      <c r="SCT2" s="132"/>
      <c r="SCU2" s="132"/>
      <c r="SCV2" s="132"/>
      <c r="SCW2" s="132"/>
      <c r="SCX2" s="132"/>
      <c r="SCY2" s="132"/>
      <c r="SCZ2" s="132"/>
      <c r="SDA2" s="132"/>
      <c r="SDB2" s="132"/>
      <c r="SDC2" s="132"/>
      <c r="SDD2" s="132"/>
      <c r="SDE2" s="132"/>
      <c r="SDF2" s="132"/>
      <c r="SDG2" s="132"/>
      <c r="SDH2" s="132"/>
      <c r="SDI2" s="132"/>
      <c r="SDJ2" s="132"/>
      <c r="SDK2" s="132"/>
      <c r="SDL2" s="132"/>
      <c r="SDM2" s="132"/>
      <c r="SDN2" s="132"/>
      <c r="SDO2" s="132"/>
      <c r="SDP2" s="132"/>
      <c r="SDQ2" s="132"/>
      <c r="SDR2" s="132"/>
      <c r="SDS2" s="132"/>
      <c r="SDT2" s="132"/>
      <c r="SDU2" s="132"/>
      <c r="SDV2" s="132"/>
      <c r="SDW2" s="132"/>
      <c r="SDX2" s="132"/>
      <c r="SDY2" s="132"/>
      <c r="SDZ2" s="132"/>
      <c r="SEA2" s="132"/>
      <c r="SEB2" s="132"/>
      <c r="SEC2" s="132"/>
      <c r="SED2" s="132"/>
      <c r="SEE2" s="132"/>
      <c r="SEF2" s="132"/>
      <c r="SEG2" s="132"/>
      <c r="SEH2" s="132"/>
      <c r="SEI2" s="132"/>
      <c r="SEJ2" s="132"/>
      <c r="SEK2" s="132"/>
      <c r="SEL2" s="132"/>
      <c r="SEM2" s="132"/>
      <c r="SEN2" s="132"/>
      <c r="SEO2" s="132"/>
      <c r="SEP2" s="132"/>
      <c r="SEQ2" s="132"/>
      <c r="SER2" s="132"/>
      <c r="SES2" s="132"/>
      <c r="SET2" s="132"/>
      <c r="SEU2" s="132"/>
      <c r="SEV2" s="132"/>
      <c r="SEW2" s="132"/>
      <c r="SEX2" s="132"/>
      <c r="SEY2" s="132"/>
      <c r="SEZ2" s="132"/>
      <c r="SFA2" s="132"/>
      <c r="SFB2" s="132"/>
      <c r="SFC2" s="132"/>
      <c r="SFD2" s="132"/>
      <c r="SFE2" s="132"/>
      <c r="SFF2" s="132"/>
      <c r="SFG2" s="132"/>
      <c r="SFH2" s="132"/>
      <c r="SFI2" s="132"/>
      <c r="SFJ2" s="132"/>
      <c r="SFK2" s="132"/>
      <c r="SFL2" s="132"/>
      <c r="SFM2" s="132"/>
      <c r="SFN2" s="132"/>
      <c r="SFO2" s="132"/>
      <c r="SFP2" s="132"/>
      <c r="SFQ2" s="132"/>
      <c r="SFR2" s="132"/>
      <c r="SFS2" s="132"/>
      <c r="SFT2" s="132"/>
      <c r="SFU2" s="132"/>
      <c r="SFV2" s="132"/>
      <c r="SFW2" s="132"/>
      <c r="SFX2" s="132"/>
      <c r="SFY2" s="132"/>
      <c r="SFZ2" s="132"/>
      <c r="SGA2" s="132"/>
      <c r="SGB2" s="132"/>
      <c r="SGC2" s="132"/>
      <c r="SGD2" s="132"/>
      <c r="SGE2" s="132"/>
      <c r="SGF2" s="132"/>
      <c r="SGG2" s="132"/>
      <c r="SGH2" s="132"/>
      <c r="SGI2" s="132"/>
      <c r="SGJ2" s="132"/>
      <c r="SGK2" s="132"/>
      <c r="SGL2" s="132"/>
      <c r="SGM2" s="132"/>
      <c r="SGN2" s="132"/>
      <c r="SGO2" s="132"/>
      <c r="SGP2" s="132"/>
      <c r="SGQ2" s="132"/>
      <c r="SGR2" s="132"/>
      <c r="SGS2" s="132"/>
      <c r="SGT2" s="132"/>
      <c r="SGU2" s="132"/>
      <c r="SGV2" s="132"/>
      <c r="SGW2" s="132"/>
      <c r="SGX2" s="132"/>
      <c r="SGY2" s="132"/>
      <c r="SGZ2" s="132"/>
      <c r="SHA2" s="132"/>
      <c r="SHB2" s="132"/>
      <c r="SHC2" s="132"/>
      <c r="SHD2" s="132"/>
      <c r="SHE2" s="132"/>
      <c r="SHF2" s="132"/>
      <c r="SHG2" s="132"/>
      <c r="SHH2" s="132"/>
      <c r="SHI2" s="132"/>
      <c r="SHJ2" s="132"/>
      <c r="SHK2" s="132"/>
      <c r="SHL2" s="132"/>
      <c r="SHM2" s="132"/>
      <c r="SHN2" s="132"/>
      <c r="SHO2" s="132"/>
      <c r="SHP2" s="132"/>
      <c r="SHQ2" s="132"/>
      <c r="SHR2" s="132"/>
      <c r="SHS2" s="132"/>
      <c r="SHT2" s="132"/>
      <c r="SHU2" s="132"/>
      <c r="SHV2" s="132"/>
      <c r="SHW2" s="132"/>
      <c r="SHX2" s="132"/>
      <c r="SHY2" s="132"/>
      <c r="SHZ2" s="132"/>
      <c r="SIA2" s="132"/>
      <c r="SIB2" s="132"/>
      <c r="SIC2" s="132"/>
      <c r="SID2" s="132"/>
      <c r="SIE2" s="132"/>
      <c r="SIF2" s="132"/>
      <c r="SIG2" s="132"/>
      <c r="SIH2" s="132"/>
      <c r="SII2" s="132"/>
      <c r="SIJ2" s="132"/>
      <c r="SIK2" s="132"/>
      <c r="SIL2" s="132"/>
      <c r="SIM2" s="132"/>
      <c r="SIN2" s="132"/>
      <c r="SIO2" s="132"/>
      <c r="SIP2" s="132"/>
      <c r="SIQ2" s="132"/>
      <c r="SIR2" s="132"/>
      <c r="SIS2" s="132"/>
      <c r="SIT2" s="132"/>
      <c r="SIU2" s="132"/>
      <c r="SIV2" s="132"/>
      <c r="SIW2" s="132"/>
      <c r="SIX2" s="132"/>
      <c r="SIY2" s="132"/>
      <c r="SIZ2" s="132"/>
      <c r="SJA2" s="132"/>
      <c r="SJB2" s="132"/>
      <c r="SJC2" s="132"/>
      <c r="SJD2" s="132"/>
      <c r="SJE2" s="132"/>
      <c r="SJF2" s="132"/>
      <c r="SJG2" s="132"/>
      <c r="SJH2" s="132"/>
      <c r="SJI2" s="132"/>
      <c r="SJJ2" s="132"/>
      <c r="SJK2" s="132"/>
      <c r="SJL2" s="132"/>
      <c r="SJM2" s="132"/>
      <c r="SJN2" s="132"/>
      <c r="SJO2" s="132"/>
      <c r="SJP2" s="132"/>
      <c r="SJQ2" s="132"/>
      <c r="SJR2" s="132"/>
      <c r="SJS2" s="132"/>
      <c r="SJT2" s="132"/>
      <c r="SJU2" s="132"/>
      <c r="SJV2" s="132"/>
      <c r="SJW2" s="132"/>
      <c r="SJX2" s="132"/>
      <c r="SJY2" s="132"/>
      <c r="SJZ2" s="132"/>
      <c r="SKA2" s="132"/>
      <c r="SKB2" s="132"/>
      <c r="SKC2" s="132"/>
      <c r="SKD2" s="132"/>
      <c r="SKE2" s="132"/>
      <c r="SKF2" s="132"/>
      <c r="SKG2" s="132"/>
      <c r="SKH2" s="132"/>
      <c r="SKI2" s="132"/>
      <c r="SKJ2" s="132"/>
      <c r="SKK2" s="132"/>
      <c r="SKL2" s="132"/>
      <c r="SKM2" s="132"/>
      <c r="SKN2" s="132"/>
      <c r="SKO2" s="132"/>
      <c r="SKP2" s="132"/>
      <c r="SKQ2" s="132"/>
      <c r="SKR2" s="132"/>
      <c r="SKS2" s="132"/>
      <c r="SKT2" s="132"/>
      <c r="SKU2" s="132"/>
      <c r="SKV2" s="132"/>
      <c r="SKW2" s="132"/>
      <c r="SKX2" s="132"/>
      <c r="SKY2" s="132"/>
      <c r="SKZ2" s="132"/>
      <c r="SLA2" s="132"/>
      <c r="SLB2" s="132"/>
      <c r="SLC2" s="132"/>
      <c r="SLD2" s="132"/>
      <c r="SLE2" s="132"/>
      <c r="SLF2" s="132"/>
      <c r="SLG2" s="132"/>
      <c r="SLH2" s="132"/>
      <c r="SLI2" s="132"/>
      <c r="SLJ2" s="132"/>
      <c r="SLK2" s="132"/>
      <c r="SLL2" s="132"/>
      <c r="SLM2" s="132"/>
      <c r="SLN2" s="132"/>
      <c r="SLO2" s="132"/>
      <c r="SLP2" s="132"/>
      <c r="SLQ2" s="132"/>
      <c r="SLR2" s="132"/>
      <c r="SLS2" s="132"/>
      <c r="SLT2" s="132"/>
      <c r="SLU2" s="132"/>
      <c r="SLV2" s="132"/>
      <c r="SLW2" s="132"/>
      <c r="SLX2" s="132"/>
      <c r="SLY2" s="132"/>
      <c r="SLZ2" s="132"/>
      <c r="SMA2" s="132"/>
      <c r="SMB2" s="132"/>
      <c r="SMC2" s="132"/>
      <c r="SMD2" s="132"/>
      <c r="SME2" s="132"/>
      <c r="SMF2" s="132"/>
      <c r="SMG2" s="132"/>
      <c r="SMH2" s="132"/>
      <c r="SMI2" s="132"/>
      <c r="SMJ2" s="132"/>
      <c r="SMK2" s="132"/>
      <c r="SML2" s="132"/>
      <c r="SMM2" s="132"/>
      <c r="SMN2" s="132"/>
      <c r="SMO2" s="132"/>
      <c r="SMP2" s="132"/>
      <c r="SMQ2" s="132"/>
      <c r="SMR2" s="132"/>
      <c r="SMS2" s="132"/>
      <c r="SMT2" s="132"/>
      <c r="SMU2" s="132"/>
      <c r="SMV2" s="132"/>
      <c r="SMW2" s="132"/>
      <c r="SMX2" s="132"/>
      <c r="SMY2" s="132"/>
      <c r="SMZ2" s="132"/>
      <c r="SNA2" s="132"/>
      <c r="SNB2" s="132"/>
      <c r="SNC2" s="132"/>
      <c r="SND2" s="132"/>
      <c r="SNE2" s="132"/>
      <c r="SNF2" s="132"/>
      <c r="SNG2" s="132"/>
      <c r="SNH2" s="132"/>
      <c r="SNI2" s="132"/>
      <c r="SNJ2" s="132"/>
      <c r="SNK2" s="132"/>
      <c r="SNL2" s="132"/>
      <c r="SNM2" s="132"/>
      <c r="SNN2" s="132"/>
      <c r="SNO2" s="132"/>
      <c r="SNP2" s="132"/>
      <c r="SNQ2" s="132"/>
      <c r="SNR2" s="132"/>
      <c r="SNS2" s="132"/>
      <c r="SNT2" s="132"/>
      <c r="SNU2" s="132"/>
      <c r="SNV2" s="132"/>
      <c r="SNW2" s="132"/>
      <c r="SNX2" s="132"/>
      <c r="SNY2" s="132"/>
      <c r="SNZ2" s="132"/>
      <c r="SOA2" s="132"/>
      <c r="SOB2" s="132"/>
      <c r="SOC2" s="132"/>
      <c r="SOD2" s="132"/>
      <c r="SOE2" s="132"/>
      <c r="SOF2" s="132"/>
      <c r="SOG2" s="132"/>
      <c r="SOH2" s="132"/>
      <c r="SOI2" s="132"/>
      <c r="SOJ2" s="132"/>
      <c r="SOK2" s="132"/>
      <c r="SOL2" s="132"/>
      <c r="SOM2" s="132"/>
      <c r="SON2" s="132"/>
      <c r="SOO2" s="132"/>
      <c r="SOP2" s="132"/>
      <c r="SOQ2" s="132"/>
      <c r="SOR2" s="132"/>
      <c r="SOS2" s="132"/>
      <c r="SOT2" s="132"/>
      <c r="SOU2" s="132"/>
      <c r="SOV2" s="132"/>
      <c r="SOW2" s="132"/>
      <c r="SOX2" s="132"/>
      <c r="SOY2" s="132"/>
      <c r="SOZ2" s="132"/>
      <c r="SPA2" s="132"/>
      <c r="SPB2" s="132"/>
      <c r="SPC2" s="132"/>
      <c r="SPD2" s="132"/>
      <c r="SPE2" s="132"/>
      <c r="SPF2" s="132"/>
      <c r="SPG2" s="132"/>
      <c r="SPH2" s="132"/>
      <c r="SPI2" s="132"/>
      <c r="SPJ2" s="132"/>
      <c r="SPK2" s="132"/>
      <c r="SPL2" s="132"/>
      <c r="SPM2" s="132"/>
      <c r="SPN2" s="132"/>
      <c r="SPO2" s="132"/>
      <c r="SPP2" s="132"/>
      <c r="SPQ2" s="132"/>
      <c r="SPR2" s="132"/>
      <c r="SPS2" s="132"/>
      <c r="SPT2" s="132"/>
      <c r="SPU2" s="132"/>
      <c r="SPV2" s="132"/>
      <c r="SPW2" s="132"/>
      <c r="SPX2" s="132"/>
      <c r="SPY2" s="132"/>
      <c r="SPZ2" s="132"/>
      <c r="SQA2" s="132"/>
      <c r="SQB2" s="132"/>
      <c r="SQC2" s="132"/>
      <c r="SQD2" s="132"/>
      <c r="SQE2" s="132"/>
      <c r="SQF2" s="132"/>
      <c r="SQG2" s="132"/>
      <c r="SQH2" s="132"/>
      <c r="SQI2" s="132"/>
      <c r="SQJ2" s="132"/>
      <c r="SQK2" s="132"/>
      <c r="SQL2" s="132"/>
      <c r="SQM2" s="132"/>
      <c r="SQN2" s="132"/>
      <c r="SQO2" s="132"/>
      <c r="SQP2" s="132"/>
      <c r="SQQ2" s="132"/>
      <c r="SQR2" s="132"/>
      <c r="SQS2" s="132"/>
      <c r="SQT2" s="132"/>
      <c r="SQU2" s="132"/>
      <c r="SQV2" s="132"/>
      <c r="SQW2" s="132"/>
      <c r="SQX2" s="132"/>
      <c r="SQY2" s="132"/>
      <c r="SQZ2" s="132"/>
      <c r="SRA2" s="132"/>
      <c r="SRB2" s="132"/>
      <c r="SRC2" s="132"/>
      <c r="SRD2" s="132"/>
      <c r="SRE2" s="132"/>
      <c r="SRF2" s="132"/>
      <c r="SRG2" s="132"/>
      <c r="SRH2" s="132"/>
      <c r="SRI2" s="132"/>
      <c r="SRJ2" s="132"/>
      <c r="SRK2" s="132"/>
      <c r="SRL2" s="132"/>
      <c r="SRM2" s="132"/>
      <c r="SRN2" s="132"/>
      <c r="SRO2" s="132"/>
      <c r="SRP2" s="132"/>
      <c r="SRQ2" s="132"/>
      <c r="SRR2" s="132"/>
      <c r="SRS2" s="132"/>
      <c r="SRT2" s="132"/>
      <c r="SRU2" s="132"/>
      <c r="SRV2" s="132"/>
      <c r="SRW2" s="132"/>
      <c r="SRX2" s="132"/>
      <c r="SRY2" s="132"/>
      <c r="SRZ2" s="132"/>
      <c r="SSA2" s="132"/>
      <c r="SSB2" s="132"/>
      <c r="SSC2" s="132"/>
      <c r="SSD2" s="132"/>
      <c r="SSE2" s="132"/>
      <c r="SSF2" s="132"/>
      <c r="SSG2" s="132"/>
      <c r="SSH2" s="132"/>
      <c r="SSI2" s="132"/>
      <c r="SSJ2" s="132"/>
      <c r="SSK2" s="132"/>
      <c r="SSL2" s="132"/>
      <c r="SSM2" s="132"/>
      <c r="SSN2" s="132"/>
      <c r="SSO2" s="132"/>
      <c r="SSP2" s="132"/>
      <c r="SSQ2" s="132"/>
      <c r="SSR2" s="132"/>
      <c r="SSS2" s="132"/>
      <c r="SST2" s="132"/>
      <c r="SSU2" s="132"/>
      <c r="SSV2" s="132"/>
      <c r="SSW2" s="132"/>
      <c r="SSX2" s="132"/>
      <c r="SSY2" s="132"/>
      <c r="SSZ2" s="132"/>
      <c r="STA2" s="132"/>
      <c r="STB2" s="132"/>
      <c r="STC2" s="132"/>
      <c r="STD2" s="132"/>
      <c r="STE2" s="132"/>
      <c r="STF2" s="132"/>
      <c r="STG2" s="132"/>
      <c r="STH2" s="132"/>
      <c r="STI2" s="132"/>
      <c r="STJ2" s="132"/>
      <c r="STK2" s="132"/>
      <c r="STL2" s="132"/>
      <c r="STM2" s="132"/>
      <c r="STN2" s="132"/>
      <c r="STO2" s="132"/>
      <c r="STP2" s="132"/>
      <c r="STQ2" s="132"/>
      <c r="STR2" s="132"/>
      <c r="STS2" s="132"/>
      <c r="STT2" s="132"/>
      <c r="STU2" s="132"/>
      <c r="STV2" s="132"/>
      <c r="STW2" s="132"/>
      <c r="STX2" s="132"/>
      <c r="STY2" s="132"/>
      <c r="STZ2" s="132"/>
      <c r="SUA2" s="132"/>
      <c r="SUB2" s="132"/>
      <c r="SUC2" s="132"/>
      <c r="SUD2" s="132"/>
      <c r="SUE2" s="132"/>
      <c r="SUF2" s="132"/>
      <c r="SUG2" s="132"/>
      <c r="SUH2" s="132"/>
      <c r="SUI2" s="132"/>
      <c r="SUJ2" s="132"/>
      <c r="SUK2" s="132"/>
      <c r="SUL2" s="132"/>
      <c r="SUM2" s="132"/>
      <c r="SUN2" s="132"/>
      <c r="SUO2" s="132"/>
      <c r="SUP2" s="132"/>
      <c r="SUQ2" s="132"/>
      <c r="SUR2" s="132"/>
      <c r="SUS2" s="132"/>
      <c r="SUT2" s="132"/>
      <c r="SUU2" s="132"/>
      <c r="SUV2" s="132"/>
      <c r="SUW2" s="132"/>
      <c r="SUX2" s="132"/>
      <c r="SUY2" s="132"/>
      <c r="SUZ2" s="132"/>
      <c r="SVA2" s="132"/>
      <c r="SVB2" s="132"/>
      <c r="SVC2" s="132"/>
      <c r="SVD2" s="132"/>
      <c r="SVE2" s="132"/>
      <c r="SVF2" s="132"/>
      <c r="SVG2" s="132"/>
      <c r="SVH2" s="132"/>
      <c r="SVI2" s="132"/>
      <c r="SVJ2" s="132"/>
      <c r="SVK2" s="132"/>
      <c r="SVL2" s="132"/>
      <c r="SVM2" s="132"/>
      <c r="SVN2" s="132"/>
      <c r="SVO2" s="132"/>
      <c r="SVP2" s="132"/>
      <c r="SVQ2" s="132"/>
      <c r="SVR2" s="132"/>
      <c r="SVS2" s="132"/>
      <c r="SVT2" s="132"/>
      <c r="SVU2" s="132"/>
      <c r="SVV2" s="132"/>
      <c r="SVW2" s="132"/>
      <c r="SVX2" s="132"/>
      <c r="SVY2" s="132"/>
      <c r="SVZ2" s="132"/>
      <c r="SWA2" s="132"/>
      <c r="SWB2" s="132"/>
      <c r="SWC2" s="132"/>
      <c r="SWD2" s="132"/>
      <c r="SWE2" s="132"/>
      <c r="SWF2" s="132"/>
      <c r="SWG2" s="132"/>
      <c r="SWH2" s="132"/>
      <c r="SWI2" s="132"/>
      <c r="SWJ2" s="132"/>
      <c r="SWK2" s="132"/>
      <c r="SWL2" s="132"/>
      <c r="SWM2" s="132"/>
      <c r="SWN2" s="132"/>
      <c r="SWO2" s="132"/>
      <c r="SWP2" s="132"/>
      <c r="SWQ2" s="132"/>
      <c r="SWR2" s="132"/>
      <c r="SWS2" s="132"/>
      <c r="SWT2" s="132"/>
      <c r="SWU2" s="132"/>
      <c r="SWV2" s="132"/>
      <c r="SWW2" s="132"/>
      <c r="SWX2" s="132"/>
      <c r="SWY2" s="132"/>
      <c r="SWZ2" s="132"/>
      <c r="SXA2" s="132"/>
      <c r="SXB2" s="132"/>
      <c r="SXC2" s="132"/>
      <c r="SXD2" s="132"/>
      <c r="SXE2" s="132"/>
      <c r="SXF2" s="132"/>
      <c r="SXG2" s="132"/>
      <c r="SXH2" s="132"/>
      <c r="SXI2" s="132"/>
      <c r="SXJ2" s="132"/>
      <c r="SXK2" s="132"/>
      <c r="SXL2" s="132"/>
      <c r="SXM2" s="132"/>
      <c r="SXN2" s="132"/>
      <c r="SXO2" s="132"/>
      <c r="SXP2" s="132"/>
      <c r="SXQ2" s="132"/>
      <c r="SXR2" s="132"/>
      <c r="SXS2" s="132"/>
      <c r="SXT2" s="132"/>
      <c r="SXU2" s="132"/>
      <c r="SXV2" s="132"/>
      <c r="SXW2" s="132"/>
      <c r="SXX2" s="132"/>
      <c r="SXY2" s="132"/>
      <c r="SXZ2" s="132"/>
      <c r="SYA2" s="132"/>
      <c r="SYB2" s="132"/>
      <c r="SYC2" s="132"/>
      <c r="SYD2" s="132"/>
      <c r="SYE2" s="132"/>
      <c r="SYF2" s="132"/>
      <c r="SYG2" s="132"/>
      <c r="SYH2" s="132"/>
      <c r="SYI2" s="132"/>
      <c r="SYJ2" s="132"/>
      <c r="SYK2" s="132"/>
      <c r="SYL2" s="132"/>
      <c r="SYM2" s="132"/>
      <c r="SYN2" s="132"/>
      <c r="SYO2" s="132"/>
      <c r="SYP2" s="132"/>
      <c r="SYQ2" s="132"/>
      <c r="SYR2" s="132"/>
      <c r="SYS2" s="132"/>
      <c r="SYT2" s="132"/>
      <c r="SYU2" s="132"/>
      <c r="SYV2" s="132"/>
      <c r="SYW2" s="132"/>
      <c r="SYX2" s="132"/>
      <c r="SYY2" s="132"/>
      <c r="SYZ2" s="132"/>
      <c r="SZA2" s="132"/>
      <c r="SZB2" s="132"/>
      <c r="SZC2" s="132"/>
      <c r="SZD2" s="132"/>
      <c r="SZE2" s="132"/>
      <c r="SZF2" s="132"/>
      <c r="SZG2" s="132"/>
      <c r="SZH2" s="132"/>
      <c r="SZI2" s="132"/>
      <c r="SZJ2" s="132"/>
      <c r="SZK2" s="132"/>
      <c r="SZL2" s="132"/>
      <c r="SZM2" s="132"/>
      <c r="SZN2" s="132"/>
      <c r="SZO2" s="132"/>
      <c r="SZP2" s="132"/>
      <c r="SZQ2" s="132"/>
      <c r="SZR2" s="132"/>
      <c r="SZS2" s="132"/>
      <c r="SZT2" s="132"/>
      <c r="SZU2" s="132"/>
      <c r="SZV2" s="132"/>
      <c r="SZW2" s="132"/>
      <c r="SZX2" s="132"/>
      <c r="SZY2" s="132"/>
      <c r="SZZ2" s="132"/>
      <c r="TAA2" s="132"/>
      <c r="TAB2" s="132"/>
      <c r="TAC2" s="132"/>
      <c r="TAD2" s="132"/>
      <c r="TAE2" s="132"/>
      <c r="TAF2" s="132"/>
      <c r="TAG2" s="132"/>
      <c r="TAH2" s="132"/>
      <c r="TAI2" s="132"/>
      <c r="TAJ2" s="132"/>
      <c r="TAK2" s="132"/>
      <c r="TAL2" s="132"/>
      <c r="TAM2" s="132"/>
      <c r="TAN2" s="132"/>
      <c r="TAO2" s="132"/>
      <c r="TAP2" s="132"/>
      <c r="TAQ2" s="132"/>
      <c r="TAR2" s="132"/>
      <c r="TAS2" s="132"/>
      <c r="TAT2" s="132"/>
      <c r="TAU2" s="132"/>
      <c r="TAV2" s="132"/>
      <c r="TAW2" s="132"/>
      <c r="TAX2" s="132"/>
      <c r="TAY2" s="132"/>
      <c r="TAZ2" s="132"/>
      <c r="TBA2" s="132"/>
      <c r="TBB2" s="132"/>
      <c r="TBC2" s="132"/>
      <c r="TBD2" s="132"/>
      <c r="TBE2" s="132"/>
      <c r="TBF2" s="132"/>
      <c r="TBG2" s="132"/>
      <c r="TBH2" s="132"/>
      <c r="TBI2" s="132"/>
      <c r="TBJ2" s="132"/>
      <c r="TBK2" s="132"/>
      <c r="TBL2" s="132"/>
      <c r="TBM2" s="132"/>
      <c r="TBN2" s="132"/>
      <c r="TBO2" s="132"/>
      <c r="TBP2" s="132"/>
      <c r="TBQ2" s="132"/>
      <c r="TBR2" s="132"/>
      <c r="TBS2" s="132"/>
      <c r="TBT2" s="132"/>
      <c r="TBU2" s="132"/>
      <c r="TBV2" s="132"/>
      <c r="TBW2" s="132"/>
      <c r="TBX2" s="132"/>
      <c r="TBY2" s="132"/>
      <c r="TBZ2" s="132"/>
      <c r="TCA2" s="132"/>
      <c r="TCB2" s="132"/>
      <c r="TCC2" s="132"/>
      <c r="TCD2" s="132"/>
      <c r="TCE2" s="132"/>
      <c r="TCF2" s="132"/>
      <c r="TCG2" s="132"/>
      <c r="TCH2" s="132"/>
      <c r="TCI2" s="132"/>
      <c r="TCJ2" s="132"/>
      <c r="TCK2" s="132"/>
      <c r="TCL2" s="132"/>
      <c r="TCM2" s="132"/>
      <c r="TCN2" s="132"/>
      <c r="TCO2" s="132"/>
      <c r="TCP2" s="132"/>
      <c r="TCQ2" s="132"/>
      <c r="TCR2" s="132"/>
      <c r="TCS2" s="132"/>
      <c r="TCT2" s="132"/>
      <c r="TCU2" s="132"/>
      <c r="TCV2" s="132"/>
      <c r="TCW2" s="132"/>
      <c r="TCX2" s="132"/>
      <c r="TCY2" s="132"/>
      <c r="TCZ2" s="132"/>
      <c r="TDA2" s="132"/>
      <c r="TDB2" s="132"/>
      <c r="TDC2" s="132"/>
      <c r="TDD2" s="132"/>
      <c r="TDE2" s="132"/>
      <c r="TDF2" s="132"/>
      <c r="TDG2" s="132"/>
      <c r="TDH2" s="132"/>
      <c r="TDI2" s="132"/>
      <c r="TDJ2" s="132"/>
      <c r="TDK2" s="132"/>
      <c r="TDL2" s="132"/>
      <c r="TDM2" s="132"/>
      <c r="TDN2" s="132"/>
      <c r="TDO2" s="132"/>
      <c r="TDP2" s="132"/>
      <c r="TDQ2" s="132"/>
      <c r="TDR2" s="132"/>
      <c r="TDS2" s="132"/>
      <c r="TDT2" s="132"/>
      <c r="TDU2" s="132"/>
      <c r="TDV2" s="132"/>
      <c r="TDW2" s="132"/>
      <c r="TDX2" s="132"/>
      <c r="TDY2" s="132"/>
      <c r="TDZ2" s="132"/>
      <c r="TEA2" s="132"/>
      <c r="TEB2" s="132"/>
      <c r="TEC2" s="132"/>
      <c r="TED2" s="132"/>
      <c r="TEE2" s="132"/>
      <c r="TEF2" s="132"/>
      <c r="TEG2" s="132"/>
      <c r="TEH2" s="132"/>
      <c r="TEI2" s="132"/>
      <c r="TEJ2" s="132"/>
      <c r="TEK2" s="132"/>
      <c r="TEL2" s="132"/>
      <c r="TEM2" s="132"/>
      <c r="TEN2" s="132"/>
      <c r="TEO2" s="132"/>
      <c r="TEP2" s="132"/>
      <c r="TEQ2" s="132"/>
      <c r="TER2" s="132"/>
      <c r="TES2" s="132"/>
      <c r="TET2" s="132"/>
      <c r="TEU2" s="132"/>
      <c r="TEV2" s="132"/>
      <c r="TEW2" s="132"/>
      <c r="TEX2" s="132"/>
      <c r="TEY2" s="132"/>
      <c r="TEZ2" s="132"/>
      <c r="TFA2" s="132"/>
      <c r="TFB2" s="132"/>
      <c r="TFC2" s="132"/>
      <c r="TFD2" s="132"/>
      <c r="TFE2" s="132"/>
      <c r="TFF2" s="132"/>
      <c r="TFG2" s="132"/>
      <c r="TFH2" s="132"/>
      <c r="TFI2" s="132"/>
      <c r="TFJ2" s="132"/>
      <c r="TFK2" s="132"/>
      <c r="TFL2" s="132"/>
      <c r="TFM2" s="132"/>
      <c r="TFN2" s="132"/>
      <c r="TFO2" s="132"/>
      <c r="TFP2" s="132"/>
      <c r="TFQ2" s="132"/>
      <c r="TFR2" s="132"/>
      <c r="TFS2" s="132"/>
      <c r="TFT2" s="132"/>
      <c r="TFU2" s="132"/>
      <c r="TFV2" s="132"/>
      <c r="TFW2" s="132"/>
      <c r="TFX2" s="132"/>
      <c r="TFY2" s="132"/>
      <c r="TFZ2" s="132"/>
      <c r="TGA2" s="132"/>
      <c r="TGB2" s="132"/>
      <c r="TGC2" s="132"/>
      <c r="TGD2" s="132"/>
      <c r="TGE2" s="132"/>
      <c r="TGF2" s="132"/>
      <c r="TGG2" s="132"/>
      <c r="TGH2" s="132"/>
      <c r="TGI2" s="132"/>
      <c r="TGJ2" s="132"/>
      <c r="TGK2" s="132"/>
      <c r="TGL2" s="132"/>
      <c r="TGM2" s="132"/>
      <c r="TGN2" s="132"/>
      <c r="TGO2" s="132"/>
      <c r="TGP2" s="132"/>
      <c r="TGQ2" s="132"/>
      <c r="TGR2" s="132"/>
      <c r="TGS2" s="132"/>
      <c r="TGT2" s="132"/>
      <c r="TGU2" s="132"/>
      <c r="TGV2" s="132"/>
      <c r="TGW2" s="132"/>
      <c r="TGX2" s="132"/>
      <c r="TGY2" s="132"/>
      <c r="TGZ2" s="132"/>
      <c r="THA2" s="132"/>
      <c r="THB2" s="132"/>
      <c r="THC2" s="132"/>
      <c r="THD2" s="132"/>
      <c r="THE2" s="132"/>
      <c r="THF2" s="132"/>
      <c r="THG2" s="132"/>
      <c r="THH2" s="132"/>
      <c r="THI2" s="132"/>
      <c r="THJ2" s="132"/>
      <c r="THK2" s="132"/>
      <c r="THL2" s="132"/>
      <c r="THM2" s="132"/>
      <c r="THN2" s="132"/>
      <c r="THO2" s="132"/>
      <c r="THP2" s="132"/>
      <c r="THQ2" s="132"/>
      <c r="THR2" s="132"/>
      <c r="THS2" s="132"/>
      <c r="THT2" s="132"/>
      <c r="THU2" s="132"/>
      <c r="THV2" s="132"/>
      <c r="THW2" s="132"/>
      <c r="THX2" s="132"/>
      <c r="THY2" s="132"/>
      <c r="THZ2" s="132"/>
      <c r="TIA2" s="132"/>
      <c r="TIB2" s="132"/>
      <c r="TIC2" s="132"/>
      <c r="TID2" s="132"/>
      <c r="TIE2" s="132"/>
      <c r="TIF2" s="132"/>
      <c r="TIG2" s="132"/>
      <c r="TIH2" s="132"/>
      <c r="TII2" s="132"/>
      <c r="TIJ2" s="132"/>
      <c r="TIK2" s="132"/>
      <c r="TIL2" s="132"/>
      <c r="TIM2" s="132"/>
      <c r="TIN2" s="132"/>
      <c r="TIO2" s="132"/>
      <c r="TIP2" s="132"/>
      <c r="TIQ2" s="132"/>
      <c r="TIR2" s="132"/>
      <c r="TIS2" s="132"/>
      <c r="TIT2" s="132"/>
      <c r="TIU2" s="132"/>
      <c r="TIV2" s="132"/>
      <c r="TIW2" s="132"/>
      <c r="TIX2" s="132"/>
      <c r="TIY2" s="132"/>
      <c r="TIZ2" s="132"/>
      <c r="TJA2" s="132"/>
      <c r="TJB2" s="132"/>
      <c r="TJC2" s="132"/>
      <c r="TJD2" s="132"/>
      <c r="TJE2" s="132"/>
      <c r="TJF2" s="132"/>
      <c r="TJG2" s="132"/>
      <c r="TJH2" s="132"/>
      <c r="TJI2" s="132"/>
      <c r="TJJ2" s="132"/>
      <c r="TJK2" s="132"/>
      <c r="TJL2" s="132"/>
      <c r="TJM2" s="132"/>
      <c r="TJN2" s="132"/>
      <c r="TJO2" s="132"/>
      <c r="TJP2" s="132"/>
      <c r="TJQ2" s="132"/>
      <c r="TJR2" s="132"/>
      <c r="TJS2" s="132"/>
      <c r="TJT2" s="132"/>
      <c r="TJU2" s="132"/>
      <c r="TJV2" s="132"/>
      <c r="TJW2" s="132"/>
      <c r="TJX2" s="132"/>
      <c r="TJY2" s="132"/>
      <c r="TJZ2" s="132"/>
      <c r="TKA2" s="132"/>
      <c r="TKB2" s="132"/>
      <c r="TKC2" s="132"/>
      <c r="TKD2" s="132"/>
      <c r="TKE2" s="132"/>
      <c r="TKF2" s="132"/>
      <c r="TKG2" s="132"/>
      <c r="TKH2" s="132"/>
      <c r="TKI2" s="132"/>
      <c r="TKJ2" s="132"/>
      <c r="TKK2" s="132"/>
      <c r="TKL2" s="132"/>
      <c r="TKM2" s="132"/>
      <c r="TKN2" s="132"/>
      <c r="TKO2" s="132"/>
      <c r="TKP2" s="132"/>
      <c r="TKQ2" s="132"/>
      <c r="TKR2" s="132"/>
      <c r="TKS2" s="132"/>
      <c r="TKT2" s="132"/>
      <c r="TKU2" s="132"/>
      <c r="TKV2" s="132"/>
      <c r="TKW2" s="132"/>
      <c r="TKX2" s="132"/>
      <c r="TKY2" s="132"/>
      <c r="TKZ2" s="132"/>
      <c r="TLA2" s="132"/>
      <c r="TLB2" s="132"/>
      <c r="TLC2" s="132"/>
      <c r="TLD2" s="132"/>
      <c r="TLE2" s="132"/>
      <c r="TLF2" s="132"/>
      <c r="TLG2" s="132"/>
      <c r="TLH2" s="132"/>
      <c r="TLI2" s="132"/>
      <c r="TLJ2" s="132"/>
      <c r="TLK2" s="132"/>
      <c r="TLL2" s="132"/>
      <c r="TLM2" s="132"/>
      <c r="TLN2" s="132"/>
      <c r="TLO2" s="132"/>
      <c r="TLP2" s="132"/>
      <c r="TLQ2" s="132"/>
      <c r="TLR2" s="132"/>
      <c r="TLS2" s="132"/>
      <c r="TLT2" s="132"/>
      <c r="TLU2" s="132"/>
      <c r="TLV2" s="132"/>
      <c r="TLW2" s="132"/>
      <c r="TLX2" s="132"/>
      <c r="TLY2" s="132"/>
      <c r="TLZ2" s="132"/>
      <c r="TMA2" s="132"/>
      <c r="TMB2" s="132"/>
      <c r="TMC2" s="132"/>
      <c r="TMD2" s="132"/>
      <c r="TME2" s="132"/>
      <c r="TMF2" s="132"/>
      <c r="TMG2" s="132"/>
      <c r="TMH2" s="132"/>
      <c r="TMI2" s="132"/>
      <c r="TMJ2" s="132"/>
      <c r="TMK2" s="132"/>
      <c r="TML2" s="132"/>
      <c r="TMM2" s="132"/>
      <c r="TMN2" s="132"/>
      <c r="TMO2" s="132"/>
      <c r="TMP2" s="132"/>
      <c r="TMQ2" s="132"/>
      <c r="TMR2" s="132"/>
      <c r="TMS2" s="132"/>
      <c r="TMT2" s="132"/>
      <c r="TMU2" s="132"/>
      <c r="TMV2" s="132"/>
      <c r="TMW2" s="132"/>
      <c r="TMX2" s="132"/>
      <c r="TMY2" s="132"/>
      <c r="TMZ2" s="132"/>
      <c r="TNA2" s="132"/>
      <c r="TNB2" s="132"/>
      <c r="TNC2" s="132"/>
      <c r="TND2" s="132"/>
      <c r="TNE2" s="132"/>
      <c r="TNF2" s="132"/>
      <c r="TNG2" s="132"/>
      <c r="TNH2" s="132"/>
      <c r="TNI2" s="132"/>
      <c r="TNJ2" s="132"/>
      <c r="TNK2" s="132"/>
      <c r="TNL2" s="132"/>
      <c r="TNM2" s="132"/>
      <c r="TNN2" s="132"/>
      <c r="TNO2" s="132"/>
      <c r="TNP2" s="132"/>
      <c r="TNQ2" s="132"/>
      <c r="TNR2" s="132"/>
      <c r="TNS2" s="132"/>
      <c r="TNT2" s="132"/>
      <c r="TNU2" s="132"/>
      <c r="TNV2" s="132"/>
      <c r="TNW2" s="132"/>
      <c r="TNX2" s="132"/>
      <c r="TNY2" s="132"/>
      <c r="TNZ2" s="132"/>
      <c r="TOA2" s="132"/>
      <c r="TOB2" s="132"/>
      <c r="TOC2" s="132"/>
      <c r="TOD2" s="132"/>
      <c r="TOE2" s="132"/>
      <c r="TOF2" s="132"/>
      <c r="TOG2" s="132"/>
      <c r="TOH2" s="132"/>
      <c r="TOI2" s="132"/>
      <c r="TOJ2" s="132"/>
      <c r="TOK2" s="132"/>
      <c r="TOL2" s="132"/>
      <c r="TOM2" s="132"/>
      <c r="TON2" s="132"/>
      <c r="TOO2" s="132"/>
      <c r="TOP2" s="132"/>
      <c r="TOQ2" s="132"/>
      <c r="TOR2" s="132"/>
      <c r="TOS2" s="132"/>
      <c r="TOT2" s="132"/>
      <c r="TOU2" s="132"/>
      <c r="TOV2" s="132"/>
      <c r="TOW2" s="132"/>
      <c r="TOX2" s="132"/>
      <c r="TOY2" s="132"/>
      <c r="TOZ2" s="132"/>
      <c r="TPA2" s="132"/>
      <c r="TPB2" s="132"/>
      <c r="TPC2" s="132"/>
      <c r="TPD2" s="132"/>
      <c r="TPE2" s="132"/>
      <c r="TPF2" s="132"/>
      <c r="TPG2" s="132"/>
      <c r="TPH2" s="132"/>
      <c r="TPI2" s="132"/>
      <c r="TPJ2" s="132"/>
      <c r="TPK2" s="132"/>
      <c r="TPL2" s="132"/>
      <c r="TPM2" s="132"/>
      <c r="TPN2" s="132"/>
      <c r="TPO2" s="132"/>
      <c r="TPP2" s="132"/>
      <c r="TPQ2" s="132"/>
      <c r="TPR2" s="132"/>
      <c r="TPS2" s="132"/>
      <c r="TPT2" s="132"/>
      <c r="TPU2" s="132"/>
      <c r="TPV2" s="132"/>
      <c r="TPW2" s="132"/>
      <c r="TPX2" s="132"/>
      <c r="TPY2" s="132"/>
      <c r="TPZ2" s="132"/>
      <c r="TQA2" s="132"/>
      <c r="TQB2" s="132"/>
      <c r="TQC2" s="132"/>
      <c r="TQD2" s="132"/>
      <c r="TQE2" s="132"/>
      <c r="TQF2" s="132"/>
      <c r="TQG2" s="132"/>
      <c r="TQH2" s="132"/>
      <c r="TQI2" s="132"/>
      <c r="TQJ2" s="132"/>
      <c r="TQK2" s="132"/>
      <c r="TQL2" s="132"/>
      <c r="TQM2" s="132"/>
      <c r="TQN2" s="132"/>
      <c r="TQO2" s="132"/>
      <c r="TQP2" s="132"/>
      <c r="TQQ2" s="132"/>
      <c r="TQR2" s="132"/>
      <c r="TQS2" s="132"/>
      <c r="TQT2" s="132"/>
      <c r="TQU2" s="132"/>
      <c r="TQV2" s="132"/>
      <c r="TQW2" s="132"/>
      <c r="TQX2" s="132"/>
      <c r="TQY2" s="132"/>
      <c r="TQZ2" s="132"/>
      <c r="TRA2" s="132"/>
      <c r="TRB2" s="132"/>
      <c r="TRC2" s="132"/>
      <c r="TRD2" s="132"/>
      <c r="TRE2" s="132"/>
      <c r="TRF2" s="132"/>
      <c r="TRG2" s="132"/>
      <c r="TRH2" s="132"/>
      <c r="TRI2" s="132"/>
      <c r="TRJ2" s="132"/>
      <c r="TRK2" s="132"/>
      <c r="TRL2" s="132"/>
      <c r="TRM2" s="132"/>
      <c r="TRN2" s="132"/>
      <c r="TRO2" s="132"/>
      <c r="TRP2" s="132"/>
      <c r="TRQ2" s="132"/>
      <c r="TRR2" s="132"/>
      <c r="TRS2" s="132"/>
      <c r="TRT2" s="132"/>
      <c r="TRU2" s="132"/>
      <c r="TRV2" s="132"/>
      <c r="TRW2" s="132"/>
      <c r="TRX2" s="132"/>
      <c r="TRY2" s="132"/>
      <c r="TRZ2" s="132"/>
      <c r="TSA2" s="132"/>
      <c r="TSB2" s="132"/>
      <c r="TSC2" s="132"/>
      <c r="TSD2" s="132"/>
      <c r="TSE2" s="132"/>
      <c r="TSF2" s="132"/>
      <c r="TSG2" s="132"/>
      <c r="TSH2" s="132"/>
      <c r="TSI2" s="132"/>
      <c r="TSJ2" s="132"/>
      <c r="TSK2" s="132"/>
      <c r="TSL2" s="132"/>
      <c r="TSM2" s="132"/>
      <c r="TSN2" s="132"/>
      <c r="TSO2" s="132"/>
      <c r="TSP2" s="132"/>
      <c r="TSQ2" s="132"/>
      <c r="TSR2" s="132"/>
      <c r="TSS2" s="132"/>
      <c r="TST2" s="132"/>
      <c r="TSU2" s="132"/>
      <c r="TSV2" s="132"/>
      <c r="TSW2" s="132"/>
      <c r="TSX2" s="132"/>
      <c r="TSY2" s="132"/>
      <c r="TSZ2" s="132"/>
      <c r="TTA2" s="132"/>
      <c r="TTB2" s="132"/>
      <c r="TTC2" s="132"/>
      <c r="TTD2" s="132"/>
      <c r="TTE2" s="132"/>
      <c r="TTF2" s="132"/>
      <c r="TTG2" s="132"/>
      <c r="TTH2" s="132"/>
      <c r="TTI2" s="132"/>
      <c r="TTJ2" s="132"/>
      <c r="TTK2" s="132"/>
      <c r="TTL2" s="132"/>
      <c r="TTM2" s="132"/>
      <c r="TTN2" s="132"/>
      <c r="TTO2" s="132"/>
      <c r="TTP2" s="132"/>
      <c r="TTQ2" s="132"/>
      <c r="TTR2" s="132"/>
      <c r="TTS2" s="132"/>
      <c r="TTT2" s="132"/>
      <c r="TTU2" s="132"/>
      <c r="TTV2" s="132"/>
      <c r="TTW2" s="132"/>
      <c r="TTX2" s="132"/>
      <c r="TTY2" s="132"/>
      <c r="TTZ2" s="132"/>
      <c r="TUA2" s="132"/>
      <c r="TUB2" s="132"/>
      <c r="TUC2" s="132"/>
      <c r="TUD2" s="132"/>
      <c r="TUE2" s="132"/>
      <c r="TUF2" s="132"/>
      <c r="TUG2" s="132"/>
      <c r="TUH2" s="132"/>
      <c r="TUI2" s="132"/>
      <c r="TUJ2" s="132"/>
      <c r="TUK2" s="132"/>
      <c r="TUL2" s="132"/>
      <c r="TUM2" s="132"/>
      <c r="TUN2" s="132"/>
      <c r="TUO2" s="132"/>
      <c r="TUP2" s="132"/>
      <c r="TUQ2" s="132"/>
      <c r="TUR2" s="132"/>
      <c r="TUS2" s="132"/>
      <c r="TUT2" s="132"/>
      <c r="TUU2" s="132"/>
      <c r="TUV2" s="132"/>
      <c r="TUW2" s="132"/>
      <c r="TUX2" s="132"/>
      <c r="TUY2" s="132"/>
      <c r="TUZ2" s="132"/>
      <c r="TVA2" s="132"/>
      <c r="TVB2" s="132"/>
      <c r="TVC2" s="132"/>
      <c r="TVD2" s="132"/>
      <c r="TVE2" s="132"/>
      <c r="TVF2" s="132"/>
      <c r="TVG2" s="132"/>
      <c r="TVH2" s="132"/>
      <c r="TVI2" s="132"/>
      <c r="TVJ2" s="132"/>
      <c r="TVK2" s="132"/>
      <c r="TVL2" s="132"/>
      <c r="TVM2" s="132"/>
      <c r="TVN2" s="132"/>
      <c r="TVO2" s="132"/>
      <c r="TVP2" s="132"/>
      <c r="TVQ2" s="132"/>
      <c r="TVR2" s="132"/>
      <c r="TVS2" s="132"/>
      <c r="TVT2" s="132"/>
      <c r="TVU2" s="132"/>
      <c r="TVV2" s="132"/>
      <c r="TVW2" s="132"/>
      <c r="TVX2" s="132"/>
      <c r="TVY2" s="132"/>
      <c r="TVZ2" s="132"/>
      <c r="TWA2" s="132"/>
      <c r="TWB2" s="132"/>
      <c r="TWC2" s="132"/>
      <c r="TWD2" s="132"/>
      <c r="TWE2" s="132"/>
      <c r="TWF2" s="132"/>
      <c r="TWG2" s="132"/>
      <c r="TWH2" s="132"/>
      <c r="TWI2" s="132"/>
      <c r="TWJ2" s="132"/>
      <c r="TWK2" s="132"/>
      <c r="TWL2" s="132"/>
      <c r="TWM2" s="132"/>
      <c r="TWN2" s="132"/>
      <c r="TWO2" s="132"/>
      <c r="TWP2" s="132"/>
      <c r="TWQ2" s="132"/>
      <c r="TWR2" s="132"/>
      <c r="TWS2" s="132"/>
      <c r="TWT2" s="132"/>
      <c r="TWU2" s="132"/>
      <c r="TWV2" s="132"/>
      <c r="TWW2" s="132"/>
      <c r="TWX2" s="132"/>
      <c r="TWY2" s="132"/>
      <c r="TWZ2" s="132"/>
      <c r="TXA2" s="132"/>
      <c r="TXB2" s="132"/>
      <c r="TXC2" s="132"/>
      <c r="TXD2" s="132"/>
      <c r="TXE2" s="132"/>
      <c r="TXF2" s="132"/>
      <c r="TXG2" s="132"/>
      <c r="TXH2" s="132"/>
      <c r="TXI2" s="132"/>
      <c r="TXJ2" s="132"/>
      <c r="TXK2" s="132"/>
      <c r="TXL2" s="132"/>
      <c r="TXM2" s="132"/>
      <c r="TXN2" s="132"/>
      <c r="TXO2" s="132"/>
      <c r="TXP2" s="132"/>
      <c r="TXQ2" s="132"/>
      <c r="TXR2" s="132"/>
      <c r="TXS2" s="132"/>
      <c r="TXT2" s="132"/>
      <c r="TXU2" s="132"/>
      <c r="TXV2" s="132"/>
      <c r="TXW2" s="132"/>
      <c r="TXX2" s="132"/>
      <c r="TXY2" s="132"/>
      <c r="TXZ2" s="132"/>
      <c r="TYA2" s="132"/>
      <c r="TYB2" s="132"/>
      <c r="TYC2" s="132"/>
      <c r="TYD2" s="132"/>
      <c r="TYE2" s="132"/>
      <c r="TYF2" s="132"/>
      <c r="TYG2" s="132"/>
      <c r="TYH2" s="132"/>
      <c r="TYI2" s="132"/>
      <c r="TYJ2" s="132"/>
      <c r="TYK2" s="132"/>
      <c r="TYL2" s="132"/>
      <c r="TYM2" s="132"/>
      <c r="TYN2" s="132"/>
      <c r="TYO2" s="132"/>
      <c r="TYP2" s="132"/>
      <c r="TYQ2" s="132"/>
      <c r="TYR2" s="132"/>
      <c r="TYS2" s="132"/>
      <c r="TYT2" s="132"/>
      <c r="TYU2" s="132"/>
      <c r="TYV2" s="132"/>
      <c r="TYW2" s="132"/>
      <c r="TYX2" s="132"/>
      <c r="TYY2" s="132"/>
      <c r="TYZ2" s="132"/>
      <c r="TZA2" s="132"/>
      <c r="TZB2" s="132"/>
      <c r="TZC2" s="132"/>
      <c r="TZD2" s="132"/>
      <c r="TZE2" s="132"/>
      <c r="TZF2" s="132"/>
      <c r="TZG2" s="132"/>
      <c r="TZH2" s="132"/>
      <c r="TZI2" s="132"/>
      <c r="TZJ2" s="132"/>
      <c r="TZK2" s="132"/>
      <c r="TZL2" s="132"/>
      <c r="TZM2" s="132"/>
      <c r="TZN2" s="132"/>
      <c r="TZO2" s="132"/>
      <c r="TZP2" s="132"/>
      <c r="TZQ2" s="132"/>
      <c r="TZR2" s="132"/>
      <c r="TZS2" s="132"/>
      <c r="TZT2" s="132"/>
      <c r="TZU2" s="132"/>
      <c r="TZV2" s="132"/>
      <c r="TZW2" s="132"/>
      <c r="TZX2" s="132"/>
      <c r="TZY2" s="132"/>
      <c r="TZZ2" s="132"/>
      <c r="UAA2" s="132"/>
      <c r="UAB2" s="132"/>
      <c r="UAC2" s="132"/>
      <c r="UAD2" s="132"/>
      <c r="UAE2" s="132"/>
      <c r="UAF2" s="132"/>
      <c r="UAG2" s="132"/>
      <c r="UAH2" s="132"/>
      <c r="UAI2" s="132"/>
      <c r="UAJ2" s="132"/>
      <c r="UAK2" s="132"/>
      <c r="UAL2" s="132"/>
      <c r="UAM2" s="132"/>
      <c r="UAN2" s="132"/>
      <c r="UAO2" s="132"/>
      <c r="UAP2" s="132"/>
      <c r="UAQ2" s="132"/>
      <c r="UAR2" s="132"/>
      <c r="UAS2" s="132"/>
      <c r="UAT2" s="132"/>
      <c r="UAU2" s="132"/>
      <c r="UAV2" s="132"/>
      <c r="UAW2" s="132"/>
      <c r="UAX2" s="132"/>
      <c r="UAY2" s="132"/>
      <c r="UAZ2" s="132"/>
      <c r="UBA2" s="132"/>
      <c r="UBB2" s="132"/>
      <c r="UBC2" s="132"/>
      <c r="UBD2" s="132"/>
      <c r="UBE2" s="132"/>
      <c r="UBF2" s="132"/>
      <c r="UBG2" s="132"/>
      <c r="UBH2" s="132"/>
      <c r="UBI2" s="132"/>
      <c r="UBJ2" s="132"/>
      <c r="UBK2" s="132"/>
      <c r="UBL2" s="132"/>
      <c r="UBM2" s="132"/>
      <c r="UBN2" s="132"/>
      <c r="UBO2" s="132"/>
      <c r="UBP2" s="132"/>
      <c r="UBQ2" s="132"/>
      <c r="UBR2" s="132"/>
      <c r="UBS2" s="132"/>
      <c r="UBT2" s="132"/>
      <c r="UBU2" s="132"/>
      <c r="UBV2" s="132"/>
      <c r="UBW2" s="132"/>
      <c r="UBX2" s="132"/>
      <c r="UBY2" s="132"/>
      <c r="UBZ2" s="132"/>
      <c r="UCA2" s="132"/>
      <c r="UCB2" s="132"/>
      <c r="UCC2" s="132"/>
      <c r="UCD2" s="132"/>
      <c r="UCE2" s="132"/>
      <c r="UCF2" s="132"/>
      <c r="UCG2" s="132"/>
      <c r="UCH2" s="132"/>
      <c r="UCI2" s="132"/>
      <c r="UCJ2" s="132"/>
      <c r="UCK2" s="132"/>
      <c r="UCL2" s="132"/>
      <c r="UCM2" s="132"/>
      <c r="UCN2" s="132"/>
      <c r="UCO2" s="132"/>
      <c r="UCP2" s="132"/>
      <c r="UCQ2" s="132"/>
      <c r="UCR2" s="132"/>
      <c r="UCS2" s="132"/>
      <c r="UCT2" s="132"/>
      <c r="UCU2" s="132"/>
      <c r="UCV2" s="132"/>
      <c r="UCW2" s="132"/>
      <c r="UCX2" s="132"/>
      <c r="UCY2" s="132"/>
      <c r="UCZ2" s="132"/>
      <c r="UDA2" s="132"/>
      <c r="UDB2" s="132"/>
      <c r="UDC2" s="132"/>
      <c r="UDD2" s="132"/>
      <c r="UDE2" s="132"/>
      <c r="UDF2" s="132"/>
      <c r="UDG2" s="132"/>
      <c r="UDH2" s="132"/>
      <c r="UDI2" s="132"/>
      <c r="UDJ2" s="132"/>
      <c r="UDK2" s="132"/>
      <c r="UDL2" s="132"/>
      <c r="UDM2" s="132"/>
      <c r="UDN2" s="132"/>
      <c r="UDO2" s="132"/>
      <c r="UDP2" s="132"/>
      <c r="UDQ2" s="132"/>
      <c r="UDR2" s="132"/>
      <c r="UDS2" s="132"/>
      <c r="UDT2" s="132"/>
      <c r="UDU2" s="132"/>
      <c r="UDV2" s="132"/>
      <c r="UDW2" s="132"/>
      <c r="UDX2" s="132"/>
      <c r="UDY2" s="132"/>
      <c r="UDZ2" s="132"/>
      <c r="UEA2" s="132"/>
      <c r="UEB2" s="132"/>
      <c r="UEC2" s="132"/>
      <c r="UED2" s="132"/>
      <c r="UEE2" s="132"/>
      <c r="UEF2" s="132"/>
      <c r="UEG2" s="132"/>
      <c r="UEH2" s="132"/>
      <c r="UEI2" s="132"/>
      <c r="UEJ2" s="132"/>
      <c r="UEK2" s="132"/>
      <c r="UEL2" s="132"/>
      <c r="UEM2" s="132"/>
      <c r="UEN2" s="132"/>
      <c r="UEO2" s="132"/>
      <c r="UEP2" s="132"/>
      <c r="UEQ2" s="132"/>
      <c r="UER2" s="132"/>
      <c r="UES2" s="132"/>
      <c r="UET2" s="132"/>
      <c r="UEU2" s="132"/>
      <c r="UEV2" s="132"/>
      <c r="UEW2" s="132"/>
      <c r="UEX2" s="132"/>
      <c r="UEY2" s="132"/>
      <c r="UEZ2" s="132"/>
      <c r="UFA2" s="132"/>
      <c r="UFB2" s="132"/>
      <c r="UFC2" s="132"/>
      <c r="UFD2" s="132"/>
      <c r="UFE2" s="132"/>
      <c r="UFF2" s="132"/>
      <c r="UFG2" s="132"/>
      <c r="UFH2" s="132"/>
      <c r="UFI2" s="132"/>
      <c r="UFJ2" s="132"/>
      <c r="UFK2" s="132"/>
      <c r="UFL2" s="132"/>
      <c r="UFM2" s="132"/>
      <c r="UFN2" s="132"/>
      <c r="UFO2" s="132"/>
      <c r="UFP2" s="132"/>
      <c r="UFQ2" s="132"/>
      <c r="UFR2" s="132"/>
      <c r="UFS2" s="132"/>
      <c r="UFT2" s="132"/>
      <c r="UFU2" s="132"/>
      <c r="UFV2" s="132"/>
      <c r="UFW2" s="132"/>
      <c r="UFX2" s="132"/>
      <c r="UFY2" s="132"/>
      <c r="UFZ2" s="132"/>
      <c r="UGA2" s="132"/>
      <c r="UGB2" s="132"/>
      <c r="UGC2" s="132"/>
      <c r="UGD2" s="132"/>
      <c r="UGE2" s="132"/>
      <c r="UGF2" s="132"/>
      <c r="UGG2" s="132"/>
      <c r="UGH2" s="132"/>
      <c r="UGI2" s="132"/>
      <c r="UGJ2" s="132"/>
      <c r="UGK2" s="132"/>
      <c r="UGL2" s="132"/>
      <c r="UGM2" s="132"/>
      <c r="UGN2" s="132"/>
      <c r="UGO2" s="132"/>
      <c r="UGP2" s="132"/>
      <c r="UGQ2" s="132"/>
      <c r="UGR2" s="132"/>
      <c r="UGS2" s="132"/>
      <c r="UGT2" s="132"/>
      <c r="UGU2" s="132"/>
      <c r="UGV2" s="132"/>
      <c r="UGW2" s="132"/>
      <c r="UGX2" s="132"/>
      <c r="UGY2" s="132"/>
      <c r="UGZ2" s="132"/>
      <c r="UHA2" s="132"/>
      <c r="UHB2" s="132"/>
      <c r="UHC2" s="132"/>
      <c r="UHD2" s="132"/>
      <c r="UHE2" s="132"/>
      <c r="UHF2" s="132"/>
      <c r="UHG2" s="132"/>
      <c r="UHH2" s="132"/>
      <c r="UHI2" s="132"/>
      <c r="UHJ2" s="132"/>
      <c r="UHK2" s="132"/>
      <c r="UHL2" s="132"/>
      <c r="UHM2" s="132"/>
      <c r="UHN2" s="132"/>
      <c r="UHO2" s="132"/>
      <c r="UHP2" s="132"/>
      <c r="UHQ2" s="132"/>
      <c r="UHR2" s="132"/>
      <c r="UHS2" s="132"/>
      <c r="UHT2" s="132"/>
      <c r="UHU2" s="132"/>
      <c r="UHV2" s="132"/>
      <c r="UHW2" s="132"/>
      <c r="UHX2" s="132"/>
      <c r="UHY2" s="132"/>
      <c r="UHZ2" s="132"/>
      <c r="UIA2" s="132"/>
      <c r="UIB2" s="132"/>
      <c r="UIC2" s="132"/>
      <c r="UID2" s="132"/>
      <c r="UIE2" s="132"/>
      <c r="UIF2" s="132"/>
      <c r="UIG2" s="132"/>
      <c r="UIH2" s="132"/>
      <c r="UII2" s="132"/>
      <c r="UIJ2" s="132"/>
      <c r="UIK2" s="132"/>
      <c r="UIL2" s="132"/>
      <c r="UIM2" s="132"/>
      <c r="UIN2" s="132"/>
      <c r="UIO2" s="132"/>
      <c r="UIP2" s="132"/>
      <c r="UIQ2" s="132"/>
      <c r="UIR2" s="132"/>
      <c r="UIS2" s="132"/>
      <c r="UIT2" s="132"/>
      <c r="UIU2" s="132"/>
      <c r="UIV2" s="132"/>
      <c r="UIW2" s="132"/>
      <c r="UIX2" s="132"/>
      <c r="UIY2" s="132"/>
      <c r="UIZ2" s="132"/>
      <c r="UJA2" s="132"/>
      <c r="UJB2" s="132"/>
      <c r="UJC2" s="132"/>
      <c r="UJD2" s="132"/>
      <c r="UJE2" s="132"/>
      <c r="UJF2" s="132"/>
      <c r="UJG2" s="132"/>
      <c r="UJH2" s="132"/>
      <c r="UJI2" s="132"/>
      <c r="UJJ2" s="132"/>
      <c r="UJK2" s="132"/>
      <c r="UJL2" s="132"/>
      <c r="UJM2" s="132"/>
      <c r="UJN2" s="132"/>
      <c r="UJO2" s="132"/>
      <c r="UJP2" s="132"/>
      <c r="UJQ2" s="132"/>
      <c r="UJR2" s="132"/>
      <c r="UJS2" s="132"/>
      <c r="UJT2" s="132"/>
      <c r="UJU2" s="132"/>
      <c r="UJV2" s="132"/>
      <c r="UJW2" s="132"/>
      <c r="UJX2" s="132"/>
      <c r="UJY2" s="132"/>
      <c r="UJZ2" s="132"/>
      <c r="UKA2" s="132"/>
      <c r="UKB2" s="132"/>
      <c r="UKC2" s="132"/>
      <c r="UKD2" s="132"/>
      <c r="UKE2" s="132"/>
      <c r="UKF2" s="132"/>
      <c r="UKG2" s="132"/>
      <c r="UKH2" s="132"/>
      <c r="UKI2" s="132"/>
      <c r="UKJ2" s="132"/>
      <c r="UKK2" s="132"/>
      <c r="UKL2" s="132"/>
      <c r="UKM2" s="132"/>
      <c r="UKN2" s="132"/>
      <c r="UKO2" s="132"/>
      <c r="UKP2" s="132"/>
      <c r="UKQ2" s="132"/>
      <c r="UKR2" s="132"/>
      <c r="UKS2" s="132"/>
      <c r="UKT2" s="132"/>
      <c r="UKU2" s="132"/>
      <c r="UKV2" s="132"/>
      <c r="UKW2" s="132"/>
      <c r="UKX2" s="132"/>
      <c r="UKY2" s="132"/>
      <c r="UKZ2" s="132"/>
      <c r="ULA2" s="132"/>
      <c r="ULB2" s="132"/>
      <c r="ULC2" s="132"/>
      <c r="ULD2" s="132"/>
      <c r="ULE2" s="132"/>
      <c r="ULF2" s="132"/>
      <c r="ULG2" s="132"/>
      <c r="ULH2" s="132"/>
      <c r="ULI2" s="132"/>
      <c r="ULJ2" s="132"/>
      <c r="ULK2" s="132"/>
      <c r="ULL2" s="132"/>
      <c r="ULM2" s="132"/>
      <c r="ULN2" s="132"/>
      <c r="ULO2" s="132"/>
      <c r="ULP2" s="132"/>
      <c r="ULQ2" s="132"/>
      <c r="ULR2" s="132"/>
      <c r="ULS2" s="132"/>
      <c r="ULT2" s="132"/>
      <c r="ULU2" s="132"/>
      <c r="ULV2" s="132"/>
      <c r="ULW2" s="132"/>
      <c r="ULX2" s="132"/>
      <c r="ULY2" s="132"/>
      <c r="ULZ2" s="132"/>
      <c r="UMA2" s="132"/>
      <c r="UMB2" s="132"/>
      <c r="UMC2" s="132"/>
      <c r="UMD2" s="132"/>
      <c r="UME2" s="132"/>
      <c r="UMF2" s="132"/>
      <c r="UMG2" s="132"/>
      <c r="UMH2" s="132"/>
      <c r="UMI2" s="132"/>
      <c r="UMJ2" s="132"/>
      <c r="UMK2" s="132"/>
      <c r="UML2" s="132"/>
      <c r="UMM2" s="132"/>
      <c r="UMN2" s="132"/>
      <c r="UMO2" s="132"/>
      <c r="UMP2" s="132"/>
      <c r="UMQ2" s="132"/>
      <c r="UMR2" s="132"/>
      <c r="UMS2" s="132"/>
      <c r="UMT2" s="132"/>
      <c r="UMU2" s="132"/>
      <c r="UMV2" s="132"/>
      <c r="UMW2" s="132"/>
      <c r="UMX2" s="132"/>
      <c r="UMY2" s="132"/>
      <c r="UMZ2" s="132"/>
      <c r="UNA2" s="132"/>
      <c r="UNB2" s="132"/>
      <c r="UNC2" s="132"/>
      <c r="UND2" s="132"/>
      <c r="UNE2" s="132"/>
      <c r="UNF2" s="132"/>
      <c r="UNG2" s="132"/>
      <c r="UNH2" s="132"/>
      <c r="UNI2" s="132"/>
      <c r="UNJ2" s="132"/>
      <c r="UNK2" s="132"/>
      <c r="UNL2" s="132"/>
      <c r="UNM2" s="132"/>
      <c r="UNN2" s="132"/>
      <c r="UNO2" s="132"/>
      <c r="UNP2" s="132"/>
      <c r="UNQ2" s="132"/>
      <c r="UNR2" s="132"/>
      <c r="UNS2" s="132"/>
      <c r="UNT2" s="132"/>
      <c r="UNU2" s="132"/>
      <c r="UNV2" s="132"/>
      <c r="UNW2" s="132"/>
      <c r="UNX2" s="132"/>
      <c r="UNY2" s="132"/>
      <c r="UNZ2" s="132"/>
      <c r="UOA2" s="132"/>
      <c r="UOB2" s="132"/>
      <c r="UOC2" s="132"/>
      <c r="UOD2" s="132"/>
      <c r="UOE2" s="132"/>
      <c r="UOF2" s="132"/>
      <c r="UOG2" s="132"/>
      <c r="UOH2" s="132"/>
      <c r="UOI2" s="132"/>
      <c r="UOJ2" s="132"/>
      <c r="UOK2" s="132"/>
      <c r="UOL2" s="132"/>
      <c r="UOM2" s="132"/>
      <c r="UON2" s="132"/>
      <c r="UOO2" s="132"/>
      <c r="UOP2" s="132"/>
      <c r="UOQ2" s="132"/>
      <c r="UOR2" s="132"/>
      <c r="UOS2" s="132"/>
      <c r="UOT2" s="132"/>
      <c r="UOU2" s="132"/>
      <c r="UOV2" s="132"/>
      <c r="UOW2" s="132"/>
      <c r="UOX2" s="132"/>
      <c r="UOY2" s="132"/>
      <c r="UOZ2" s="132"/>
      <c r="UPA2" s="132"/>
      <c r="UPB2" s="132"/>
      <c r="UPC2" s="132"/>
      <c r="UPD2" s="132"/>
      <c r="UPE2" s="132"/>
      <c r="UPF2" s="132"/>
      <c r="UPG2" s="132"/>
      <c r="UPH2" s="132"/>
      <c r="UPI2" s="132"/>
      <c r="UPJ2" s="132"/>
      <c r="UPK2" s="132"/>
      <c r="UPL2" s="132"/>
      <c r="UPM2" s="132"/>
      <c r="UPN2" s="132"/>
      <c r="UPO2" s="132"/>
      <c r="UPP2" s="132"/>
      <c r="UPQ2" s="132"/>
      <c r="UPR2" s="132"/>
      <c r="UPS2" s="132"/>
      <c r="UPT2" s="132"/>
      <c r="UPU2" s="132"/>
      <c r="UPV2" s="132"/>
      <c r="UPW2" s="132"/>
      <c r="UPX2" s="132"/>
      <c r="UPY2" s="132"/>
      <c r="UPZ2" s="132"/>
      <c r="UQA2" s="132"/>
      <c r="UQB2" s="132"/>
      <c r="UQC2" s="132"/>
      <c r="UQD2" s="132"/>
      <c r="UQE2" s="132"/>
      <c r="UQF2" s="132"/>
      <c r="UQG2" s="132"/>
      <c r="UQH2" s="132"/>
      <c r="UQI2" s="132"/>
      <c r="UQJ2" s="132"/>
      <c r="UQK2" s="132"/>
      <c r="UQL2" s="132"/>
      <c r="UQM2" s="132"/>
      <c r="UQN2" s="132"/>
      <c r="UQO2" s="132"/>
      <c r="UQP2" s="132"/>
      <c r="UQQ2" s="132"/>
      <c r="UQR2" s="132"/>
      <c r="UQS2" s="132"/>
      <c r="UQT2" s="132"/>
      <c r="UQU2" s="132"/>
      <c r="UQV2" s="132"/>
      <c r="UQW2" s="132"/>
      <c r="UQX2" s="132"/>
      <c r="UQY2" s="132"/>
      <c r="UQZ2" s="132"/>
      <c r="URA2" s="132"/>
      <c r="URB2" s="132"/>
      <c r="URC2" s="132"/>
      <c r="URD2" s="132"/>
      <c r="URE2" s="132"/>
      <c r="URF2" s="132"/>
      <c r="URG2" s="132"/>
      <c r="URH2" s="132"/>
      <c r="URI2" s="132"/>
      <c r="URJ2" s="132"/>
      <c r="URK2" s="132"/>
      <c r="URL2" s="132"/>
      <c r="URM2" s="132"/>
      <c r="URN2" s="132"/>
      <c r="URO2" s="132"/>
      <c r="URP2" s="132"/>
      <c r="URQ2" s="132"/>
      <c r="URR2" s="132"/>
      <c r="URS2" s="132"/>
      <c r="URT2" s="132"/>
      <c r="URU2" s="132"/>
      <c r="URV2" s="132"/>
      <c r="URW2" s="132"/>
      <c r="URX2" s="132"/>
      <c r="URY2" s="132"/>
      <c r="URZ2" s="132"/>
      <c r="USA2" s="132"/>
      <c r="USB2" s="132"/>
      <c r="USC2" s="132"/>
      <c r="USD2" s="132"/>
      <c r="USE2" s="132"/>
      <c r="USF2" s="132"/>
      <c r="USG2" s="132"/>
      <c r="USH2" s="132"/>
      <c r="USI2" s="132"/>
      <c r="USJ2" s="132"/>
      <c r="USK2" s="132"/>
      <c r="USL2" s="132"/>
      <c r="USM2" s="132"/>
      <c r="USN2" s="132"/>
      <c r="USO2" s="132"/>
      <c r="USP2" s="132"/>
      <c r="USQ2" s="132"/>
      <c r="USR2" s="132"/>
      <c r="USS2" s="132"/>
      <c r="UST2" s="132"/>
      <c r="USU2" s="132"/>
      <c r="USV2" s="132"/>
      <c r="USW2" s="132"/>
      <c r="USX2" s="132"/>
      <c r="USY2" s="132"/>
      <c r="USZ2" s="132"/>
      <c r="UTA2" s="132"/>
      <c r="UTB2" s="132"/>
      <c r="UTC2" s="132"/>
      <c r="UTD2" s="132"/>
      <c r="UTE2" s="132"/>
      <c r="UTF2" s="132"/>
      <c r="UTG2" s="132"/>
      <c r="UTH2" s="132"/>
      <c r="UTI2" s="132"/>
      <c r="UTJ2" s="132"/>
      <c r="UTK2" s="132"/>
      <c r="UTL2" s="132"/>
      <c r="UTM2" s="132"/>
      <c r="UTN2" s="132"/>
      <c r="UTO2" s="132"/>
      <c r="UTP2" s="132"/>
      <c r="UTQ2" s="132"/>
      <c r="UTR2" s="132"/>
      <c r="UTS2" s="132"/>
      <c r="UTT2" s="132"/>
      <c r="UTU2" s="132"/>
      <c r="UTV2" s="132"/>
      <c r="UTW2" s="132"/>
      <c r="UTX2" s="132"/>
      <c r="UTY2" s="132"/>
      <c r="UTZ2" s="132"/>
      <c r="UUA2" s="132"/>
      <c r="UUB2" s="132"/>
      <c r="UUC2" s="132"/>
      <c r="UUD2" s="132"/>
      <c r="UUE2" s="132"/>
      <c r="UUF2" s="132"/>
      <c r="UUG2" s="132"/>
      <c r="UUH2" s="132"/>
      <c r="UUI2" s="132"/>
      <c r="UUJ2" s="132"/>
      <c r="UUK2" s="132"/>
      <c r="UUL2" s="132"/>
      <c r="UUM2" s="132"/>
      <c r="UUN2" s="132"/>
      <c r="UUO2" s="132"/>
      <c r="UUP2" s="132"/>
      <c r="UUQ2" s="132"/>
      <c r="UUR2" s="132"/>
      <c r="UUS2" s="132"/>
      <c r="UUT2" s="132"/>
      <c r="UUU2" s="132"/>
      <c r="UUV2" s="132"/>
      <c r="UUW2" s="132"/>
      <c r="UUX2" s="132"/>
      <c r="UUY2" s="132"/>
      <c r="UUZ2" s="132"/>
      <c r="UVA2" s="132"/>
      <c r="UVB2" s="132"/>
      <c r="UVC2" s="132"/>
      <c r="UVD2" s="132"/>
      <c r="UVE2" s="132"/>
      <c r="UVF2" s="132"/>
      <c r="UVG2" s="132"/>
      <c r="UVH2" s="132"/>
      <c r="UVI2" s="132"/>
      <c r="UVJ2" s="132"/>
      <c r="UVK2" s="132"/>
      <c r="UVL2" s="132"/>
      <c r="UVM2" s="132"/>
      <c r="UVN2" s="132"/>
      <c r="UVO2" s="132"/>
      <c r="UVP2" s="132"/>
      <c r="UVQ2" s="132"/>
      <c r="UVR2" s="132"/>
      <c r="UVS2" s="132"/>
      <c r="UVT2" s="132"/>
      <c r="UVU2" s="132"/>
      <c r="UVV2" s="132"/>
      <c r="UVW2" s="132"/>
      <c r="UVX2" s="132"/>
      <c r="UVY2" s="132"/>
      <c r="UVZ2" s="132"/>
      <c r="UWA2" s="132"/>
      <c r="UWB2" s="132"/>
      <c r="UWC2" s="132"/>
      <c r="UWD2" s="132"/>
      <c r="UWE2" s="132"/>
      <c r="UWF2" s="132"/>
      <c r="UWG2" s="132"/>
      <c r="UWH2" s="132"/>
      <c r="UWI2" s="132"/>
      <c r="UWJ2" s="132"/>
      <c r="UWK2" s="132"/>
      <c r="UWL2" s="132"/>
      <c r="UWM2" s="132"/>
      <c r="UWN2" s="132"/>
      <c r="UWO2" s="132"/>
      <c r="UWP2" s="132"/>
      <c r="UWQ2" s="132"/>
      <c r="UWR2" s="132"/>
      <c r="UWS2" s="132"/>
      <c r="UWT2" s="132"/>
      <c r="UWU2" s="132"/>
      <c r="UWV2" s="132"/>
      <c r="UWW2" s="132"/>
      <c r="UWX2" s="132"/>
      <c r="UWY2" s="132"/>
      <c r="UWZ2" s="132"/>
      <c r="UXA2" s="132"/>
      <c r="UXB2" s="132"/>
      <c r="UXC2" s="132"/>
      <c r="UXD2" s="132"/>
      <c r="UXE2" s="132"/>
      <c r="UXF2" s="132"/>
      <c r="UXG2" s="132"/>
      <c r="UXH2" s="132"/>
      <c r="UXI2" s="132"/>
      <c r="UXJ2" s="132"/>
      <c r="UXK2" s="132"/>
      <c r="UXL2" s="132"/>
      <c r="UXM2" s="132"/>
      <c r="UXN2" s="132"/>
      <c r="UXO2" s="132"/>
      <c r="UXP2" s="132"/>
      <c r="UXQ2" s="132"/>
      <c r="UXR2" s="132"/>
      <c r="UXS2" s="132"/>
      <c r="UXT2" s="132"/>
      <c r="UXU2" s="132"/>
      <c r="UXV2" s="132"/>
      <c r="UXW2" s="132"/>
      <c r="UXX2" s="132"/>
      <c r="UXY2" s="132"/>
      <c r="UXZ2" s="132"/>
      <c r="UYA2" s="132"/>
      <c r="UYB2" s="132"/>
      <c r="UYC2" s="132"/>
      <c r="UYD2" s="132"/>
      <c r="UYE2" s="132"/>
      <c r="UYF2" s="132"/>
      <c r="UYG2" s="132"/>
      <c r="UYH2" s="132"/>
      <c r="UYI2" s="132"/>
      <c r="UYJ2" s="132"/>
      <c r="UYK2" s="132"/>
      <c r="UYL2" s="132"/>
      <c r="UYM2" s="132"/>
      <c r="UYN2" s="132"/>
      <c r="UYO2" s="132"/>
      <c r="UYP2" s="132"/>
      <c r="UYQ2" s="132"/>
      <c r="UYR2" s="132"/>
      <c r="UYS2" s="132"/>
      <c r="UYT2" s="132"/>
      <c r="UYU2" s="132"/>
      <c r="UYV2" s="132"/>
      <c r="UYW2" s="132"/>
      <c r="UYX2" s="132"/>
      <c r="UYY2" s="132"/>
      <c r="UYZ2" s="132"/>
      <c r="UZA2" s="132"/>
      <c r="UZB2" s="132"/>
      <c r="UZC2" s="132"/>
      <c r="UZD2" s="132"/>
      <c r="UZE2" s="132"/>
      <c r="UZF2" s="132"/>
      <c r="UZG2" s="132"/>
      <c r="UZH2" s="132"/>
      <c r="UZI2" s="132"/>
      <c r="UZJ2" s="132"/>
      <c r="UZK2" s="132"/>
      <c r="UZL2" s="132"/>
      <c r="UZM2" s="132"/>
      <c r="UZN2" s="132"/>
      <c r="UZO2" s="132"/>
      <c r="UZP2" s="132"/>
      <c r="UZQ2" s="132"/>
      <c r="UZR2" s="132"/>
      <c r="UZS2" s="132"/>
      <c r="UZT2" s="132"/>
      <c r="UZU2" s="132"/>
      <c r="UZV2" s="132"/>
      <c r="UZW2" s="132"/>
      <c r="UZX2" s="132"/>
      <c r="UZY2" s="132"/>
      <c r="UZZ2" s="132"/>
      <c r="VAA2" s="132"/>
      <c r="VAB2" s="132"/>
      <c r="VAC2" s="132"/>
      <c r="VAD2" s="132"/>
      <c r="VAE2" s="132"/>
      <c r="VAF2" s="132"/>
      <c r="VAG2" s="132"/>
      <c r="VAH2" s="132"/>
      <c r="VAI2" s="132"/>
      <c r="VAJ2" s="132"/>
      <c r="VAK2" s="132"/>
      <c r="VAL2" s="132"/>
      <c r="VAM2" s="132"/>
      <c r="VAN2" s="132"/>
      <c r="VAO2" s="132"/>
      <c r="VAP2" s="132"/>
      <c r="VAQ2" s="132"/>
      <c r="VAR2" s="132"/>
      <c r="VAS2" s="132"/>
      <c r="VAT2" s="132"/>
      <c r="VAU2" s="132"/>
      <c r="VAV2" s="132"/>
      <c r="VAW2" s="132"/>
      <c r="VAX2" s="132"/>
      <c r="VAY2" s="132"/>
      <c r="VAZ2" s="132"/>
      <c r="VBA2" s="132"/>
      <c r="VBB2" s="132"/>
      <c r="VBC2" s="132"/>
      <c r="VBD2" s="132"/>
      <c r="VBE2" s="132"/>
      <c r="VBF2" s="132"/>
      <c r="VBG2" s="132"/>
      <c r="VBH2" s="132"/>
      <c r="VBI2" s="132"/>
      <c r="VBJ2" s="132"/>
      <c r="VBK2" s="132"/>
      <c r="VBL2" s="132"/>
      <c r="VBM2" s="132"/>
      <c r="VBN2" s="132"/>
      <c r="VBO2" s="132"/>
      <c r="VBP2" s="132"/>
      <c r="VBQ2" s="132"/>
      <c r="VBR2" s="132"/>
      <c r="VBS2" s="132"/>
      <c r="VBT2" s="132"/>
      <c r="VBU2" s="132"/>
      <c r="VBV2" s="132"/>
      <c r="VBW2" s="132"/>
      <c r="VBX2" s="132"/>
      <c r="VBY2" s="132"/>
      <c r="VBZ2" s="132"/>
      <c r="VCA2" s="132"/>
      <c r="VCB2" s="132"/>
      <c r="VCC2" s="132"/>
      <c r="VCD2" s="132"/>
      <c r="VCE2" s="132"/>
      <c r="VCF2" s="132"/>
      <c r="VCG2" s="132"/>
      <c r="VCH2" s="132"/>
      <c r="VCI2" s="132"/>
      <c r="VCJ2" s="132"/>
      <c r="VCK2" s="132"/>
      <c r="VCL2" s="132"/>
      <c r="VCM2" s="132"/>
      <c r="VCN2" s="132"/>
      <c r="VCO2" s="132"/>
      <c r="VCP2" s="132"/>
      <c r="VCQ2" s="132"/>
      <c r="VCR2" s="132"/>
      <c r="VCS2" s="132"/>
      <c r="VCT2" s="132"/>
      <c r="VCU2" s="132"/>
      <c r="VCV2" s="132"/>
      <c r="VCW2" s="132"/>
      <c r="VCX2" s="132"/>
      <c r="VCY2" s="132"/>
      <c r="VCZ2" s="132"/>
      <c r="VDA2" s="132"/>
      <c r="VDB2" s="132"/>
      <c r="VDC2" s="132"/>
      <c r="VDD2" s="132"/>
      <c r="VDE2" s="132"/>
      <c r="VDF2" s="132"/>
      <c r="VDG2" s="132"/>
      <c r="VDH2" s="132"/>
      <c r="VDI2" s="132"/>
      <c r="VDJ2" s="132"/>
      <c r="VDK2" s="132"/>
      <c r="VDL2" s="132"/>
      <c r="VDM2" s="132"/>
      <c r="VDN2" s="132"/>
      <c r="VDO2" s="132"/>
      <c r="VDP2" s="132"/>
      <c r="VDQ2" s="132"/>
      <c r="VDR2" s="132"/>
      <c r="VDS2" s="132"/>
      <c r="VDT2" s="132"/>
      <c r="VDU2" s="132"/>
      <c r="VDV2" s="132"/>
      <c r="VDW2" s="132"/>
      <c r="VDX2" s="132"/>
      <c r="VDY2" s="132"/>
      <c r="VDZ2" s="132"/>
      <c r="VEA2" s="132"/>
      <c r="VEB2" s="132"/>
      <c r="VEC2" s="132"/>
      <c r="VED2" s="132"/>
      <c r="VEE2" s="132"/>
      <c r="VEF2" s="132"/>
      <c r="VEG2" s="132"/>
      <c r="VEH2" s="132"/>
      <c r="VEI2" s="132"/>
      <c r="VEJ2" s="132"/>
      <c r="VEK2" s="132"/>
      <c r="VEL2" s="132"/>
      <c r="VEM2" s="132"/>
      <c r="VEN2" s="132"/>
      <c r="VEO2" s="132"/>
      <c r="VEP2" s="132"/>
      <c r="VEQ2" s="132"/>
      <c r="VER2" s="132"/>
      <c r="VES2" s="132"/>
      <c r="VET2" s="132"/>
      <c r="VEU2" s="132"/>
      <c r="VEV2" s="132"/>
      <c r="VEW2" s="132"/>
      <c r="VEX2" s="132"/>
      <c r="VEY2" s="132"/>
      <c r="VEZ2" s="132"/>
      <c r="VFA2" s="132"/>
      <c r="VFB2" s="132"/>
      <c r="VFC2" s="132"/>
      <c r="VFD2" s="132"/>
      <c r="VFE2" s="132"/>
      <c r="VFF2" s="132"/>
      <c r="VFG2" s="132"/>
      <c r="VFH2" s="132"/>
      <c r="VFI2" s="132"/>
      <c r="VFJ2" s="132"/>
      <c r="VFK2" s="132"/>
      <c r="VFL2" s="132"/>
      <c r="VFM2" s="132"/>
      <c r="VFN2" s="132"/>
      <c r="VFO2" s="132"/>
      <c r="VFP2" s="132"/>
      <c r="VFQ2" s="132"/>
      <c r="VFR2" s="132"/>
      <c r="VFS2" s="132"/>
      <c r="VFT2" s="132"/>
      <c r="VFU2" s="132"/>
      <c r="VFV2" s="132"/>
      <c r="VFW2" s="132"/>
      <c r="VFX2" s="132"/>
      <c r="VFY2" s="132"/>
      <c r="VFZ2" s="132"/>
      <c r="VGA2" s="132"/>
      <c r="VGB2" s="132"/>
      <c r="VGC2" s="132"/>
      <c r="VGD2" s="132"/>
      <c r="VGE2" s="132"/>
      <c r="VGF2" s="132"/>
      <c r="VGG2" s="132"/>
      <c r="VGH2" s="132"/>
      <c r="VGI2" s="132"/>
      <c r="VGJ2" s="132"/>
      <c r="VGK2" s="132"/>
      <c r="VGL2" s="132"/>
      <c r="VGM2" s="132"/>
      <c r="VGN2" s="132"/>
      <c r="VGO2" s="132"/>
      <c r="VGP2" s="132"/>
      <c r="VGQ2" s="132"/>
      <c r="VGR2" s="132"/>
      <c r="VGS2" s="132"/>
      <c r="VGT2" s="132"/>
      <c r="VGU2" s="132"/>
      <c r="VGV2" s="132"/>
      <c r="VGW2" s="132"/>
      <c r="VGX2" s="132"/>
      <c r="VGY2" s="132"/>
      <c r="VGZ2" s="132"/>
      <c r="VHA2" s="132"/>
      <c r="VHB2" s="132"/>
      <c r="VHC2" s="132"/>
      <c r="VHD2" s="132"/>
      <c r="VHE2" s="132"/>
      <c r="VHF2" s="132"/>
      <c r="VHG2" s="132"/>
      <c r="VHH2" s="132"/>
      <c r="VHI2" s="132"/>
      <c r="VHJ2" s="132"/>
      <c r="VHK2" s="132"/>
      <c r="VHL2" s="132"/>
      <c r="VHM2" s="132"/>
      <c r="VHN2" s="132"/>
      <c r="VHO2" s="132"/>
      <c r="VHP2" s="132"/>
      <c r="VHQ2" s="132"/>
      <c r="VHR2" s="132"/>
      <c r="VHS2" s="132"/>
      <c r="VHT2" s="132"/>
      <c r="VHU2" s="132"/>
      <c r="VHV2" s="132"/>
      <c r="VHW2" s="132"/>
      <c r="VHX2" s="132"/>
      <c r="VHY2" s="132"/>
      <c r="VHZ2" s="132"/>
      <c r="VIA2" s="132"/>
      <c r="VIB2" s="132"/>
      <c r="VIC2" s="132"/>
      <c r="VID2" s="132"/>
      <c r="VIE2" s="132"/>
      <c r="VIF2" s="132"/>
      <c r="VIG2" s="132"/>
      <c r="VIH2" s="132"/>
      <c r="VII2" s="132"/>
      <c r="VIJ2" s="132"/>
      <c r="VIK2" s="132"/>
      <c r="VIL2" s="132"/>
      <c r="VIM2" s="132"/>
      <c r="VIN2" s="132"/>
      <c r="VIO2" s="132"/>
      <c r="VIP2" s="132"/>
      <c r="VIQ2" s="132"/>
      <c r="VIR2" s="132"/>
      <c r="VIS2" s="132"/>
      <c r="VIT2" s="132"/>
      <c r="VIU2" s="132"/>
      <c r="VIV2" s="132"/>
      <c r="VIW2" s="132"/>
      <c r="VIX2" s="132"/>
      <c r="VIY2" s="132"/>
      <c r="VIZ2" s="132"/>
      <c r="VJA2" s="132"/>
      <c r="VJB2" s="132"/>
      <c r="VJC2" s="132"/>
      <c r="VJD2" s="132"/>
      <c r="VJE2" s="132"/>
      <c r="VJF2" s="132"/>
      <c r="VJG2" s="132"/>
      <c r="VJH2" s="132"/>
      <c r="VJI2" s="132"/>
      <c r="VJJ2" s="132"/>
      <c r="VJK2" s="132"/>
      <c r="VJL2" s="132"/>
      <c r="VJM2" s="132"/>
      <c r="VJN2" s="132"/>
      <c r="VJO2" s="132"/>
      <c r="VJP2" s="132"/>
      <c r="VJQ2" s="132"/>
      <c r="VJR2" s="132"/>
      <c r="VJS2" s="132"/>
      <c r="VJT2" s="132"/>
      <c r="VJU2" s="132"/>
      <c r="VJV2" s="132"/>
      <c r="VJW2" s="132"/>
      <c r="VJX2" s="132"/>
      <c r="VJY2" s="132"/>
      <c r="VJZ2" s="132"/>
      <c r="VKA2" s="132"/>
      <c r="VKB2" s="132"/>
      <c r="VKC2" s="132"/>
      <c r="VKD2" s="132"/>
      <c r="VKE2" s="132"/>
      <c r="VKF2" s="132"/>
      <c r="VKG2" s="132"/>
      <c r="VKH2" s="132"/>
      <c r="VKI2" s="132"/>
      <c r="VKJ2" s="132"/>
      <c r="VKK2" s="132"/>
      <c r="VKL2" s="132"/>
      <c r="VKM2" s="132"/>
      <c r="VKN2" s="132"/>
      <c r="VKO2" s="132"/>
      <c r="VKP2" s="132"/>
      <c r="VKQ2" s="132"/>
      <c r="VKR2" s="132"/>
      <c r="VKS2" s="132"/>
      <c r="VKT2" s="132"/>
      <c r="VKU2" s="132"/>
      <c r="VKV2" s="132"/>
      <c r="VKW2" s="132"/>
      <c r="VKX2" s="132"/>
      <c r="VKY2" s="132"/>
      <c r="VKZ2" s="132"/>
      <c r="VLA2" s="132"/>
      <c r="VLB2" s="132"/>
      <c r="VLC2" s="132"/>
      <c r="VLD2" s="132"/>
      <c r="VLE2" s="132"/>
      <c r="VLF2" s="132"/>
      <c r="VLG2" s="132"/>
      <c r="VLH2" s="132"/>
      <c r="VLI2" s="132"/>
      <c r="VLJ2" s="132"/>
      <c r="VLK2" s="132"/>
      <c r="VLL2" s="132"/>
      <c r="VLM2" s="132"/>
      <c r="VLN2" s="132"/>
      <c r="VLO2" s="132"/>
      <c r="VLP2" s="132"/>
      <c r="VLQ2" s="132"/>
      <c r="VLR2" s="132"/>
      <c r="VLS2" s="132"/>
      <c r="VLT2" s="132"/>
      <c r="VLU2" s="132"/>
      <c r="VLV2" s="132"/>
      <c r="VLW2" s="132"/>
      <c r="VLX2" s="132"/>
      <c r="VLY2" s="132"/>
      <c r="VLZ2" s="132"/>
      <c r="VMA2" s="132"/>
      <c r="VMB2" s="132"/>
      <c r="VMC2" s="132"/>
      <c r="VMD2" s="132"/>
      <c r="VME2" s="132"/>
      <c r="VMF2" s="132"/>
      <c r="VMG2" s="132"/>
      <c r="VMH2" s="132"/>
      <c r="VMI2" s="132"/>
      <c r="VMJ2" s="132"/>
      <c r="VMK2" s="132"/>
      <c r="VML2" s="132"/>
      <c r="VMM2" s="132"/>
      <c r="VMN2" s="132"/>
      <c r="VMO2" s="132"/>
      <c r="VMP2" s="132"/>
      <c r="VMQ2" s="132"/>
      <c r="VMR2" s="132"/>
      <c r="VMS2" s="132"/>
      <c r="VMT2" s="132"/>
      <c r="VMU2" s="132"/>
      <c r="VMV2" s="132"/>
      <c r="VMW2" s="132"/>
      <c r="VMX2" s="132"/>
      <c r="VMY2" s="132"/>
      <c r="VMZ2" s="132"/>
      <c r="VNA2" s="132"/>
      <c r="VNB2" s="132"/>
      <c r="VNC2" s="132"/>
      <c r="VND2" s="132"/>
      <c r="VNE2" s="132"/>
      <c r="VNF2" s="132"/>
      <c r="VNG2" s="132"/>
      <c r="VNH2" s="132"/>
      <c r="VNI2" s="132"/>
      <c r="VNJ2" s="132"/>
      <c r="VNK2" s="132"/>
      <c r="VNL2" s="132"/>
      <c r="VNM2" s="132"/>
      <c r="VNN2" s="132"/>
      <c r="VNO2" s="132"/>
      <c r="VNP2" s="132"/>
      <c r="VNQ2" s="132"/>
      <c r="VNR2" s="132"/>
      <c r="VNS2" s="132"/>
      <c r="VNT2" s="132"/>
      <c r="VNU2" s="132"/>
      <c r="VNV2" s="132"/>
      <c r="VNW2" s="132"/>
      <c r="VNX2" s="132"/>
      <c r="VNY2" s="132"/>
      <c r="VNZ2" s="132"/>
      <c r="VOA2" s="132"/>
      <c r="VOB2" s="132"/>
      <c r="VOC2" s="132"/>
      <c r="VOD2" s="132"/>
      <c r="VOE2" s="132"/>
      <c r="VOF2" s="132"/>
      <c r="VOG2" s="132"/>
      <c r="VOH2" s="132"/>
      <c r="VOI2" s="132"/>
      <c r="VOJ2" s="132"/>
      <c r="VOK2" s="132"/>
      <c r="VOL2" s="132"/>
      <c r="VOM2" s="132"/>
      <c r="VON2" s="132"/>
      <c r="VOO2" s="132"/>
      <c r="VOP2" s="132"/>
      <c r="VOQ2" s="132"/>
      <c r="VOR2" s="132"/>
      <c r="VOS2" s="132"/>
      <c r="VOT2" s="132"/>
      <c r="VOU2" s="132"/>
      <c r="VOV2" s="132"/>
      <c r="VOW2" s="132"/>
      <c r="VOX2" s="132"/>
      <c r="VOY2" s="132"/>
      <c r="VOZ2" s="132"/>
      <c r="VPA2" s="132"/>
      <c r="VPB2" s="132"/>
      <c r="VPC2" s="132"/>
      <c r="VPD2" s="132"/>
      <c r="VPE2" s="132"/>
      <c r="VPF2" s="132"/>
      <c r="VPG2" s="132"/>
      <c r="VPH2" s="132"/>
      <c r="VPI2" s="132"/>
      <c r="VPJ2" s="132"/>
      <c r="VPK2" s="132"/>
      <c r="VPL2" s="132"/>
      <c r="VPM2" s="132"/>
      <c r="VPN2" s="132"/>
      <c r="VPO2" s="132"/>
      <c r="VPP2" s="132"/>
      <c r="VPQ2" s="132"/>
      <c r="VPR2" s="132"/>
      <c r="VPS2" s="132"/>
      <c r="VPT2" s="132"/>
      <c r="VPU2" s="132"/>
      <c r="VPV2" s="132"/>
      <c r="VPW2" s="132"/>
      <c r="VPX2" s="132"/>
      <c r="VPY2" s="132"/>
      <c r="VPZ2" s="132"/>
      <c r="VQA2" s="132"/>
      <c r="VQB2" s="132"/>
      <c r="VQC2" s="132"/>
      <c r="VQD2" s="132"/>
      <c r="VQE2" s="132"/>
      <c r="VQF2" s="132"/>
      <c r="VQG2" s="132"/>
      <c r="VQH2" s="132"/>
      <c r="VQI2" s="132"/>
      <c r="VQJ2" s="132"/>
      <c r="VQK2" s="132"/>
      <c r="VQL2" s="132"/>
      <c r="VQM2" s="132"/>
      <c r="VQN2" s="132"/>
      <c r="VQO2" s="132"/>
      <c r="VQP2" s="132"/>
      <c r="VQQ2" s="132"/>
      <c r="VQR2" s="132"/>
      <c r="VQS2" s="132"/>
      <c r="VQT2" s="132"/>
      <c r="VQU2" s="132"/>
      <c r="VQV2" s="132"/>
      <c r="VQW2" s="132"/>
      <c r="VQX2" s="132"/>
      <c r="VQY2" s="132"/>
      <c r="VQZ2" s="132"/>
      <c r="VRA2" s="132"/>
      <c r="VRB2" s="132"/>
      <c r="VRC2" s="132"/>
      <c r="VRD2" s="132"/>
      <c r="VRE2" s="132"/>
      <c r="VRF2" s="132"/>
      <c r="VRG2" s="132"/>
      <c r="VRH2" s="132"/>
      <c r="VRI2" s="132"/>
      <c r="VRJ2" s="132"/>
      <c r="VRK2" s="132"/>
      <c r="VRL2" s="132"/>
      <c r="VRM2" s="132"/>
      <c r="VRN2" s="132"/>
      <c r="VRO2" s="132"/>
      <c r="VRP2" s="132"/>
      <c r="VRQ2" s="132"/>
      <c r="VRR2" s="132"/>
      <c r="VRS2" s="132"/>
      <c r="VRT2" s="132"/>
      <c r="VRU2" s="132"/>
      <c r="VRV2" s="132"/>
      <c r="VRW2" s="132"/>
      <c r="VRX2" s="132"/>
      <c r="VRY2" s="132"/>
      <c r="VRZ2" s="132"/>
      <c r="VSA2" s="132"/>
      <c r="VSB2" s="132"/>
      <c r="VSC2" s="132"/>
      <c r="VSD2" s="132"/>
      <c r="VSE2" s="132"/>
      <c r="VSF2" s="132"/>
      <c r="VSG2" s="132"/>
      <c r="VSH2" s="132"/>
      <c r="VSI2" s="132"/>
      <c r="VSJ2" s="132"/>
      <c r="VSK2" s="132"/>
      <c r="VSL2" s="132"/>
      <c r="VSM2" s="132"/>
      <c r="VSN2" s="132"/>
      <c r="VSO2" s="132"/>
      <c r="VSP2" s="132"/>
      <c r="VSQ2" s="132"/>
      <c r="VSR2" s="132"/>
      <c r="VSS2" s="132"/>
      <c r="VST2" s="132"/>
      <c r="VSU2" s="132"/>
      <c r="VSV2" s="132"/>
      <c r="VSW2" s="132"/>
      <c r="VSX2" s="132"/>
      <c r="VSY2" s="132"/>
      <c r="VSZ2" s="132"/>
      <c r="VTA2" s="132"/>
      <c r="VTB2" s="132"/>
      <c r="VTC2" s="132"/>
      <c r="VTD2" s="132"/>
      <c r="VTE2" s="132"/>
      <c r="VTF2" s="132"/>
      <c r="VTG2" s="132"/>
      <c r="VTH2" s="132"/>
      <c r="VTI2" s="132"/>
      <c r="VTJ2" s="132"/>
      <c r="VTK2" s="132"/>
      <c r="VTL2" s="132"/>
      <c r="VTM2" s="132"/>
      <c r="VTN2" s="132"/>
      <c r="VTO2" s="132"/>
      <c r="VTP2" s="132"/>
      <c r="VTQ2" s="132"/>
      <c r="VTR2" s="132"/>
      <c r="VTS2" s="132"/>
      <c r="VTT2" s="132"/>
      <c r="VTU2" s="132"/>
      <c r="VTV2" s="132"/>
      <c r="VTW2" s="132"/>
      <c r="VTX2" s="132"/>
      <c r="VTY2" s="132"/>
      <c r="VTZ2" s="132"/>
      <c r="VUA2" s="132"/>
      <c r="VUB2" s="132"/>
      <c r="VUC2" s="132"/>
      <c r="VUD2" s="132"/>
      <c r="VUE2" s="132"/>
      <c r="VUF2" s="132"/>
      <c r="VUG2" s="132"/>
      <c r="VUH2" s="132"/>
      <c r="VUI2" s="132"/>
      <c r="VUJ2" s="132"/>
      <c r="VUK2" s="132"/>
      <c r="VUL2" s="132"/>
      <c r="VUM2" s="132"/>
      <c r="VUN2" s="132"/>
      <c r="VUO2" s="132"/>
      <c r="VUP2" s="132"/>
      <c r="VUQ2" s="132"/>
      <c r="VUR2" s="132"/>
      <c r="VUS2" s="132"/>
      <c r="VUT2" s="132"/>
      <c r="VUU2" s="132"/>
      <c r="VUV2" s="132"/>
      <c r="VUW2" s="132"/>
      <c r="VUX2" s="132"/>
      <c r="VUY2" s="132"/>
      <c r="VUZ2" s="132"/>
      <c r="VVA2" s="132"/>
      <c r="VVB2" s="132"/>
      <c r="VVC2" s="132"/>
      <c r="VVD2" s="132"/>
      <c r="VVE2" s="132"/>
      <c r="VVF2" s="132"/>
      <c r="VVG2" s="132"/>
      <c r="VVH2" s="132"/>
      <c r="VVI2" s="132"/>
      <c r="VVJ2" s="132"/>
      <c r="VVK2" s="132"/>
      <c r="VVL2" s="132"/>
      <c r="VVM2" s="132"/>
      <c r="VVN2" s="132"/>
      <c r="VVO2" s="132"/>
      <c r="VVP2" s="132"/>
      <c r="VVQ2" s="132"/>
      <c r="VVR2" s="132"/>
      <c r="VVS2" s="132"/>
      <c r="VVT2" s="132"/>
      <c r="VVU2" s="132"/>
      <c r="VVV2" s="132"/>
      <c r="VVW2" s="132"/>
      <c r="VVX2" s="132"/>
      <c r="VVY2" s="132"/>
      <c r="VVZ2" s="132"/>
      <c r="VWA2" s="132"/>
      <c r="VWB2" s="132"/>
      <c r="VWC2" s="132"/>
      <c r="VWD2" s="132"/>
      <c r="VWE2" s="132"/>
      <c r="VWF2" s="132"/>
      <c r="VWG2" s="132"/>
      <c r="VWH2" s="132"/>
      <c r="VWI2" s="132"/>
      <c r="VWJ2" s="132"/>
      <c r="VWK2" s="132"/>
      <c r="VWL2" s="132"/>
      <c r="VWM2" s="132"/>
      <c r="VWN2" s="132"/>
      <c r="VWO2" s="132"/>
      <c r="VWP2" s="132"/>
      <c r="VWQ2" s="132"/>
      <c r="VWR2" s="132"/>
      <c r="VWS2" s="132"/>
      <c r="VWT2" s="132"/>
      <c r="VWU2" s="132"/>
      <c r="VWV2" s="132"/>
      <c r="VWW2" s="132"/>
      <c r="VWX2" s="132"/>
      <c r="VWY2" s="132"/>
      <c r="VWZ2" s="132"/>
      <c r="VXA2" s="132"/>
      <c r="VXB2" s="132"/>
      <c r="VXC2" s="132"/>
      <c r="VXD2" s="132"/>
      <c r="VXE2" s="132"/>
      <c r="VXF2" s="132"/>
      <c r="VXG2" s="132"/>
      <c r="VXH2" s="132"/>
      <c r="VXI2" s="132"/>
      <c r="VXJ2" s="132"/>
      <c r="VXK2" s="132"/>
      <c r="VXL2" s="132"/>
      <c r="VXM2" s="132"/>
      <c r="VXN2" s="132"/>
      <c r="VXO2" s="132"/>
      <c r="VXP2" s="132"/>
      <c r="VXQ2" s="132"/>
      <c r="VXR2" s="132"/>
      <c r="VXS2" s="132"/>
      <c r="VXT2" s="132"/>
      <c r="VXU2" s="132"/>
      <c r="VXV2" s="132"/>
      <c r="VXW2" s="132"/>
      <c r="VXX2" s="132"/>
      <c r="VXY2" s="132"/>
      <c r="VXZ2" s="132"/>
      <c r="VYA2" s="132"/>
      <c r="VYB2" s="132"/>
      <c r="VYC2" s="132"/>
      <c r="VYD2" s="132"/>
      <c r="VYE2" s="132"/>
      <c r="VYF2" s="132"/>
      <c r="VYG2" s="132"/>
      <c r="VYH2" s="132"/>
      <c r="VYI2" s="132"/>
      <c r="VYJ2" s="132"/>
      <c r="VYK2" s="132"/>
      <c r="VYL2" s="132"/>
      <c r="VYM2" s="132"/>
      <c r="VYN2" s="132"/>
      <c r="VYO2" s="132"/>
      <c r="VYP2" s="132"/>
      <c r="VYQ2" s="132"/>
      <c r="VYR2" s="132"/>
      <c r="VYS2" s="132"/>
      <c r="VYT2" s="132"/>
      <c r="VYU2" s="132"/>
      <c r="VYV2" s="132"/>
      <c r="VYW2" s="132"/>
      <c r="VYX2" s="132"/>
      <c r="VYY2" s="132"/>
      <c r="VYZ2" s="132"/>
      <c r="VZA2" s="132"/>
      <c r="VZB2" s="132"/>
      <c r="VZC2" s="132"/>
      <c r="VZD2" s="132"/>
      <c r="VZE2" s="132"/>
      <c r="VZF2" s="132"/>
      <c r="VZG2" s="132"/>
      <c r="VZH2" s="132"/>
      <c r="VZI2" s="132"/>
      <c r="VZJ2" s="132"/>
      <c r="VZK2" s="132"/>
      <c r="VZL2" s="132"/>
      <c r="VZM2" s="132"/>
      <c r="VZN2" s="132"/>
      <c r="VZO2" s="132"/>
      <c r="VZP2" s="132"/>
      <c r="VZQ2" s="132"/>
      <c r="VZR2" s="132"/>
      <c r="VZS2" s="132"/>
      <c r="VZT2" s="132"/>
      <c r="VZU2" s="132"/>
      <c r="VZV2" s="132"/>
      <c r="VZW2" s="132"/>
      <c r="VZX2" s="132"/>
      <c r="VZY2" s="132"/>
      <c r="VZZ2" s="132"/>
      <c r="WAA2" s="132"/>
      <c r="WAB2" s="132"/>
      <c r="WAC2" s="132"/>
      <c r="WAD2" s="132"/>
      <c r="WAE2" s="132"/>
      <c r="WAF2" s="132"/>
      <c r="WAG2" s="132"/>
      <c r="WAH2" s="132"/>
      <c r="WAI2" s="132"/>
      <c r="WAJ2" s="132"/>
      <c r="WAK2" s="132"/>
      <c r="WAL2" s="132"/>
      <c r="WAM2" s="132"/>
      <c r="WAN2" s="132"/>
      <c r="WAO2" s="132"/>
      <c r="WAP2" s="132"/>
      <c r="WAQ2" s="132"/>
      <c r="WAR2" s="132"/>
      <c r="WAS2" s="132"/>
      <c r="WAT2" s="132"/>
      <c r="WAU2" s="132"/>
      <c r="WAV2" s="132"/>
      <c r="WAW2" s="132"/>
      <c r="WAX2" s="132"/>
      <c r="WAY2" s="132"/>
      <c r="WAZ2" s="132"/>
      <c r="WBA2" s="132"/>
      <c r="WBB2" s="132"/>
      <c r="WBC2" s="132"/>
      <c r="WBD2" s="132"/>
      <c r="WBE2" s="132"/>
      <c r="WBF2" s="132"/>
      <c r="WBG2" s="132"/>
      <c r="WBH2" s="132"/>
      <c r="WBI2" s="132"/>
      <c r="WBJ2" s="132"/>
      <c r="WBK2" s="132"/>
      <c r="WBL2" s="132"/>
      <c r="WBM2" s="132"/>
      <c r="WBN2" s="132"/>
      <c r="WBO2" s="132"/>
      <c r="WBP2" s="132"/>
      <c r="WBQ2" s="132"/>
      <c r="WBR2" s="132"/>
      <c r="WBS2" s="132"/>
      <c r="WBT2" s="132"/>
      <c r="WBU2" s="132"/>
      <c r="WBV2" s="132"/>
      <c r="WBW2" s="132"/>
      <c r="WBX2" s="132"/>
      <c r="WBY2" s="132"/>
      <c r="WBZ2" s="132"/>
      <c r="WCA2" s="132"/>
      <c r="WCB2" s="132"/>
      <c r="WCC2" s="132"/>
      <c r="WCD2" s="132"/>
      <c r="WCE2" s="132"/>
      <c r="WCF2" s="132"/>
      <c r="WCG2" s="132"/>
      <c r="WCH2" s="132"/>
      <c r="WCI2" s="132"/>
      <c r="WCJ2" s="132"/>
      <c r="WCK2" s="132"/>
      <c r="WCL2" s="132"/>
      <c r="WCM2" s="132"/>
      <c r="WCN2" s="132"/>
      <c r="WCO2" s="132"/>
      <c r="WCP2" s="132"/>
      <c r="WCQ2" s="132"/>
      <c r="WCR2" s="132"/>
      <c r="WCS2" s="132"/>
      <c r="WCT2" s="132"/>
      <c r="WCU2" s="132"/>
      <c r="WCV2" s="132"/>
      <c r="WCW2" s="132"/>
      <c r="WCX2" s="132"/>
      <c r="WCY2" s="132"/>
      <c r="WCZ2" s="132"/>
      <c r="WDA2" s="132"/>
      <c r="WDB2" s="132"/>
      <c r="WDC2" s="132"/>
      <c r="WDD2" s="132"/>
      <c r="WDE2" s="132"/>
      <c r="WDF2" s="132"/>
      <c r="WDG2" s="132"/>
      <c r="WDH2" s="132"/>
      <c r="WDI2" s="132"/>
      <c r="WDJ2" s="132"/>
      <c r="WDK2" s="132"/>
      <c r="WDL2" s="132"/>
      <c r="WDM2" s="132"/>
      <c r="WDN2" s="132"/>
      <c r="WDO2" s="132"/>
      <c r="WDP2" s="132"/>
      <c r="WDQ2" s="132"/>
      <c r="WDR2" s="132"/>
      <c r="WDS2" s="132"/>
      <c r="WDT2" s="132"/>
      <c r="WDU2" s="132"/>
      <c r="WDV2" s="132"/>
      <c r="WDW2" s="132"/>
      <c r="WDX2" s="132"/>
      <c r="WDY2" s="132"/>
      <c r="WDZ2" s="132"/>
      <c r="WEA2" s="132"/>
      <c r="WEB2" s="132"/>
      <c r="WEC2" s="132"/>
      <c r="WED2" s="132"/>
      <c r="WEE2" s="132"/>
      <c r="WEF2" s="132"/>
      <c r="WEG2" s="132"/>
      <c r="WEH2" s="132"/>
      <c r="WEI2" s="132"/>
      <c r="WEJ2" s="132"/>
      <c r="WEK2" s="132"/>
      <c r="WEL2" s="132"/>
      <c r="WEM2" s="132"/>
      <c r="WEN2" s="132"/>
      <c r="WEO2" s="132"/>
      <c r="WEP2" s="132"/>
      <c r="WEQ2" s="132"/>
      <c r="WER2" s="132"/>
      <c r="WES2" s="132"/>
      <c r="WET2" s="132"/>
      <c r="WEU2" s="132"/>
      <c r="WEV2" s="132"/>
      <c r="WEW2" s="132"/>
      <c r="WEX2" s="132"/>
      <c r="WEY2" s="132"/>
      <c r="WEZ2" s="132"/>
      <c r="WFA2" s="132"/>
      <c r="WFB2" s="132"/>
      <c r="WFC2" s="132"/>
      <c r="WFD2" s="132"/>
      <c r="WFE2" s="132"/>
      <c r="WFF2" s="132"/>
      <c r="WFG2" s="132"/>
      <c r="WFH2" s="132"/>
      <c r="WFI2" s="132"/>
      <c r="WFJ2" s="132"/>
      <c r="WFK2" s="132"/>
      <c r="WFL2" s="132"/>
      <c r="WFM2" s="132"/>
      <c r="WFN2" s="132"/>
      <c r="WFO2" s="132"/>
      <c r="WFP2" s="132"/>
      <c r="WFQ2" s="132"/>
      <c r="WFR2" s="132"/>
      <c r="WFS2" s="132"/>
      <c r="WFT2" s="132"/>
      <c r="WFU2" s="132"/>
      <c r="WFV2" s="132"/>
      <c r="WFW2" s="132"/>
      <c r="WFX2" s="132"/>
      <c r="WFY2" s="132"/>
      <c r="WFZ2" s="132"/>
      <c r="WGA2" s="132"/>
      <c r="WGB2" s="132"/>
      <c r="WGC2" s="132"/>
      <c r="WGD2" s="132"/>
      <c r="WGE2" s="132"/>
      <c r="WGF2" s="132"/>
      <c r="WGG2" s="132"/>
      <c r="WGH2" s="132"/>
      <c r="WGI2" s="132"/>
      <c r="WGJ2" s="132"/>
      <c r="WGK2" s="132"/>
      <c r="WGL2" s="132"/>
      <c r="WGM2" s="132"/>
      <c r="WGN2" s="132"/>
      <c r="WGO2" s="132"/>
      <c r="WGP2" s="132"/>
      <c r="WGQ2" s="132"/>
      <c r="WGR2" s="132"/>
      <c r="WGS2" s="132"/>
      <c r="WGT2" s="132"/>
      <c r="WGU2" s="132"/>
      <c r="WGV2" s="132"/>
      <c r="WGW2" s="132"/>
      <c r="WGX2" s="132"/>
      <c r="WGY2" s="132"/>
      <c r="WGZ2" s="132"/>
      <c r="WHA2" s="132"/>
      <c r="WHB2" s="132"/>
      <c r="WHC2" s="132"/>
      <c r="WHD2" s="132"/>
      <c r="WHE2" s="132"/>
      <c r="WHF2" s="132"/>
      <c r="WHG2" s="132"/>
      <c r="WHH2" s="132"/>
      <c r="WHI2" s="132"/>
      <c r="WHJ2" s="132"/>
      <c r="WHK2" s="132"/>
      <c r="WHL2" s="132"/>
      <c r="WHM2" s="132"/>
      <c r="WHN2" s="132"/>
      <c r="WHO2" s="132"/>
      <c r="WHP2" s="132"/>
      <c r="WHQ2" s="132"/>
      <c r="WHR2" s="132"/>
      <c r="WHS2" s="132"/>
      <c r="WHT2" s="132"/>
      <c r="WHU2" s="132"/>
      <c r="WHV2" s="132"/>
      <c r="WHW2" s="132"/>
      <c r="WHX2" s="132"/>
      <c r="WHY2" s="132"/>
      <c r="WHZ2" s="132"/>
      <c r="WIA2" s="132"/>
      <c r="WIB2" s="132"/>
      <c r="WIC2" s="132"/>
      <c r="WID2" s="132"/>
      <c r="WIE2" s="132"/>
      <c r="WIF2" s="132"/>
      <c r="WIG2" s="132"/>
      <c r="WIH2" s="132"/>
      <c r="WII2" s="132"/>
      <c r="WIJ2" s="132"/>
      <c r="WIK2" s="132"/>
      <c r="WIL2" s="132"/>
      <c r="WIM2" s="132"/>
      <c r="WIN2" s="132"/>
      <c r="WIO2" s="132"/>
      <c r="WIP2" s="132"/>
      <c r="WIQ2" s="132"/>
      <c r="WIR2" s="132"/>
      <c r="WIS2" s="132"/>
      <c r="WIT2" s="132"/>
      <c r="WIU2" s="132"/>
      <c r="WIV2" s="132"/>
      <c r="WIW2" s="132"/>
      <c r="WIX2" s="132"/>
      <c r="WIY2" s="132"/>
      <c r="WIZ2" s="132"/>
      <c r="WJA2" s="132"/>
      <c r="WJB2" s="132"/>
      <c r="WJC2" s="132"/>
      <c r="WJD2" s="132"/>
      <c r="WJE2" s="132"/>
      <c r="WJF2" s="132"/>
      <c r="WJG2" s="132"/>
      <c r="WJH2" s="132"/>
      <c r="WJI2" s="132"/>
      <c r="WJJ2" s="132"/>
      <c r="WJK2" s="132"/>
      <c r="WJL2" s="132"/>
      <c r="WJM2" s="132"/>
      <c r="WJN2" s="132"/>
      <c r="WJO2" s="132"/>
      <c r="WJP2" s="132"/>
      <c r="WJQ2" s="132"/>
      <c r="WJR2" s="132"/>
      <c r="WJS2" s="132"/>
      <c r="WJT2" s="132"/>
      <c r="WJU2" s="132"/>
      <c r="WJV2" s="132"/>
      <c r="WJW2" s="132"/>
      <c r="WJX2" s="132"/>
      <c r="WJY2" s="132"/>
      <c r="WJZ2" s="132"/>
      <c r="WKA2" s="132"/>
      <c r="WKB2" s="132"/>
      <c r="WKC2" s="132"/>
      <c r="WKD2" s="132"/>
      <c r="WKE2" s="132"/>
      <c r="WKF2" s="132"/>
      <c r="WKG2" s="132"/>
      <c r="WKH2" s="132"/>
      <c r="WKI2" s="132"/>
      <c r="WKJ2" s="132"/>
      <c r="WKK2" s="132"/>
      <c r="WKL2" s="132"/>
      <c r="WKM2" s="132"/>
      <c r="WKN2" s="132"/>
      <c r="WKO2" s="132"/>
      <c r="WKP2" s="132"/>
      <c r="WKQ2" s="132"/>
      <c r="WKR2" s="132"/>
      <c r="WKS2" s="132"/>
      <c r="WKT2" s="132"/>
      <c r="WKU2" s="132"/>
      <c r="WKV2" s="132"/>
      <c r="WKW2" s="132"/>
      <c r="WKX2" s="132"/>
      <c r="WKY2" s="132"/>
      <c r="WKZ2" s="132"/>
      <c r="WLA2" s="132"/>
      <c r="WLB2" s="132"/>
      <c r="WLC2" s="132"/>
      <c r="WLD2" s="132"/>
      <c r="WLE2" s="132"/>
      <c r="WLF2" s="132"/>
      <c r="WLG2" s="132"/>
      <c r="WLH2" s="132"/>
      <c r="WLI2" s="132"/>
      <c r="WLJ2" s="132"/>
      <c r="WLK2" s="132"/>
      <c r="WLL2" s="132"/>
      <c r="WLM2" s="132"/>
      <c r="WLN2" s="132"/>
      <c r="WLO2" s="132"/>
      <c r="WLP2" s="132"/>
      <c r="WLQ2" s="132"/>
      <c r="WLR2" s="132"/>
      <c r="WLS2" s="132"/>
      <c r="WLT2" s="132"/>
      <c r="WLU2" s="132"/>
      <c r="WLV2" s="132"/>
      <c r="WLW2" s="132"/>
      <c r="WLX2" s="132"/>
      <c r="WLY2" s="132"/>
      <c r="WLZ2" s="132"/>
      <c r="WMA2" s="132"/>
      <c r="WMB2" s="132"/>
      <c r="WMC2" s="132"/>
      <c r="WMD2" s="132"/>
      <c r="WME2" s="132"/>
      <c r="WMF2" s="132"/>
      <c r="WMG2" s="132"/>
      <c r="WMH2" s="132"/>
      <c r="WMI2" s="132"/>
      <c r="WMJ2" s="132"/>
      <c r="WMK2" s="132"/>
      <c r="WML2" s="132"/>
      <c r="WMM2" s="132"/>
      <c r="WMN2" s="132"/>
      <c r="WMO2" s="132"/>
      <c r="WMP2" s="132"/>
      <c r="WMQ2" s="132"/>
      <c r="WMR2" s="132"/>
      <c r="WMS2" s="132"/>
      <c r="WMT2" s="132"/>
      <c r="WMU2" s="132"/>
      <c r="WMV2" s="132"/>
      <c r="WMW2" s="132"/>
      <c r="WMX2" s="132"/>
      <c r="WMY2" s="132"/>
      <c r="WMZ2" s="132"/>
      <c r="WNA2" s="132"/>
      <c r="WNB2" s="132"/>
      <c r="WNC2" s="132"/>
      <c r="WND2" s="132"/>
      <c r="WNE2" s="132"/>
      <c r="WNF2" s="132"/>
      <c r="WNG2" s="132"/>
      <c r="WNH2" s="132"/>
      <c r="WNI2" s="132"/>
      <c r="WNJ2" s="132"/>
      <c r="WNK2" s="132"/>
      <c r="WNL2" s="132"/>
      <c r="WNM2" s="132"/>
      <c r="WNN2" s="132"/>
      <c r="WNO2" s="132"/>
      <c r="WNP2" s="132"/>
      <c r="WNQ2" s="132"/>
      <c r="WNR2" s="132"/>
      <c r="WNS2" s="132"/>
      <c r="WNT2" s="132"/>
      <c r="WNU2" s="132"/>
      <c r="WNV2" s="132"/>
      <c r="WNW2" s="132"/>
      <c r="WNX2" s="132"/>
      <c r="WNY2" s="132"/>
      <c r="WNZ2" s="132"/>
      <c r="WOA2" s="132"/>
      <c r="WOB2" s="132"/>
      <c r="WOC2" s="132"/>
      <c r="WOD2" s="132"/>
      <c r="WOE2" s="132"/>
      <c r="WOF2" s="132"/>
      <c r="WOG2" s="132"/>
      <c r="WOH2" s="132"/>
      <c r="WOI2" s="132"/>
      <c r="WOJ2" s="132"/>
      <c r="WOK2" s="132"/>
      <c r="WOL2" s="132"/>
      <c r="WOM2" s="132"/>
      <c r="WON2" s="132"/>
      <c r="WOO2" s="132"/>
      <c r="WOP2" s="132"/>
      <c r="WOQ2" s="132"/>
      <c r="WOR2" s="132"/>
      <c r="WOS2" s="132"/>
      <c r="WOT2" s="132"/>
      <c r="WOU2" s="132"/>
      <c r="WOV2" s="132"/>
      <c r="WOW2" s="132"/>
      <c r="WOX2" s="132"/>
      <c r="WOY2" s="132"/>
      <c r="WOZ2" s="132"/>
      <c r="WPA2" s="132"/>
      <c r="WPB2" s="132"/>
      <c r="WPC2" s="132"/>
      <c r="WPD2" s="132"/>
      <c r="WPE2" s="132"/>
      <c r="WPF2" s="132"/>
      <c r="WPG2" s="132"/>
      <c r="WPH2" s="132"/>
      <c r="WPI2" s="132"/>
      <c r="WPJ2" s="132"/>
      <c r="WPK2" s="132"/>
      <c r="WPL2" s="132"/>
      <c r="WPM2" s="132"/>
      <c r="WPN2" s="132"/>
      <c r="WPO2" s="132"/>
      <c r="WPP2" s="132"/>
      <c r="WPQ2" s="132"/>
      <c r="WPR2" s="132"/>
      <c r="WPS2" s="132"/>
      <c r="WPT2" s="132"/>
      <c r="WPU2" s="132"/>
      <c r="WPV2" s="132"/>
      <c r="WPW2" s="132"/>
      <c r="WPX2" s="132"/>
      <c r="WPY2" s="132"/>
      <c r="WPZ2" s="132"/>
      <c r="WQA2" s="132"/>
      <c r="WQB2" s="132"/>
      <c r="WQC2" s="132"/>
      <c r="WQD2" s="132"/>
      <c r="WQE2" s="132"/>
      <c r="WQF2" s="132"/>
      <c r="WQG2" s="132"/>
      <c r="WQH2" s="132"/>
      <c r="WQI2" s="132"/>
      <c r="WQJ2" s="132"/>
      <c r="WQK2" s="132"/>
      <c r="WQL2" s="132"/>
      <c r="WQM2" s="132"/>
      <c r="WQN2" s="132"/>
      <c r="WQO2" s="132"/>
      <c r="WQP2" s="132"/>
      <c r="WQQ2" s="132"/>
      <c r="WQR2" s="132"/>
      <c r="WQS2" s="132"/>
      <c r="WQT2" s="132"/>
      <c r="WQU2" s="132"/>
      <c r="WQV2" s="132"/>
      <c r="WQW2" s="132"/>
      <c r="WQX2" s="132"/>
      <c r="WQY2" s="132"/>
      <c r="WQZ2" s="132"/>
      <c r="WRA2" s="132"/>
      <c r="WRB2" s="132"/>
      <c r="WRC2" s="132"/>
      <c r="WRD2" s="132"/>
      <c r="WRE2" s="132"/>
      <c r="WRF2" s="132"/>
      <c r="WRG2" s="132"/>
      <c r="WRH2" s="132"/>
      <c r="WRI2" s="132"/>
      <c r="WRJ2" s="132"/>
      <c r="WRK2" s="132"/>
      <c r="WRL2" s="132"/>
      <c r="WRM2" s="132"/>
      <c r="WRN2" s="132"/>
      <c r="WRO2" s="132"/>
      <c r="WRP2" s="132"/>
      <c r="WRQ2" s="132"/>
      <c r="WRR2" s="132"/>
      <c r="WRS2" s="132"/>
      <c r="WRT2" s="132"/>
      <c r="WRU2" s="132"/>
      <c r="WRV2" s="132"/>
      <c r="WRW2" s="132"/>
      <c r="WRX2" s="132"/>
      <c r="WRY2" s="132"/>
      <c r="WRZ2" s="132"/>
      <c r="WSA2" s="132"/>
      <c r="WSB2" s="132"/>
      <c r="WSC2" s="132"/>
      <c r="WSD2" s="132"/>
      <c r="WSE2" s="132"/>
      <c r="WSF2" s="132"/>
      <c r="WSG2" s="132"/>
      <c r="WSH2" s="132"/>
      <c r="WSI2" s="132"/>
      <c r="WSJ2" s="132"/>
      <c r="WSK2" s="132"/>
      <c r="WSL2" s="132"/>
      <c r="WSM2" s="132"/>
      <c r="WSN2" s="132"/>
      <c r="WSO2" s="132"/>
      <c r="WSP2" s="132"/>
      <c r="WSQ2" s="132"/>
      <c r="WSR2" s="132"/>
      <c r="WSS2" s="132"/>
      <c r="WST2" s="132"/>
      <c r="WSU2" s="132"/>
      <c r="WSV2" s="132"/>
      <c r="WSW2" s="132"/>
      <c r="WSX2" s="132"/>
      <c r="WSY2" s="132"/>
      <c r="WSZ2" s="132"/>
      <c r="WTA2" s="132"/>
      <c r="WTB2" s="132"/>
      <c r="WTC2" s="132"/>
      <c r="WTD2" s="132"/>
      <c r="WTE2" s="132"/>
      <c r="WTF2" s="132"/>
      <c r="WTG2" s="132"/>
      <c r="WTH2" s="132"/>
      <c r="WTI2" s="132"/>
      <c r="WTJ2" s="132"/>
      <c r="WTK2" s="132"/>
      <c r="WTL2" s="132"/>
      <c r="WTM2" s="132"/>
      <c r="WTN2" s="132"/>
      <c r="WTO2" s="132"/>
      <c r="WTP2" s="132"/>
      <c r="WTQ2" s="132"/>
      <c r="WTR2" s="132"/>
      <c r="WTS2" s="132"/>
      <c r="WTT2" s="132"/>
      <c r="WTU2" s="132"/>
      <c r="WTV2" s="132"/>
      <c r="WTW2" s="132"/>
      <c r="WTX2" s="132"/>
      <c r="WTY2" s="132"/>
      <c r="WTZ2" s="132"/>
      <c r="WUA2" s="132"/>
      <c r="WUB2" s="132"/>
      <c r="WUC2" s="132"/>
      <c r="WUD2" s="132"/>
      <c r="WUE2" s="132"/>
      <c r="WUF2" s="132"/>
      <c r="WUG2" s="132"/>
      <c r="WUH2" s="132"/>
      <c r="WUI2" s="132"/>
      <c r="WUJ2" s="132"/>
      <c r="WUK2" s="132"/>
      <c r="WUL2" s="132"/>
      <c r="WUM2" s="132"/>
      <c r="WUN2" s="132"/>
      <c r="WUO2" s="132"/>
      <c r="WUP2" s="132"/>
      <c r="WUQ2" s="132"/>
      <c r="WUR2" s="132"/>
      <c r="WUS2" s="132"/>
      <c r="WUT2" s="132"/>
      <c r="WUU2" s="132"/>
      <c r="WUV2" s="132"/>
      <c r="WUW2" s="132"/>
      <c r="WUX2" s="132"/>
      <c r="WUY2" s="132"/>
      <c r="WUZ2" s="132"/>
      <c r="WVA2" s="132"/>
      <c r="WVB2" s="132"/>
      <c r="WVC2" s="132"/>
      <c r="WVD2" s="132"/>
      <c r="WVE2" s="132"/>
      <c r="WVF2" s="132"/>
      <c r="WVG2" s="132"/>
      <c r="WVH2" s="132"/>
      <c r="WVI2" s="132"/>
      <c r="WVJ2" s="132"/>
      <c r="WVK2" s="132"/>
      <c r="WVL2" s="132"/>
      <c r="WVM2" s="132"/>
      <c r="WVN2" s="132"/>
      <c r="WVO2" s="132"/>
      <c r="WVP2" s="132"/>
      <c r="WVQ2" s="132"/>
      <c r="WVR2" s="132"/>
      <c r="WVS2" s="132"/>
      <c r="WVT2" s="132"/>
      <c r="WVU2" s="132"/>
      <c r="WVV2" s="132"/>
      <c r="WVW2" s="132"/>
      <c r="WVX2" s="132"/>
      <c r="WVY2" s="132"/>
      <c r="WVZ2" s="132"/>
      <c r="WWA2" s="132"/>
      <c r="WWB2" s="132"/>
      <c r="WWC2" s="132"/>
      <c r="WWD2" s="132"/>
      <c r="WWE2" s="132"/>
      <c r="WWF2" s="132"/>
      <c r="WWG2" s="132"/>
      <c r="WWH2" s="132"/>
      <c r="WWI2" s="132"/>
      <c r="WWJ2" s="132"/>
      <c r="WWK2" s="132"/>
      <c r="WWL2" s="132"/>
      <c r="WWM2" s="132"/>
      <c r="WWN2" s="132"/>
      <c r="WWO2" s="132"/>
      <c r="WWP2" s="132"/>
      <c r="WWQ2" s="132"/>
      <c r="WWR2" s="132"/>
      <c r="WWS2" s="132"/>
      <c r="WWT2" s="132"/>
      <c r="WWU2" s="132"/>
      <c r="WWV2" s="132"/>
      <c r="WWW2" s="132"/>
      <c r="WWX2" s="132"/>
      <c r="WWY2" s="132"/>
      <c r="WWZ2" s="132"/>
      <c r="WXA2" s="132"/>
      <c r="WXB2" s="132"/>
      <c r="WXC2" s="132"/>
      <c r="WXD2" s="132"/>
      <c r="WXE2" s="132"/>
      <c r="WXF2" s="132"/>
      <c r="WXG2" s="132"/>
      <c r="WXH2" s="132"/>
      <c r="WXI2" s="132"/>
      <c r="WXJ2" s="132"/>
      <c r="WXK2" s="132"/>
      <c r="WXL2" s="132"/>
      <c r="WXM2" s="132"/>
      <c r="WXN2" s="132"/>
      <c r="WXO2" s="132"/>
      <c r="WXP2" s="132"/>
      <c r="WXQ2" s="132"/>
      <c r="WXR2" s="132"/>
      <c r="WXS2" s="132"/>
      <c r="WXT2" s="132"/>
      <c r="WXU2" s="132"/>
      <c r="WXV2" s="132"/>
      <c r="WXW2" s="132"/>
      <c r="WXX2" s="132"/>
      <c r="WXY2" s="132"/>
      <c r="WXZ2" s="132"/>
      <c r="WYA2" s="132"/>
      <c r="WYB2" s="132"/>
      <c r="WYC2" s="132"/>
      <c r="WYD2" s="132"/>
      <c r="WYE2" s="132"/>
      <c r="WYF2" s="132"/>
      <c r="WYG2" s="132"/>
      <c r="WYH2" s="132"/>
      <c r="WYI2" s="132"/>
      <c r="WYJ2" s="132"/>
      <c r="WYK2" s="132"/>
      <c r="WYL2" s="132"/>
      <c r="WYM2" s="132"/>
      <c r="WYN2" s="132"/>
      <c r="WYO2" s="132"/>
      <c r="WYP2" s="132"/>
      <c r="WYQ2" s="132"/>
      <c r="WYR2" s="132"/>
      <c r="WYS2" s="132"/>
      <c r="WYT2" s="132"/>
      <c r="WYU2" s="132"/>
      <c r="WYV2" s="132"/>
      <c r="WYW2" s="132"/>
      <c r="WYX2" s="132"/>
      <c r="WYY2" s="132"/>
      <c r="WYZ2" s="132"/>
      <c r="WZA2" s="132"/>
      <c r="WZB2" s="132"/>
      <c r="WZC2" s="132"/>
      <c r="WZD2" s="132"/>
      <c r="WZE2" s="132"/>
      <c r="WZF2" s="132"/>
      <c r="WZG2" s="132"/>
      <c r="WZH2" s="132"/>
      <c r="WZI2" s="132"/>
      <c r="WZJ2" s="132"/>
      <c r="WZK2" s="132"/>
      <c r="WZL2" s="132"/>
      <c r="WZM2" s="132"/>
      <c r="WZN2" s="132"/>
      <c r="WZO2" s="132"/>
      <c r="WZP2" s="132"/>
      <c r="WZQ2" s="132"/>
      <c r="WZR2" s="132"/>
      <c r="WZS2" s="132"/>
      <c r="WZT2" s="132"/>
      <c r="WZU2" s="132"/>
      <c r="WZV2" s="132"/>
      <c r="WZW2" s="132"/>
      <c r="WZX2" s="132"/>
      <c r="WZY2" s="132"/>
      <c r="WZZ2" s="132"/>
      <c r="XAA2" s="132"/>
      <c r="XAB2" s="132"/>
      <c r="XAC2" s="132"/>
      <c r="XAD2" s="132"/>
      <c r="XAE2" s="132"/>
      <c r="XAF2" s="132"/>
      <c r="XAG2" s="132"/>
      <c r="XAH2" s="132"/>
      <c r="XAI2" s="132"/>
      <c r="XAJ2" s="132"/>
      <c r="XAK2" s="132"/>
      <c r="XAL2" s="132"/>
      <c r="XAM2" s="132"/>
      <c r="XAN2" s="132"/>
      <c r="XAO2" s="132"/>
      <c r="XAP2" s="132"/>
      <c r="XAQ2" s="132"/>
      <c r="XAR2" s="132"/>
      <c r="XAS2" s="132"/>
      <c r="XAT2" s="132"/>
      <c r="XAU2" s="132"/>
      <c r="XAV2" s="132"/>
      <c r="XAW2" s="132"/>
      <c r="XAX2" s="132"/>
      <c r="XAY2" s="132"/>
      <c r="XAZ2" s="132"/>
      <c r="XBA2" s="132"/>
      <c r="XBB2" s="132"/>
      <c r="XBC2" s="132"/>
      <c r="XBD2" s="132"/>
      <c r="XBE2" s="132"/>
      <c r="XBF2" s="132"/>
      <c r="XBG2" s="132"/>
      <c r="XBH2" s="132"/>
      <c r="XBI2" s="132"/>
      <c r="XBJ2" s="132"/>
      <c r="XBK2" s="132"/>
      <c r="XBL2" s="132"/>
      <c r="XBM2" s="132"/>
      <c r="XBN2" s="132"/>
      <c r="XBO2" s="132"/>
      <c r="XBP2" s="132"/>
      <c r="XBQ2" s="132"/>
      <c r="XBR2" s="132"/>
      <c r="XBS2" s="132"/>
      <c r="XBT2" s="132"/>
      <c r="XBU2" s="132"/>
      <c r="XBV2" s="132"/>
      <c r="XBW2" s="132"/>
      <c r="XBX2" s="132"/>
      <c r="XBY2" s="132"/>
      <c r="XBZ2" s="132"/>
      <c r="XCA2" s="132"/>
      <c r="XCB2" s="132"/>
      <c r="XCC2" s="132"/>
      <c r="XCD2" s="132"/>
      <c r="XCE2" s="132"/>
      <c r="XCF2" s="132"/>
      <c r="XCG2" s="132"/>
      <c r="XCH2" s="132"/>
      <c r="XCI2" s="132"/>
      <c r="XCJ2" s="132"/>
      <c r="XCK2" s="132"/>
      <c r="XCL2" s="132"/>
      <c r="XCM2" s="132"/>
      <c r="XCN2" s="132"/>
      <c r="XCO2" s="132"/>
      <c r="XCP2" s="132"/>
      <c r="XCQ2" s="132"/>
      <c r="XCR2" s="132"/>
      <c r="XCS2" s="132"/>
      <c r="XCT2" s="132"/>
      <c r="XCU2" s="132"/>
      <c r="XCV2" s="132"/>
      <c r="XCW2" s="132"/>
      <c r="XCX2" s="132"/>
      <c r="XCY2" s="132"/>
      <c r="XCZ2" s="132"/>
      <c r="XDA2" s="132"/>
      <c r="XDB2" s="132"/>
      <c r="XDC2" s="132"/>
      <c r="XDD2" s="132"/>
      <c r="XDE2" s="132"/>
      <c r="XDF2" s="132"/>
      <c r="XDG2" s="132"/>
      <c r="XDH2" s="132"/>
      <c r="XDI2" s="132"/>
      <c r="XDJ2" s="132"/>
      <c r="XDK2" s="132"/>
      <c r="XDL2" s="132"/>
      <c r="XDM2" s="132"/>
      <c r="XDN2" s="132"/>
      <c r="XDO2" s="132"/>
      <c r="XDP2" s="132"/>
      <c r="XDQ2" s="132"/>
      <c r="XDR2" s="132"/>
      <c r="XDS2" s="132"/>
      <c r="XDT2" s="132"/>
      <c r="XDU2" s="132"/>
      <c r="XDV2" s="132"/>
      <c r="XDW2" s="132"/>
      <c r="XDX2" s="132"/>
      <c r="XDY2" s="132"/>
      <c r="XDZ2" s="132"/>
      <c r="XEA2" s="132"/>
      <c r="XEB2" s="132"/>
      <c r="XEC2" s="132"/>
      <c r="XED2" s="132"/>
      <c r="XEE2" s="132"/>
      <c r="XEF2" s="132"/>
      <c r="XEG2" s="132"/>
      <c r="XEH2" s="132"/>
      <c r="XEI2" s="132"/>
      <c r="XEJ2" s="132"/>
    </row>
    <row r="3" spans="1:16364" s="86" customFormat="1" ht="101.25" hidden="1" customHeight="1">
      <c r="A3" s="102"/>
      <c r="B3" s="102" t="s">
        <v>15</v>
      </c>
      <c r="C3" s="102"/>
      <c r="D3" s="102"/>
      <c r="E3" s="102"/>
      <c r="F3" s="101"/>
      <c r="G3" s="101"/>
      <c r="H3" s="373"/>
      <c r="I3" s="374"/>
      <c r="J3" s="375"/>
      <c r="K3" s="102" t="s">
        <v>16</v>
      </c>
      <c r="L3" s="101"/>
      <c r="M3" s="101"/>
      <c r="N3" s="103"/>
      <c r="O3" s="102" t="s">
        <v>17</v>
      </c>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131"/>
      <c r="BJ3" s="131"/>
      <c r="BK3" s="131"/>
      <c r="BL3" s="131"/>
      <c r="BM3" s="131"/>
      <c r="BN3" s="131"/>
      <c r="BO3" s="131"/>
      <c r="BP3" s="131"/>
      <c r="BQ3" s="131"/>
      <c r="BR3" s="131"/>
      <c r="BS3" s="131"/>
      <c r="BT3" s="131"/>
      <c r="BU3" s="131"/>
      <c r="BV3" s="131"/>
      <c r="BW3" s="131"/>
      <c r="BX3" s="131"/>
      <c r="BY3" s="131"/>
      <c r="BZ3" s="131"/>
      <c r="CA3" s="131"/>
      <c r="CB3" s="131"/>
      <c r="CC3" s="131"/>
      <c r="CD3" s="131"/>
      <c r="CE3" s="131"/>
      <c r="CF3" s="131"/>
      <c r="CG3" s="131"/>
      <c r="CH3" s="131"/>
      <c r="CI3" s="131"/>
      <c r="CJ3" s="131"/>
      <c r="CK3" s="131"/>
      <c r="CL3" s="131"/>
      <c r="CM3" s="131"/>
      <c r="CN3" s="131"/>
      <c r="CO3" s="131"/>
      <c r="CP3" s="131"/>
      <c r="CQ3" s="131"/>
      <c r="CR3" s="131"/>
      <c r="CS3" s="131"/>
      <c r="CT3" s="131"/>
      <c r="CU3" s="131"/>
      <c r="CV3" s="131"/>
      <c r="CW3" s="131"/>
      <c r="CX3" s="131"/>
      <c r="CY3" s="131"/>
      <c r="CZ3" s="131"/>
      <c r="DA3" s="131"/>
      <c r="DB3" s="131"/>
      <c r="DC3" s="131"/>
      <c r="DD3" s="131"/>
      <c r="DE3" s="131"/>
      <c r="DF3" s="131"/>
      <c r="DG3" s="131"/>
      <c r="DH3" s="131"/>
      <c r="DI3" s="131"/>
      <c r="DJ3" s="131"/>
      <c r="DK3" s="131"/>
      <c r="DL3" s="131"/>
      <c r="DM3" s="131"/>
      <c r="DN3" s="131"/>
      <c r="DO3" s="131"/>
      <c r="DP3" s="131"/>
      <c r="DQ3" s="131"/>
      <c r="DR3" s="131"/>
      <c r="DS3" s="131"/>
      <c r="DT3" s="131"/>
      <c r="DU3" s="131"/>
      <c r="DV3" s="131"/>
      <c r="DW3" s="131"/>
      <c r="DX3" s="131"/>
      <c r="DY3" s="131"/>
      <c r="DZ3" s="131"/>
      <c r="EA3" s="131"/>
      <c r="EB3" s="131"/>
      <c r="EC3" s="131"/>
      <c r="ED3" s="131"/>
      <c r="EE3" s="131"/>
      <c r="EF3" s="131"/>
      <c r="EG3" s="131"/>
      <c r="EH3" s="131"/>
      <c r="EI3" s="131"/>
      <c r="EJ3" s="131"/>
      <c r="EK3" s="131"/>
      <c r="EL3" s="131"/>
      <c r="EM3" s="131"/>
      <c r="EN3" s="131"/>
      <c r="EO3" s="131"/>
      <c r="EP3" s="131"/>
      <c r="EQ3" s="131"/>
      <c r="ER3" s="131"/>
      <c r="ES3" s="131"/>
      <c r="ET3" s="131"/>
      <c r="EU3" s="131"/>
      <c r="EV3" s="131"/>
      <c r="EW3" s="131"/>
      <c r="EX3" s="131"/>
      <c r="EY3" s="131"/>
      <c r="EZ3" s="131"/>
      <c r="FA3" s="131"/>
      <c r="FB3" s="131"/>
      <c r="FC3" s="131"/>
      <c r="FD3" s="131"/>
      <c r="FE3" s="131"/>
      <c r="FF3" s="131"/>
      <c r="FG3" s="131"/>
      <c r="FH3" s="131"/>
      <c r="FI3" s="131"/>
      <c r="FJ3" s="131"/>
      <c r="FK3" s="131"/>
      <c r="FL3" s="131"/>
      <c r="FM3" s="131"/>
      <c r="FN3" s="131"/>
      <c r="FO3" s="131"/>
      <c r="FP3" s="131"/>
      <c r="FQ3" s="131"/>
      <c r="FR3" s="131"/>
      <c r="FS3" s="131"/>
      <c r="FT3" s="131"/>
      <c r="FU3" s="131"/>
      <c r="FV3" s="131"/>
      <c r="FW3" s="131"/>
      <c r="FX3" s="131"/>
      <c r="FY3" s="131"/>
      <c r="FZ3" s="131"/>
      <c r="GA3" s="131"/>
      <c r="GB3" s="131"/>
      <c r="GC3" s="131"/>
      <c r="GD3" s="131"/>
      <c r="GE3" s="131"/>
      <c r="GF3" s="131"/>
      <c r="GG3" s="131"/>
      <c r="GH3" s="131"/>
      <c r="GI3" s="131"/>
      <c r="GJ3" s="131"/>
      <c r="GK3" s="131"/>
      <c r="GL3" s="131"/>
      <c r="GM3" s="131"/>
      <c r="GN3" s="131"/>
      <c r="GO3" s="131"/>
      <c r="GP3" s="131"/>
      <c r="GQ3" s="131"/>
      <c r="GR3" s="131"/>
      <c r="GS3" s="131"/>
      <c r="GT3" s="131"/>
      <c r="GU3" s="131"/>
      <c r="GV3" s="131"/>
      <c r="GW3" s="131"/>
      <c r="GX3" s="131"/>
      <c r="GY3" s="131"/>
      <c r="GZ3" s="131"/>
      <c r="HA3" s="131"/>
      <c r="HB3" s="131"/>
      <c r="HC3" s="131"/>
      <c r="HD3" s="131"/>
      <c r="HE3" s="131"/>
      <c r="HF3" s="131"/>
      <c r="HG3" s="131"/>
      <c r="HH3" s="131"/>
      <c r="HI3" s="131"/>
      <c r="HJ3" s="131"/>
      <c r="HK3" s="131"/>
      <c r="HL3" s="131"/>
      <c r="HM3" s="131"/>
      <c r="HN3" s="131"/>
      <c r="HO3" s="131"/>
      <c r="HP3" s="131"/>
      <c r="HQ3" s="131"/>
      <c r="HR3" s="131"/>
      <c r="HS3" s="131"/>
      <c r="HT3" s="131"/>
      <c r="HU3" s="131"/>
      <c r="HV3" s="131"/>
      <c r="HW3" s="131"/>
      <c r="HX3" s="131"/>
      <c r="HY3" s="131"/>
      <c r="HZ3" s="131"/>
      <c r="IA3" s="131"/>
      <c r="IB3" s="131"/>
      <c r="IC3" s="131"/>
      <c r="ID3" s="131"/>
      <c r="IE3" s="131"/>
      <c r="IF3" s="131"/>
      <c r="IG3" s="131"/>
      <c r="IH3" s="131"/>
      <c r="II3" s="131"/>
      <c r="IJ3" s="131"/>
      <c r="IK3" s="131"/>
      <c r="IL3" s="131"/>
      <c r="IM3" s="131"/>
      <c r="IN3" s="131"/>
      <c r="IO3" s="131"/>
      <c r="IP3" s="131"/>
      <c r="IQ3" s="131"/>
      <c r="IR3" s="131"/>
      <c r="IS3" s="131"/>
      <c r="IT3" s="131"/>
      <c r="IU3" s="131"/>
      <c r="IV3" s="131"/>
      <c r="IW3" s="131"/>
      <c r="IX3" s="131"/>
      <c r="IY3" s="131"/>
      <c r="IZ3" s="131"/>
      <c r="JA3" s="131"/>
      <c r="JB3" s="131"/>
      <c r="JC3" s="131"/>
      <c r="JD3" s="131"/>
      <c r="JE3" s="131"/>
      <c r="JF3" s="131"/>
      <c r="JG3" s="131"/>
      <c r="JH3" s="131"/>
      <c r="JI3" s="131"/>
      <c r="JJ3" s="131"/>
      <c r="JK3" s="131"/>
      <c r="JL3" s="131"/>
      <c r="JM3" s="131"/>
      <c r="JN3" s="131"/>
      <c r="JO3" s="131"/>
      <c r="JP3" s="131"/>
      <c r="JQ3" s="131"/>
      <c r="JR3" s="131"/>
      <c r="JS3" s="131"/>
      <c r="JT3" s="131"/>
      <c r="JU3" s="131"/>
      <c r="JV3" s="131"/>
      <c r="JW3" s="131"/>
      <c r="JX3" s="131"/>
      <c r="JY3" s="131"/>
      <c r="JZ3" s="131"/>
      <c r="KA3" s="131"/>
      <c r="KB3" s="131"/>
      <c r="KC3" s="131"/>
      <c r="KD3" s="131"/>
      <c r="KE3" s="131"/>
      <c r="KF3" s="131"/>
      <c r="KG3" s="131"/>
      <c r="KH3" s="131"/>
      <c r="KI3" s="131"/>
      <c r="KJ3" s="131"/>
      <c r="KK3" s="131"/>
      <c r="KL3" s="131"/>
      <c r="KM3" s="131"/>
      <c r="KN3" s="131"/>
      <c r="KO3" s="131"/>
      <c r="KP3" s="131"/>
      <c r="KQ3" s="131"/>
      <c r="KR3" s="131"/>
      <c r="KS3" s="131"/>
      <c r="KT3" s="131"/>
      <c r="KU3" s="131"/>
      <c r="KV3" s="131"/>
      <c r="KW3" s="131"/>
      <c r="KX3" s="131"/>
      <c r="KY3" s="131"/>
      <c r="KZ3" s="131"/>
      <c r="LA3" s="131"/>
      <c r="LB3" s="131"/>
      <c r="LC3" s="131"/>
      <c r="LD3" s="131"/>
      <c r="LE3" s="131"/>
      <c r="LF3" s="131"/>
      <c r="LG3" s="131"/>
      <c r="LH3" s="131"/>
      <c r="LI3" s="131"/>
      <c r="LJ3" s="131"/>
      <c r="LK3" s="131"/>
      <c r="LL3" s="131"/>
      <c r="LM3" s="131"/>
      <c r="LN3" s="131"/>
      <c r="LO3" s="131"/>
      <c r="LP3" s="131"/>
      <c r="LQ3" s="131"/>
      <c r="LR3" s="131"/>
      <c r="LS3" s="131"/>
      <c r="LT3" s="131"/>
      <c r="LU3" s="131"/>
      <c r="LV3" s="131"/>
      <c r="LW3" s="131"/>
      <c r="LX3" s="131"/>
      <c r="LY3" s="131"/>
      <c r="LZ3" s="131"/>
      <c r="MA3" s="131"/>
      <c r="MB3" s="131"/>
      <c r="MC3" s="131"/>
      <c r="MD3" s="131"/>
      <c r="ME3" s="131"/>
      <c r="MF3" s="131"/>
      <c r="MG3" s="131"/>
      <c r="MH3" s="131"/>
      <c r="MI3" s="131"/>
      <c r="MJ3" s="131"/>
      <c r="MK3" s="131"/>
      <c r="ML3" s="131"/>
      <c r="MM3" s="131"/>
      <c r="MN3" s="131"/>
      <c r="MO3" s="131"/>
      <c r="MP3" s="131"/>
      <c r="MQ3" s="131"/>
      <c r="MR3" s="131"/>
      <c r="MS3" s="131"/>
      <c r="MT3" s="131"/>
      <c r="MU3" s="131"/>
      <c r="MV3" s="131"/>
      <c r="MW3" s="131"/>
      <c r="MX3" s="131"/>
      <c r="MY3" s="131"/>
      <c r="MZ3" s="131"/>
      <c r="NA3" s="131"/>
      <c r="NB3" s="131"/>
      <c r="NC3" s="131"/>
      <c r="ND3" s="131"/>
      <c r="NE3" s="131"/>
      <c r="NF3" s="131"/>
      <c r="NG3" s="131"/>
      <c r="NH3" s="131"/>
      <c r="NI3" s="131"/>
      <c r="NJ3" s="131"/>
      <c r="NK3" s="131"/>
      <c r="NL3" s="131"/>
      <c r="NM3" s="131"/>
      <c r="NN3" s="131"/>
      <c r="NO3" s="131"/>
      <c r="NP3" s="131"/>
      <c r="NQ3" s="131"/>
      <c r="NR3" s="131"/>
      <c r="NS3" s="131"/>
      <c r="NT3" s="131"/>
      <c r="NU3" s="131"/>
      <c r="NV3" s="131"/>
      <c r="NW3" s="131"/>
      <c r="NX3" s="131"/>
      <c r="NY3" s="131"/>
      <c r="NZ3" s="131"/>
      <c r="OA3" s="131"/>
      <c r="OB3" s="131"/>
      <c r="OC3" s="131"/>
      <c r="OD3" s="131"/>
      <c r="OE3" s="131"/>
      <c r="OF3" s="131"/>
      <c r="OG3" s="131"/>
      <c r="OH3" s="131"/>
      <c r="OI3" s="131"/>
      <c r="OJ3" s="131"/>
      <c r="OK3" s="131"/>
      <c r="OL3" s="131"/>
      <c r="OM3" s="131"/>
      <c r="ON3" s="131"/>
      <c r="OO3" s="131"/>
      <c r="OP3" s="131"/>
      <c r="OQ3" s="131"/>
      <c r="OR3" s="131"/>
      <c r="OS3" s="131"/>
      <c r="OT3" s="131"/>
      <c r="OU3" s="131"/>
      <c r="OV3" s="131"/>
      <c r="OW3" s="131"/>
      <c r="OX3" s="131"/>
      <c r="OY3" s="131"/>
      <c r="OZ3" s="131"/>
      <c r="PA3" s="131"/>
      <c r="PB3" s="131"/>
      <c r="PC3" s="131"/>
      <c r="PD3" s="131"/>
      <c r="PE3" s="131"/>
      <c r="PF3" s="131"/>
      <c r="PG3" s="131"/>
      <c r="PH3" s="131"/>
      <c r="PI3" s="131"/>
      <c r="PJ3" s="131"/>
      <c r="PK3" s="131"/>
      <c r="PL3" s="131"/>
      <c r="PM3" s="131"/>
      <c r="PN3" s="131"/>
      <c r="PO3" s="131"/>
      <c r="PP3" s="131"/>
      <c r="PQ3" s="131"/>
      <c r="PR3" s="131"/>
      <c r="PS3" s="131"/>
      <c r="PT3" s="131"/>
      <c r="PU3" s="131"/>
      <c r="PV3" s="131"/>
      <c r="PW3" s="131"/>
      <c r="PX3" s="131"/>
      <c r="PY3" s="131"/>
      <c r="PZ3" s="131"/>
      <c r="QA3" s="131"/>
      <c r="QB3" s="131"/>
      <c r="QC3" s="131"/>
      <c r="QD3" s="131"/>
      <c r="QE3" s="131"/>
      <c r="QF3" s="131"/>
      <c r="QG3" s="131"/>
      <c r="QH3" s="131"/>
      <c r="QI3" s="131"/>
      <c r="QJ3" s="131"/>
      <c r="QK3" s="131"/>
      <c r="QL3" s="131"/>
      <c r="QM3" s="131"/>
      <c r="QN3" s="131"/>
      <c r="QO3" s="131"/>
      <c r="QP3" s="131"/>
      <c r="QQ3" s="131"/>
      <c r="QR3" s="131"/>
      <c r="QS3" s="131"/>
      <c r="QT3" s="131"/>
      <c r="QU3" s="131"/>
      <c r="QV3" s="131"/>
      <c r="QW3" s="131"/>
      <c r="QX3" s="131"/>
      <c r="QY3" s="131"/>
      <c r="QZ3" s="131"/>
      <c r="RA3" s="131"/>
      <c r="RB3" s="131"/>
      <c r="RC3" s="131"/>
      <c r="RD3" s="131"/>
      <c r="RE3" s="131"/>
      <c r="RF3" s="131"/>
      <c r="RG3" s="131"/>
      <c r="RH3" s="131"/>
      <c r="RI3" s="131"/>
      <c r="RJ3" s="131"/>
      <c r="RK3" s="131"/>
      <c r="RL3" s="131"/>
      <c r="RM3" s="131"/>
      <c r="RN3" s="131"/>
      <c r="RO3" s="131"/>
      <c r="RP3" s="131"/>
      <c r="RQ3" s="131"/>
      <c r="RR3" s="131"/>
      <c r="RS3" s="131"/>
      <c r="RT3" s="131"/>
      <c r="RU3" s="131"/>
      <c r="RV3" s="131"/>
      <c r="RW3" s="131"/>
      <c r="RX3" s="131"/>
      <c r="RY3" s="131"/>
      <c r="RZ3" s="131"/>
      <c r="SA3" s="131"/>
      <c r="SB3" s="131"/>
      <c r="SC3" s="131"/>
      <c r="SD3" s="131"/>
      <c r="SE3" s="131"/>
      <c r="SF3" s="131"/>
      <c r="SG3" s="131"/>
      <c r="SH3" s="131"/>
      <c r="SI3" s="131"/>
      <c r="SJ3" s="131"/>
      <c r="SK3" s="131"/>
      <c r="SL3" s="131"/>
      <c r="SM3" s="131"/>
      <c r="SN3" s="131"/>
      <c r="SO3" s="131"/>
      <c r="SP3" s="131"/>
      <c r="SQ3" s="131"/>
      <c r="SR3" s="131"/>
      <c r="SS3" s="131"/>
      <c r="ST3" s="131"/>
      <c r="SU3" s="131"/>
      <c r="SV3" s="131"/>
      <c r="SW3" s="131"/>
      <c r="SX3" s="131"/>
      <c r="SY3" s="131"/>
      <c r="SZ3" s="131"/>
      <c r="TA3" s="131"/>
      <c r="TB3" s="131"/>
      <c r="TC3" s="131"/>
      <c r="TD3" s="131"/>
      <c r="TE3" s="131"/>
      <c r="TF3" s="131"/>
      <c r="TG3" s="131"/>
      <c r="TH3" s="131"/>
      <c r="TI3" s="131"/>
      <c r="TJ3" s="131"/>
      <c r="TK3" s="131"/>
      <c r="TL3" s="131"/>
      <c r="TM3" s="131"/>
      <c r="TN3" s="131"/>
      <c r="TO3" s="131"/>
      <c r="TP3" s="131"/>
      <c r="TQ3" s="131"/>
      <c r="TR3" s="131"/>
      <c r="TS3" s="131"/>
      <c r="TT3" s="131"/>
      <c r="TU3" s="131"/>
      <c r="TV3" s="131"/>
      <c r="TW3" s="131"/>
      <c r="TX3" s="131"/>
      <c r="TY3" s="131"/>
      <c r="TZ3" s="131"/>
      <c r="UA3" s="131"/>
      <c r="UB3" s="131"/>
      <c r="UC3" s="131"/>
      <c r="UD3" s="131"/>
      <c r="UE3" s="131"/>
      <c r="UF3" s="131"/>
      <c r="UG3" s="131"/>
      <c r="UH3" s="131"/>
      <c r="UI3" s="131"/>
      <c r="UJ3" s="131"/>
      <c r="UK3" s="131"/>
      <c r="UL3" s="131"/>
      <c r="UM3" s="131"/>
      <c r="UN3" s="131"/>
      <c r="UO3" s="131"/>
      <c r="UP3" s="131"/>
      <c r="UQ3" s="131"/>
      <c r="UR3" s="131"/>
      <c r="US3" s="131"/>
      <c r="UT3" s="131"/>
      <c r="UU3" s="131"/>
      <c r="UV3" s="131"/>
      <c r="UW3" s="131"/>
      <c r="UX3" s="131"/>
      <c r="UY3" s="131"/>
      <c r="UZ3" s="131"/>
      <c r="VA3" s="131"/>
      <c r="VB3" s="131"/>
      <c r="VC3" s="131"/>
      <c r="VD3" s="131"/>
      <c r="VE3" s="131"/>
      <c r="VF3" s="131"/>
      <c r="VG3" s="131"/>
      <c r="VH3" s="131"/>
      <c r="VI3" s="131"/>
      <c r="VJ3" s="131"/>
      <c r="VK3" s="131"/>
      <c r="VL3" s="131"/>
      <c r="VM3" s="131"/>
      <c r="VN3" s="131"/>
      <c r="VO3" s="131"/>
      <c r="VP3" s="131"/>
      <c r="VQ3" s="131"/>
      <c r="VR3" s="131"/>
      <c r="VS3" s="131"/>
      <c r="VT3" s="131"/>
      <c r="VU3" s="131"/>
      <c r="VV3" s="131"/>
      <c r="VW3" s="131"/>
      <c r="VX3" s="131"/>
      <c r="VY3" s="131"/>
      <c r="VZ3" s="131"/>
      <c r="WA3" s="131"/>
      <c r="WB3" s="131"/>
      <c r="WC3" s="131"/>
      <c r="WD3" s="131"/>
      <c r="WE3" s="131"/>
      <c r="WF3" s="131"/>
      <c r="WG3" s="131"/>
      <c r="WH3" s="131"/>
      <c r="WI3" s="131"/>
      <c r="WJ3" s="131"/>
      <c r="WK3" s="131"/>
      <c r="WL3" s="131"/>
      <c r="WM3" s="131"/>
      <c r="WN3" s="131"/>
      <c r="WO3" s="131"/>
      <c r="WP3" s="131"/>
      <c r="WQ3" s="131"/>
      <c r="WR3" s="131"/>
      <c r="WS3" s="131"/>
      <c r="WT3" s="131"/>
      <c r="WU3" s="131"/>
      <c r="WV3" s="131"/>
      <c r="WW3" s="131"/>
      <c r="WX3" s="131"/>
      <c r="WY3" s="131"/>
      <c r="WZ3" s="131"/>
      <c r="XA3" s="131"/>
      <c r="XB3" s="131"/>
      <c r="XC3" s="131"/>
      <c r="XD3" s="131"/>
      <c r="XE3" s="131"/>
      <c r="XF3" s="131"/>
      <c r="XG3" s="131"/>
      <c r="XH3" s="131"/>
      <c r="XI3" s="131"/>
      <c r="XJ3" s="131"/>
      <c r="XK3" s="131"/>
      <c r="XL3" s="131"/>
      <c r="XM3" s="131"/>
      <c r="XN3" s="131"/>
      <c r="XO3" s="131"/>
      <c r="XP3" s="131"/>
      <c r="XQ3" s="131"/>
      <c r="XR3" s="131"/>
      <c r="XS3" s="131"/>
      <c r="XT3" s="131"/>
      <c r="XU3" s="131"/>
      <c r="XV3" s="131"/>
      <c r="XW3" s="131"/>
      <c r="XX3" s="131"/>
      <c r="XY3" s="131"/>
      <c r="XZ3" s="131"/>
      <c r="YA3" s="131"/>
      <c r="YB3" s="131"/>
      <c r="YC3" s="131"/>
      <c r="YD3" s="131"/>
      <c r="YE3" s="131"/>
      <c r="YF3" s="131"/>
      <c r="YG3" s="131"/>
      <c r="YH3" s="131"/>
      <c r="YI3" s="131"/>
      <c r="YJ3" s="131"/>
      <c r="YK3" s="131"/>
      <c r="YL3" s="131"/>
      <c r="YM3" s="131"/>
      <c r="YN3" s="131"/>
      <c r="YO3" s="131"/>
      <c r="YP3" s="131"/>
      <c r="YQ3" s="131"/>
      <c r="YR3" s="131"/>
      <c r="YS3" s="131"/>
      <c r="YT3" s="131"/>
      <c r="YU3" s="131"/>
      <c r="YV3" s="131"/>
      <c r="YW3" s="131"/>
      <c r="YX3" s="131"/>
      <c r="YY3" s="131"/>
      <c r="YZ3" s="131"/>
      <c r="ZA3" s="131"/>
      <c r="ZB3" s="131"/>
      <c r="ZC3" s="131"/>
      <c r="ZD3" s="131"/>
      <c r="ZE3" s="131"/>
      <c r="ZF3" s="131"/>
      <c r="ZG3" s="131"/>
      <c r="ZH3" s="131"/>
      <c r="ZI3" s="131"/>
      <c r="ZJ3" s="131"/>
      <c r="ZK3" s="131"/>
      <c r="ZL3" s="131"/>
      <c r="ZM3" s="131"/>
      <c r="ZN3" s="131"/>
      <c r="ZO3" s="131"/>
      <c r="ZP3" s="131"/>
      <c r="ZQ3" s="131"/>
      <c r="ZR3" s="131"/>
      <c r="ZS3" s="131"/>
      <c r="ZT3" s="131"/>
      <c r="ZU3" s="131"/>
      <c r="ZV3" s="131"/>
      <c r="ZW3" s="131"/>
      <c r="ZX3" s="131"/>
      <c r="ZY3" s="131"/>
      <c r="ZZ3" s="131"/>
      <c r="AAA3" s="131"/>
      <c r="AAB3" s="131"/>
      <c r="AAC3" s="131"/>
      <c r="AAD3" s="131"/>
      <c r="AAE3" s="131"/>
      <c r="AAF3" s="131"/>
      <c r="AAG3" s="131"/>
      <c r="AAH3" s="131"/>
      <c r="AAI3" s="131"/>
      <c r="AAJ3" s="131"/>
      <c r="AAK3" s="131"/>
      <c r="AAL3" s="131"/>
      <c r="AAM3" s="131"/>
      <c r="AAN3" s="131"/>
      <c r="AAO3" s="131"/>
      <c r="AAP3" s="131"/>
      <c r="AAQ3" s="131"/>
      <c r="AAR3" s="131"/>
      <c r="AAS3" s="131"/>
      <c r="AAT3" s="131"/>
      <c r="AAU3" s="131"/>
      <c r="AAV3" s="131"/>
      <c r="AAW3" s="131"/>
      <c r="AAX3" s="131"/>
      <c r="AAY3" s="131"/>
      <c r="AAZ3" s="131"/>
      <c r="ABA3" s="131"/>
      <c r="ABB3" s="131"/>
      <c r="ABC3" s="131"/>
      <c r="ABD3" s="131"/>
      <c r="ABE3" s="131"/>
      <c r="ABF3" s="131"/>
      <c r="ABG3" s="131"/>
      <c r="ABH3" s="131"/>
      <c r="ABI3" s="131"/>
      <c r="ABJ3" s="131"/>
      <c r="ABK3" s="131"/>
      <c r="ABL3" s="131"/>
      <c r="ABM3" s="131"/>
      <c r="ABN3" s="131"/>
      <c r="ABO3" s="131"/>
      <c r="ABP3" s="131"/>
      <c r="ABQ3" s="131"/>
      <c r="ABR3" s="131"/>
      <c r="ABS3" s="131"/>
      <c r="ABT3" s="131"/>
      <c r="ABU3" s="131"/>
      <c r="ABV3" s="131"/>
      <c r="ABW3" s="131"/>
      <c r="ABX3" s="131"/>
      <c r="ABY3" s="131"/>
      <c r="ABZ3" s="131"/>
      <c r="ACA3" s="131"/>
      <c r="ACB3" s="131"/>
      <c r="ACC3" s="131"/>
      <c r="ACD3" s="131"/>
      <c r="ACE3" s="131"/>
      <c r="ACF3" s="131"/>
      <c r="ACG3" s="131"/>
      <c r="ACH3" s="131"/>
      <c r="ACI3" s="131"/>
      <c r="ACJ3" s="131"/>
      <c r="ACK3" s="131"/>
      <c r="ACL3" s="131"/>
      <c r="ACM3" s="131"/>
      <c r="ACN3" s="131"/>
      <c r="ACO3" s="131"/>
      <c r="ACP3" s="131"/>
      <c r="ACQ3" s="131"/>
      <c r="ACR3" s="131"/>
      <c r="ACS3" s="131"/>
      <c r="ACT3" s="131"/>
      <c r="ACU3" s="131"/>
      <c r="ACV3" s="131"/>
      <c r="ACW3" s="131"/>
      <c r="ACX3" s="131"/>
      <c r="ACY3" s="131"/>
      <c r="ACZ3" s="131"/>
      <c r="ADA3" s="131"/>
      <c r="ADB3" s="131"/>
      <c r="ADC3" s="131"/>
      <c r="ADD3" s="131"/>
      <c r="ADE3" s="131"/>
      <c r="ADF3" s="131"/>
      <c r="ADG3" s="131"/>
      <c r="ADH3" s="131"/>
      <c r="ADI3" s="131"/>
      <c r="ADJ3" s="131"/>
      <c r="ADK3" s="131"/>
      <c r="ADL3" s="131"/>
      <c r="ADM3" s="131"/>
      <c r="ADN3" s="131"/>
      <c r="ADO3" s="131"/>
      <c r="ADP3" s="131"/>
      <c r="ADQ3" s="131"/>
      <c r="ADR3" s="131"/>
      <c r="ADS3" s="131"/>
      <c r="ADT3" s="131"/>
      <c r="ADU3" s="131"/>
      <c r="ADV3" s="131"/>
      <c r="ADW3" s="131"/>
      <c r="ADX3" s="131"/>
      <c r="ADY3" s="131"/>
      <c r="ADZ3" s="131"/>
      <c r="AEA3" s="131"/>
      <c r="AEB3" s="131"/>
      <c r="AEC3" s="131"/>
      <c r="AED3" s="131"/>
      <c r="AEE3" s="131"/>
      <c r="AEF3" s="131"/>
      <c r="AEG3" s="131"/>
      <c r="AEH3" s="131"/>
      <c r="AEI3" s="131"/>
      <c r="AEJ3" s="131"/>
      <c r="AEK3" s="131"/>
      <c r="AEL3" s="131"/>
      <c r="AEM3" s="131"/>
      <c r="AEN3" s="131"/>
      <c r="AEO3" s="131"/>
      <c r="AEP3" s="131"/>
      <c r="AEQ3" s="131"/>
      <c r="AER3" s="131"/>
      <c r="AES3" s="131"/>
      <c r="AET3" s="131"/>
      <c r="AEU3" s="131"/>
      <c r="AEV3" s="131"/>
      <c r="AEW3" s="131"/>
      <c r="AEX3" s="131"/>
      <c r="AEY3" s="131"/>
      <c r="AEZ3" s="131"/>
      <c r="AFA3" s="131"/>
      <c r="AFB3" s="131"/>
      <c r="AFC3" s="131"/>
      <c r="AFD3" s="131"/>
      <c r="AFE3" s="131"/>
      <c r="AFF3" s="131"/>
      <c r="AFG3" s="131"/>
      <c r="AFH3" s="131"/>
      <c r="AFI3" s="131"/>
      <c r="AFJ3" s="131"/>
      <c r="AFK3" s="131"/>
      <c r="AFL3" s="131"/>
      <c r="AFM3" s="131"/>
      <c r="AFN3" s="131"/>
      <c r="AFO3" s="131"/>
      <c r="AFP3" s="131"/>
      <c r="AFQ3" s="131"/>
      <c r="AFR3" s="131"/>
      <c r="AFS3" s="131"/>
      <c r="AFT3" s="131"/>
      <c r="AFU3" s="131"/>
      <c r="AFV3" s="131"/>
      <c r="AFW3" s="131"/>
      <c r="AFX3" s="131"/>
      <c r="AFY3" s="131"/>
      <c r="AFZ3" s="131"/>
      <c r="AGA3" s="131"/>
      <c r="AGB3" s="131"/>
      <c r="AGC3" s="131"/>
      <c r="AGD3" s="131"/>
      <c r="AGE3" s="131"/>
      <c r="AGF3" s="131"/>
      <c r="AGG3" s="131"/>
      <c r="AGH3" s="131"/>
      <c r="AGI3" s="131"/>
      <c r="AGJ3" s="131"/>
      <c r="AGK3" s="131"/>
      <c r="AGL3" s="131"/>
      <c r="AGM3" s="131"/>
      <c r="AGN3" s="131"/>
      <c r="AGO3" s="131"/>
      <c r="AGP3" s="131"/>
      <c r="AGQ3" s="131"/>
      <c r="AGR3" s="131"/>
      <c r="AGS3" s="131"/>
      <c r="AGT3" s="131"/>
      <c r="AGU3" s="131"/>
      <c r="AGV3" s="131"/>
      <c r="AGW3" s="131"/>
      <c r="AGX3" s="131"/>
      <c r="AGY3" s="131"/>
      <c r="AGZ3" s="131"/>
      <c r="AHA3" s="131"/>
      <c r="AHB3" s="131"/>
      <c r="AHC3" s="131"/>
      <c r="AHD3" s="131"/>
      <c r="AHE3" s="131"/>
      <c r="AHF3" s="131"/>
      <c r="AHG3" s="131"/>
      <c r="AHH3" s="131"/>
      <c r="AHI3" s="131"/>
      <c r="AHJ3" s="131"/>
      <c r="AHK3" s="131"/>
      <c r="AHL3" s="131"/>
      <c r="AHM3" s="131"/>
      <c r="AHN3" s="131"/>
      <c r="AHO3" s="131"/>
      <c r="AHP3" s="131"/>
      <c r="AHQ3" s="131"/>
      <c r="AHR3" s="131"/>
      <c r="AHS3" s="131"/>
      <c r="AHT3" s="131"/>
      <c r="AHU3" s="131"/>
      <c r="AHV3" s="131"/>
      <c r="AHW3" s="131"/>
      <c r="AHX3" s="131"/>
      <c r="AHY3" s="131"/>
      <c r="AHZ3" s="131"/>
      <c r="AIA3" s="131"/>
      <c r="AIB3" s="131"/>
      <c r="AIC3" s="131"/>
      <c r="AID3" s="131"/>
      <c r="AIE3" s="131"/>
      <c r="AIF3" s="131"/>
      <c r="AIG3" s="131"/>
      <c r="AIH3" s="131"/>
      <c r="AII3" s="131"/>
      <c r="AIJ3" s="131"/>
      <c r="AIK3" s="131"/>
      <c r="AIL3" s="131"/>
      <c r="AIM3" s="131"/>
      <c r="AIN3" s="131"/>
      <c r="AIO3" s="131"/>
      <c r="AIP3" s="131"/>
      <c r="AIQ3" s="131"/>
      <c r="AIR3" s="131"/>
      <c r="AIS3" s="131"/>
      <c r="AIT3" s="131"/>
      <c r="AIU3" s="131"/>
      <c r="AIV3" s="131"/>
      <c r="AIW3" s="131"/>
      <c r="AIX3" s="131"/>
      <c r="AIY3" s="131"/>
      <c r="AIZ3" s="131"/>
      <c r="AJA3" s="131"/>
      <c r="AJB3" s="131"/>
      <c r="AJC3" s="131"/>
      <c r="AJD3" s="131"/>
      <c r="AJE3" s="131"/>
      <c r="AJF3" s="131"/>
      <c r="AJG3" s="131"/>
      <c r="AJH3" s="131"/>
      <c r="AJI3" s="131"/>
      <c r="AJJ3" s="131"/>
      <c r="AJK3" s="131"/>
      <c r="AJL3" s="131"/>
      <c r="AJM3" s="131"/>
      <c r="AJN3" s="131"/>
      <c r="AJO3" s="131"/>
      <c r="AJP3" s="131"/>
      <c r="AJQ3" s="131"/>
      <c r="AJR3" s="131"/>
      <c r="AJS3" s="131"/>
      <c r="AJT3" s="131"/>
      <c r="AJU3" s="131"/>
      <c r="AJV3" s="131"/>
      <c r="AJW3" s="131"/>
      <c r="AJX3" s="131"/>
      <c r="AJY3" s="131"/>
      <c r="AJZ3" s="131"/>
      <c r="AKA3" s="131"/>
      <c r="AKB3" s="131"/>
      <c r="AKC3" s="131"/>
      <c r="AKD3" s="131"/>
      <c r="AKE3" s="131"/>
      <c r="AKF3" s="131"/>
      <c r="AKG3" s="131"/>
      <c r="AKH3" s="131"/>
      <c r="AKI3" s="131"/>
      <c r="AKJ3" s="131"/>
      <c r="AKK3" s="131"/>
      <c r="AKL3" s="131"/>
      <c r="AKM3" s="131"/>
      <c r="AKN3" s="131"/>
      <c r="AKO3" s="131"/>
      <c r="AKP3" s="131"/>
      <c r="AKQ3" s="131"/>
      <c r="AKR3" s="131"/>
      <c r="AKS3" s="131"/>
      <c r="AKT3" s="131"/>
      <c r="AKU3" s="131"/>
      <c r="AKV3" s="131"/>
      <c r="AKW3" s="131"/>
      <c r="AKX3" s="131"/>
      <c r="AKY3" s="131"/>
      <c r="AKZ3" s="131"/>
      <c r="ALA3" s="131"/>
      <c r="ALB3" s="131"/>
      <c r="ALC3" s="131"/>
      <c r="ALD3" s="131"/>
      <c r="ALE3" s="131"/>
      <c r="ALF3" s="131"/>
      <c r="ALG3" s="131"/>
      <c r="ALH3" s="131"/>
      <c r="ALI3" s="131"/>
      <c r="ALJ3" s="131"/>
      <c r="ALK3" s="131"/>
      <c r="ALL3" s="131"/>
      <c r="ALM3" s="131"/>
      <c r="ALN3" s="131"/>
      <c r="ALO3" s="131"/>
      <c r="ALP3" s="131"/>
      <c r="ALQ3" s="131"/>
      <c r="ALR3" s="131"/>
      <c r="ALS3" s="131"/>
      <c r="ALT3" s="131"/>
      <c r="ALU3" s="131"/>
      <c r="ALV3" s="131"/>
      <c r="ALW3" s="131"/>
      <c r="ALX3" s="131"/>
      <c r="ALY3" s="131"/>
      <c r="ALZ3" s="131"/>
      <c r="AMA3" s="131"/>
      <c r="AMB3" s="131"/>
      <c r="AMC3" s="131"/>
      <c r="AMD3" s="131"/>
      <c r="AME3" s="131"/>
      <c r="AMF3" s="131"/>
      <c r="AMG3" s="131"/>
      <c r="AMH3" s="131"/>
      <c r="AMI3" s="131"/>
      <c r="AMJ3" s="131"/>
      <c r="AMK3" s="131"/>
      <c r="AML3" s="131"/>
      <c r="AMM3" s="131"/>
      <c r="AMN3" s="131"/>
      <c r="AMO3" s="131"/>
      <c r="AMP3" s="131"/>
      <c r="AMQ3" s="131"/>
      <c r="AMR3" s="131"/>
      <c r="AMS3" s="131"/>
      <c r="AMT3" s="131"/>
      <c r="AMU3" s="131"/>
      <c r="AMV3" s="131"/>
      <c r="AMW3" s="131"/>
      <c r="AMX3" s="131"/>
      <c r="AMY3" s="131"/>
      <c r="AMZ3" s="131"/>
      <c r="ANA3" s="131"/>
      <c r="ANB3" s="131"/>
      <c r="ANC3" s="131"/>
      <c r="AND3" s="131"/>
      <c r="ANE3" s="131"/>
      <c r="ANF3" s="131"/>
      <c r="ANG3" s="131"/>
      <c r="ANH3" s="131"/>
      <c r="ANI3" s="131"/>
      <c r="ANJ3" s="131"/>
      <c r="ANK3" s="131"/>
      <c r="ANL3" s="131"/>
      <c r="ANM3" s="131"/>
      <c r="ANN3" s="131"/>
      <c r="ANO3" s="131"/>
      <c r="ANP3" s="131"/>
      <c r="ANQ3" s="131"/>
      <c r="ANR3" s="131"/>
      <c r="ANS3" s="131"/>
      <c r="ANT3" s="131"/>
      <c r="ANU3" s="131"/>
      <c r="ANV3" s="131"/>
      <c r="ANW3" s="131"/>
      <c r="ANX3" s="131"/>
      <c r="ANY3" s="131"/>
      <c r="ANZ3" s="131"/>
      <c r="AOA3" s="131"/>
      <c r="AOB3" s="131"/>
      <c r="AOC3" s="131"/>
      <c r="AOD3" s="131"/>
      <c r="AOE3" s="131"/>
      <c r="AOF3" s="131"/>
      <c r="AOG3" s="131"/>
      <c r="AOH3" s="131"/>
      <c r="AOI3" s="131"/>
      <c r="AOJ3" s="131"/>
      <c r="AOK3" s="131"/>
      <c r="AOL3" s="131"/>
      <c r="AOM3" s="131"/>
      <c r="AON3" s="131"/>
      <c r="AOO3" s="131"/>
      <c r="AOP3" s="131"/>
      <c r="AOQ3" s="131"/>
      <c r="AOR3" s="131"/>
      <c r="AOS3" s="131"/>
      <c r="AOT3" s="131"/>
      <c r="AOU3" s="131"/>
      <c r="AOV3" s="131"/>
      <c r="AOW3" s="131"/>
      <c r="AOX3" s="131"/>
      <c r="AOY3" s="131"/>
      <c r="AOZ3" s="131"/>
      <c r="APA3" s="131"/>
      <c r="APB3" s="131"/>
      <c r="APC3" s="131"/>
      <c r="APD3" s="131"/>
      <c r="APE3" s="131"/>
      <c r="APF3" s="131"/>
      <c r="APG3" s="131"/>
      <c r="APH3" s="131"/>
      <c r="API3" s="131"/>
      <c r="APJ3" s="131"/>
      <c r="APK3" s="131"/>
      <c r="APL3" s="131"/>
      <c r="APM3" s="131"/>
      <c r="APN3" s="131"/>
      <c r="APO3" s="131"/>
      <c r="APP3" s="131"/>
      <c r="APQ3" s="131"/>
      <c r="APR3" s="131"/>
      <c r="APS3" s="131"/>
      <c r="APT3" s="131"/>
      <c r="APU3" s="131"/>
      <c r="APV3" s="131"/>
      <c r="APW3" s="131"/>
      <c r="APX3" s="131"/>
      <c r="APY3" s="131"/>
      <c r="APZ3" s="131"/>
      <c r="AQA3" s="131"/>
      <c r="AQB3" s="131"/>
      <c r="AQC3" s="131"/>
      <c r="AQD3" s="131"/>
      <c r="AQE3" s="131"/>
      <c r="AQF3" s="131"/>
      <c r="AQG3" s="131"/>
      <c r="AQH3" s="131"/>
      <c r="AQI3" s="131"/>
      <c r="AQJ3" s="131"/>
      <c r="AQK3" s="131"/>
      <c r="AQL3" s="131"/>
      <c r="AQM3" s="131"/>
      <c r="AQN3" s="131"/>
      <c r="AQO3" s="131"/>
      <c r="AQP3" s="131"/>
      <c r="AQQ3" s="131"/>
      <c r="AQR3" s="131"/>
      <c r="AQS3" s="131"/>
      <c r="AQT3" s="131"/>
      <c r="AQU3" s="131"/>
      <c r="AQV3" s="131"/>
      <c r="AQW3" s="131"/>
      <c r="AQX3" s="131"/>
      <c r="AQY3" s="131"/>
      <c r="AQZ3" s="131"/>
      <c r="ARA3" s="131"/>
      <c r="ARB3" s="131"/>
      <c r="ARC3" s="131"/>
      <c r="ARD3" s="131"/>
      <c r="ARE3" s="131"/>
      <c r="ARF3" s="131"/>
      <c r="ARG3" s="131"/>
      <c r="ARH3" s="131"/>
      <c r="ARI3" s="131"/>
      <c r="ARJ3" s="131"/>
      <c r="ARK3" s="131"/>
      <c r="ARL3" s="131"/>
      <c r="ARM3" s="131"/>
      <c r="ARN3" s="131"/>
      <c r="ARO3" s="131"/>
      <c r="ARP3" s="131"/>
      <c r="ARQ3" s="131"/>
      <c r="ARR3" s="131"/>
      <c r="ARS3" s="131"/>
      <c r="ART3" s="131"/>
      <c r="ARU3" s="131"/>
      <c r="ARV3" s="131"/>
      <c r="ARW3" s="131"/>
      <c r="ARX3" s="131"/>
      <c r="ARY3" s="131"/>
      <c r="ARZ3" s="131"/>
      <c r="ASA3" s="131"/>
      <c r="ASB3" s="131"/>
      <c r="ASC3" s="131"/>
      <c r="ASD3" s="131"/>
      <c r="ASE3" s="131"/>
      <c r="ASF3" s="131"/>
      <c r="ASG3" s="131"/>
      <c r="ASH3" s="131"/>
      <c r="ASI3" s="131"/>
      <c r="ASJ3" s="131"/>
      <c r="ASK3" s="131"/>
      <c r="ASL3" s="131"/>
      <c r="ASM3" s="131"/>
      <c r="ASN3" s="131"/>
      <c r="ASO3" s="131"/>
      <c r="ASP3" s="131"/>
      <c r="ASQ3" s="131"/>
      <c r="ASR3" s="131"/>
      <c r="ASS3" s="131"/>
      <c r="AST3" s="131"/>
      <c r="ASU3" s="131"/>
      <c r="ASV3" s="131"/>
      <c r="ASW3" s="131"/>
      <c r="ASX3" s="131"/>
      <c r="ASY3" s="131"/>
      <c r="ASZ3" s="131"/>
      <c r="ATA3" s="131"/>
      <c r="ATB3" s="131"/>
      <c r="ATC3" s="131"/>
      <c r="ATD3" s="131"/>
      <c r="ATE3" s="131"/>
      <c r="ATF3" s="131"/>
      <c r="ATG3" s="131"/>
      <c r="ATH3" s="131"/>
      <c r="ATI3" s="131"/>
      <c r="ATJ3" s="131"/>
      <c r="ATK3" s="131"/>
      <c r="ATL3" s="131"/>
      <c r="ATM3" s="131"/>
      <c r="ATN3" s="131"/>
      <c r="ATO3" s="131"/>
      <c r="ATP3" s="131"/>
      <c r="ATQ3" s="131"/>
      <c r="ATR3" s="131"/>
      <c r="ATS3" s="131"/>
      <c r="ATT3" s="131"/>
      <c r="ATU3" s="131"/>
      <c r="ATV3" s="131"/>
      <c r="ATW3" s="131"/>
      <c r="ATX3" s="131"/>
      <c r="ATY3" s="131"/>
      <c r="ATZ3" s="131"/>
      <c r="AUA3" s="131"/>
      <c r="AUB3" s="131"/>
      <c r="AUC3" s="131"/>
      <c r="AUD3" s="131"/>
      <c r="AUE3" s="131"/>
      <c r="AUF3" s="131"/>
      <c r="AUG3" s="131"/>
      <c r="AUH3" s="131"/>
      <c r="AUI3" s="131"/>
      <c r="AUJ3" s="131"/>
      <c r="AUK3" s="131"/>
      <c r="AUL3" s="131"/>
      <c r="AUM3" s="131"/>
      <c r="AUN3" s="131"/>
      <c r="AUO3" s="131"/>
      <c r="AUP3" s="131"/>
      <c r="AUQ3" s="131"/>
      <c r="AUR3" s="131"/>
      <c r="AUS3" s="131"/>
      <c r="AUT3" s="131"/>
      <c r="AUU3" s="131"/>
      <c r="AUV3" s="131"/>
      <c r="AUW3" s="131"/>
      <c r="AUX3" s="131"/>
      <c r="AUY3" s="131"/>
      <c r="AUZ3" s="131"/>
      <c r="AVA3" s="131"/>
      <c r="AVB3" s="131"/>
      <c r="AVC3" s="131"/>
      <c r="AVD3" s="131"/>
      <c r="AVE3" s="131"/>
      <c r="AVF3" s="131"/>
      <c r="AVG3" s="131"/>
      <c r="AVH3" s="131"/>
      <c r="AVI3" s="131"/>
      <c r="AVJ3" s="131"/>
      <c r="AVK3" s="131"/>
      <c r="AVL3" s="131"/>
      <c r="AVM3" s="131"/>
      <c r="AVN3" s="131"/>
      <c r="AVO3" s="131"/>
      <c r="AVP3" s="131"/>
      <c r="AVQ3" s="131"/>
      <c r="AVR3" s="131"/>
      <c r="AVS3" s="131"/>
      <c r="AVT3" s="131"/>
      <c r="AVU3" s="131"/>
      <c r="AVV3" s="131"/>
      <c r="AVW3" s="131"/>
      <c r="AVX3" s="131"/>
      <c r="AVY3" s="131"/>
      <c r="AVZ3" s="131"/>
      <c r="AWA3" s="131"/>
      <c r="AWB3" s="131"/>
      <c r="AWC3" s="131"/>
      <c r="AWD3" s="131"/>
      <c r="AWE3" s="131"/>
      <c r="AWF3" s="131"/>
      <c r="AWG3" s="131"/>
      <c r="AWH3" s="131"/>
      <c r="AWI3" s="131"/>
      <c r="AWJ3" s="131"/>
      <c r="AWK3" s="131"/>
      <c r="AWL3" s="131"/>
      <c r="AWM3" s="131"/>
      <c r="AWN3" s="131"/>
      <c r="AWO3" s="131"/>
      <c r="AWP3" s="131"/>
      <c r="AWQ3" s="131"/>
      <c r="AWR3" s="131"/>
      <c r="AWS3" s="131"/>
      <c r="AWT3" s="131"/>
      <c r="AWU3" s="131"/>
      <c r="AWV3" s="131"/>
      <c r="AWW3" s="131"/>
      <c r="AWX3" s="131"/>
      <c r="AWY3" s="131"/>
      <c r="AWZ3" s="131"/>
      <c r="AXA3" s="131"/>
      <c r="AXB3" s="131"/>
      <c r="AXC3" s="131"/>
      <c r="AXD3" s="131"/>
      <c r="AXE3" s="131"/>
      <c r="AXF3" s="131"/>
      <c r="AXG3" s="131"/>
      <c r="AXH3" s="131"/>
      <c r="AXI3" s="131"/>
      <c r="AXJ3" s="131"/>
      <c r="AXK3" s="131"/>
      <c r="AXL3" s="131"/>
      <c r="AXM3" s="131"/>
      <c r="AXN3" s="131"/>
      <c r="AXO3" s="131"/>
      <c r="AXP3" s="131"/>
      <c r="AXQ3" s="131"/>
      <c r="AXR3" s="131"/>
      <c r="AXS3" s="131"/>
      <c r="AXT3" s="131"/>
      <c r="AXU3" s="131"/>
      <c r="AXV3" s="131"/>
      <c r="AXW3" s="131"/>
      <c r="AXX3" s="131"/>
      <c r="AXY3" s="131"/>
      <c r="AXZ3" s="131"/>
      <c r="AYA3" s="131"/>
      <c r="AYB3" s="131"/>
      <c r="AYC3" s="131"/>
      <c r="AYD3" s="131"/>
      <c r="AYE3" s="131"/>
      <c r="AYF3" s="131"/>
      <c r="AYG3" s="131"/>
      <c r="AYH3" s="131"/>
      <c r="AYI3" s="131"/>
      <c r="AYJ3" s="131"/>
      <c r="AYK3" s="131"/>
      <c r="AYL3" s="131"/>
      <c r="AYM3" s="131"/>
      <c r="AYN3" s="131"/>
      <c r="AYO3" s="131"/>
      <c r="AYP3" s="131"/>
      <c r="AYQ3" s="131"/>
      <c r="AYR3" s="131"/>
      <c r="AYS3" s="131"/>
      <c r="AYT3" s="131"/>
      <c r="AYU3" s="131"/>
      <c r="AYV3" s="131"/>
      <c r="AYW3" s="131"/>
      <c r="AYX3" s="131"/>
      <c r="AYY3" s="131"/>
      <c r="AYZ3" s="131"/>
      <c r="AZA3" s="131"/>
      <c r="AZB3" s="131"/>
      <c r="AZC3" s="131"/>
      <c r="AZD3" s="131"/>
      <c r="AZE3" s="131"/>
      <c r="AZF3" s="131"/>
      <c r="AZG3" s="131"/>
      <c r="AZH3" s="131"/>
      <c r="AZI3" s="131"/>
      <c r="AZJ3" s="131"/>
      <c r="AZK3" s="131"/>
      <c r="AZL3" s="131"/>
      <c r="AZM3" s="131"/>
      <c r="AZN3" s="131"/>
      <c r="AZO3" s="131"/>
      <c r="AZP3" s="131"/>
      <c r="AZQ3" s="131"/>
      <c r="AZR3" s="131"/>
      <c r="AZS3" s="131"/>
      <c r="AZT3" s="131"/>
      <c r="AZU3" s="131"/>
      <c r="AZV3" s="131"/>
      <c r="AZW3" s="131"/>
      <c r="AZX3" s="131"/>
      <c r="AZY3" s="131"/>
      <c r="AZZ3" s="131"/>
      <c r="BAA3" s="131"/>
      <c r="BAB3" s="131"/>
      <c r="BAC3" s="131"/>
      <c r="BAD3" s="131"/>
      <c r="BAE3" s="131"/>
      <c r="BAF3" s="131"/>
      <c r="BAG3" s="131"/>
      <c r="BAH3" s="131"/>
      <c r="BAI3" s="131"/>
      <c r="BAJ3" s="131"/>
      <c r="BAK3" s="131"/>
      <c r="BAL3" s="131"/>
      <c r="BAM3" s="131"/>
      <c r="BAN3" s="131"/>
      <c r="BAO3" s="131"/>
      <c r="BAP3" s="131"/>
      <c r="BAQ3" s="131"/>
      <c r="BAR3" s="131"/>
      <c r="BAS3" s="131"/>
      <c r="BAT3" s="131"/>
      <c r="BAU3" s="131"/>
      <c r="BAV3" s="131"/>
      <c r="BAW3" s="131"/>
      <c r="BAX3" s="131"/>
      <c r="BAY3" s="131"/>
      <c r="BAZ3" s="131"/>
      <c r="BBA3" s="131"/>
      <c r="BBB3" s="131"/>
      <c r="BBC3" s="131"/>
      <c r="BBD3" s="131"/>
      <c r="BBE3" s="131"/>
      <c r="BBF3" s="131"/>
      <c r="BBG3" s="131"/>
      <c r="BBH3" s="131"/>
      <c r="BBI3" s="131"/>
      <c r="BBJ3" s="131"/>
      <c r="BBK3" s="131"/>
      <c r="BBL3" s="131"/>
      <c r="BBM3" s="131"/>
      <c r="BBN3" s="131"/>
      <c r="BBO3" s="131"/>
      <c r="BBP3" s="131"/>
      <c r="BBQ3" s="131"/>
      <c r="BBR3" s="131"/>
      <c r="BBS3" s="131"/>
      <c r="BBT3" s="131"/>
      <c r="BBU3" s="131"/>
      <c r="BBV3" s="131"/>
      <c r="BBW3" s="131"/>
      <c r="BBX3" s="131"/>
      <c r="BBY3" s="131"/>
      <c r="BBZ3" s="131"/>
      <c r="BCA3" s="131"/>
      <c r="BCB3" s="131"/>
      <c r="BCC3" s="131"/>
      <c r="BCD3" s="131"/>
      <c r="BCE3" s="131"/>
      <c r="BCF3" s="131"/>
      <c r="BCG3" s="131"/>
      <c r="BCH3" s="131"/>
      <c r="BCI3" s="131"/>
      <c r="BCJ3" s="131"/>
      <c r="BCK3" s="131"/>
      <c r="BCL3" s="131"/>
      <c r="BCM3" s="131"/>
      <c r="BCN3" s="131"/>
      <c r="BCO3" s="131"/>
      <c r="BCP3" s="131"/>
      <c r="BCQ3" s="131"/>
      <c r="BCR3" s="131"/>
      <c r="BCS3" s="131"/>
      <c r="BCT3" s="131"/>
      <c r="BCU3" s="131"/>
      <c r="BCV3" s="131"/>
      <c r="BCW3" s="131"/>
      <c r="BCX3" s="131"/>
      <c r="BCY3" s="131"/>
      <c r="BCZ3" s="131"/>
      <c r="BDA3" s="131"/>
      <c r="BDB3" s="131"/>
      <c r="BDC3" s="131"/>
      <c r="BDD3" s="131"/>
      <c r="BDE3" s="131"/>
      <c r="BDF3" s="131"/>
      <c r="BDG3" s="131"/>
      <c r="BDH3" s="131"/>
      <c r="BDI3" s="131"/>
      <c r="BDJ3" s="131"/>
      <c r="BDK3" s="131"/>
      <c r="BDL3" s="131"/>
      <c r="BDM3" s="131"/>
      <c r="BDN3" s="131"/>
      <c r="BDO3" s="131"/>
      <c r="BDP3" s="131"/>
      <c r="BDQ3" s="131"/>
      <c r="BDR3" s="131"/>
      <c r="BDS3" s="131"/>
      <c r="BDT3" s="131"/>
      <c r="BDU3" s="131"/>
      <c r="BDV3" s="131"/>
      <c r="BDW3" s="131"/>
      <c r="BDX3" s="131"/>
      <c r="BDY3" s="131"/>
      <c r="BDZ3" s="131"/>
      <c r="BEA3" s="131"/>
      <c r="BEB3" s="131"/>
      <c r="BEC3" s="131"/>
      <c r="BED3" s="131"/>
      <c r="BEE3" s="131"/>
      <c r="BEF3" s="131"/>
      <c r="BEG3" s="131"/>
      <c r="BEH3" s="131"/>
      <c r="BEI3" s="131"/>
      <c r="BEJ3" s="131"/>
      <c r="BEK3" s="131"/>
      <c r="BEL3" s="131"/>
      <c r="BEM3" s="131"/>
      <c r="BEN3" s="131"/>
      <c r="BEO3" s="131"/>
      <c r="BEP3" s="131"/>
      <c r="BEQ3" s="131"/>
      <c r="BER3" s="131"/>
      <c r="BES3" s="131"/>
      <c r="BET3" s="131"/>
      <c r="BEU3" s="131"/>
      <c r="BEV3" s="131"/>
      <c r="BEW3" s="131"/>
      <c r="BEX3" s="131"/>
      <c r="BEY3" s="131"/>
      <c r="BEZ3" s="131"/>
      <c r="BFA3" s="131"/>
      <c r="BFB3" s="131"/>
      <c r="BFC3" s="131"/>
      <c r="BFD3" s="131"/>
      <c r="BFE3" s="131"/>
      <c r="BFF3" s="131"/>
      <c r="BFG3" s="131"/>
      <c r="BFH3" s="131"/>
      <c r="BFI3" s="131"/>
      <c r="BFJ3" s="131"/>
      <c r="BFK3" s="131"/>
      <c r="BFL3" s="131"/>
      <c r="BFM3" s="131"/>
      <c r="BFN3" s="131"/>
      <c r="BFO3" s="131"/>
      <c r="BFP3" s="131"/>
      <c r="BFQ3" s="131"/>
      <c r="BFR3" s="131"/>
      <c r="BFS3" s="131"/>
      <c r="BFT3" s="131"/>
      <c r="BFU3" s="131"/>
      <c r="BFV3" s="131"/>
      <c r="BFW3" s="131"/>
      <c r="BFX3" s="131"/>
      <c r="BFY3" s="131"/>
      <c r="BFZ3" s="131"/>
      <c r="BGA3" s="131"/>
      <c r="BGB3" s="131"/>
      <c r="BGC3" s="131"/>
      <c r="BGD3" s="131"/>
      <c r="BGE3" s="131"/>
      <c r="BGF3" s="131"/>
      <c r="BGG3" s="131"/>
      <c r="BGH3" s="131"/>
      <c r="BGI3" s="131"/>
      <c r="BGJ3" s="131"/>
      <c r="BGK3" s="131"/>
      <c r="BGL3" s="131"/>
      <c r="BGM3" s="131"/>
      <c r="BGN3" s="131"/>
      <c r="BGO3" s="131"/>
      <c r="BGP3" s="131"/>
      <c r="BGQ3" s="131"/>
      <c r="BGR3" s="131"/>
      <c r="BGS3" s="131"/>
      <c r="BGT3" s="131"/>
      <c r="BGU3" s="131"/>
      <c r="BGV3" s="131"/>
      <c r="BGW3" s="131"/>
      <c r="BGX3" s="131"/>
      <c r="BGY3" s="131"/>
      <c r="BGZ3" s="131"/>
      <c r="BHA3" s="131"/>
      <c r="BHB3" s="131"/>
      <c r="BHC3" s="131"/>
      <c r="BHD3" s="131"/>
      <c r="BHE3" s="131"/>
      <c r="BHF3" s="131"/>
      <c r="BHG3" s="131"/>
      <c r="BHH3" s="131"/>
      <c r="BHI3" s="131"/>
      <c r="BHJ3" s="131"/>
      <c r="BHK3" s="131"/>
      <c r="BHL3" s="131"/>
      <c r="BHM3" s="131"/>
      <c r="BHN3" s="131"/>
      <c r="BHO3" s="131"/>
      <c r="BHP3" s="131"/>
      <c r="BHQ3" s="131"/>
      <c r="BHR3" s="131"/>
      <c r="BHS3" s="131"/>
      <c r="BHT3" s="131"/>
      <c r="BHU3" s="131"/>
      <c r="BHV3" s="131"/>
      <c r="BHW3" s="131"/>
      <c r="BHX3" s="131"/>
      <c r="BHY3" s="131"/>
      <c r="BHZ3" s="131"/>
      <c r="BIA3" s="131"/>
      <c r="BIB3" s="131"/>
      <c r="BIC3" s="131"/>
      <c r="BID3" s="131"/>
      <c r="BIE3" s="131"/>
      <c r="BIF3" s="131"/>
      <c r="BIG3" s="131"/>
      <c r="BIH3" s="131"/>
      <c r="BII3" s="131"/>
      <c r="BIJ3" s="131"/>
      <c r="BIK3" s="131"/>
      <c r="BIL3" s="131"/>
      <c r="BIM3" s="131"/>
      <c r="BIN3" s="131"/>
      <c r="BIO3" s="131"/>
      <c r="BIP3" s="131"/>
      <c r="BIQ3" s="131"/>
      <c r="BIR3" s="131"/>
      <c r="BIS3" s="131"/>
      <c r="BIT3" s="131"/>
      <c r="BIU3" s="131"/>
      <c r="BIV3" s="131"/>
      <c r="BIW3" s="131"/>
      <c r="BIX3" s="131"/>
      <c r="BIY3" s="131"/>
      <c r="BIZ3" s="131"/>
      <c r="BJA3" s="131"/>
      <c r="BJB3" s="131"/>
      <c r="BJC3" s="131"/>
      <c r="BJD3" s="131"/>
      <c r="BJE3" s="131"/>
      <c r="BJF3" s="131"/>
      <c r="BJG3" s="131"/>
      <c r="BJH3" s="131"/>
      <c r="BJI3" s="131"/>
      <c r="BJJ3" s="131"/>
      <c r="BJK3" s="131"/>
      <c r="BJL3" s="131"/>
      <c r="BJM3" s="131"/>
      <c r="BJN3" s="131"/>
      <c r="BJO3" s="131"/>
      <c r="BJP3" s="131"/>
      <c r="BJQ3" s="131"/>
      <c r="BJR3" s="131"/>
      <c r="BJS3" s="131"/>
      <c r="BJT3" s="131"/>
      <c r="BJU3" s="131"/>
      <c r="BJV3" s="131"/>
      <c r="BJW3" s="131"/>
      <c r="BJX3" s="131"/>
      <c r="BJY3" s="131"/>
      <c r="BJZ3" s="131"/>
      <c r="BKA3" s="131"/>
      <c r="BKB3" s="131"/>
      <c r="BKC3" s="131"/>
      <c r="BKD3" s="131"/>
      <c r="BKE3" s="131"/>
      <c r="BKF3" s="131"/>
      <c r="BKG3" s="131"/>
      <c r="BKH3" s="131"/>
      <c r="BKI3" s="131"/>
      <c r="BKJ3" s="131"/>
      <c r="BKK3" s="131"/>
      <c r="BKL3" s="131"/>
      <c r="BKM3" s="131"/>
      <c r="BKN3" s="131"/>
      <c r="BKO3" s="131"/>
      <c r="BKP3" s="131"/>
      <c r="BKQ3" s="131"/>
      <c r="BKR3" s="131"/>
      <c r="BKS3" s="131"/>
      <c r="BKT3" s="131"/>
      <c r="BKU3" s="131"/>
      <c r="BKV3" s="131"/>
      <c r="BKW3" s="131"/>
      <c r="BKX3" s="131"/>
      <c r="BKY3" s="131"/>
      <c r="BKZ3" s="131"/>
      <c r="BLA3" s="131"/>
      <c r="BLB3" s="131"/>
      <c r="BLC3" s="131"/>
      <c r="BLD3" s="131"/>
      <c r="BLE3" s="131"/>
      <c r="BLF3" s="131"/>
      <c r="BLG3" s="131"/>
      <c r="BLH3" s="131"/>
      <c r="BLI3" s="131"/>
      <c r="BLJ3" s="131"/>
      <c r="BLK3" s="131"/>
      <c r="BLL3" s="131"/>
      <c r="BLM3" s="131"/>
      <c r="BLN3" s="131"/>
      <c r="BLO3" s="131"/>
      <c r="BLP3" s="131"/>
      <c r="BLQ3" s="131"/>
      <c r="BLR3" s="131"/>
      <c r="BLS3" s="131"/>
      <c r="BLT3" s="131"/>
      <c r="BLU3" s="131"/>
      <c r="BLV3" s="131"/>
      <c r="BLW3" s="131"/>
      <c r="BLX3" s="131"/>
      <c r="BLY3" s="131"/>
      <c r="BLZ3" s="131"/>
      <c r="BMA3" s="131"/>
      <c r="BMB3" s="131"/>
      <c r="BMC3" s="131"/>
      <c r="BMD3" s="131"/>
      <c r="BME3" s="131"/>
      <c r="BMF3" s="131"/>
      <c r="BMG3" s="131"/>
      <c r="BMH3" s="131"/>
      <c r="BMI3" s="131"/>
      <c r="BMJ3" s="131"/>
      <c r="BMK3" s="131"/>
      <c r="BML3" s="131"/>
      <c r="BMM3" s="131"/>
      <c r="BMN3" s="131"/>
      <c r="BMO3" s="131"/>
      <c r="BMP3" s="131"/>
      <c r="BMQ3" s="131"/>
      <c r="BMR3" s="131"/>
      <c r="BMS3" s="131"/>
      <c r="BMT3" s="131"/>
      <c r="BMU3" s="131"/>
      <c r="BMV3" s="131"/>
      <c r="BMW3" s="131"/>
      <c r="BMX3" s="131"/>
      <c r="BMY3" s="131"/>
      <c r="BMZ3" s="131"/>
      <c r="BNA3" s="131"/>
      <c r="BNB3" s="131"/>
      <c r="BNC3" s="131"/>
      <c r="BND3" s="131"/>
      <c r="BNE3" s="131"/>
      <c r="BNF3" s="131"/>
      <c r="BNG3" s="131"/>
      <c r="BNH3" s="131"/>
      <c r="BNI3" s="131"/>
      <c r="BNJ3" s="131"/>
      <c r="BNK3" s="131"/>
      <c r="BNL3" s="131"/>
      <c r="BNM3" s="131"/>
      <c r="BNN3" s="131"/>
      <c r="BNO3" s="131"/>
      <c r="BNP3" s="131"/>
      <c r="BNQ3" s="131"/>
      <c r="BNR3" s="131"/>
      <c r="BNS3" s="131"/>
      <c r="BNT3" s="131"/>
      <c r="BNU3" s="131"/>
      <c r="BNV3" s="131"/>
      <c r="BNW3" s="131"/>
      <c r="BNX3" s="131"/>
      <c r="BNY3" s="131"/>
      <c r="BNZ3" s="131"/>
      <c r="BOA3" s="131"/>
      <c r="BOB3" s="131"/>
      <c r="BOC3" s="131"/>
      <c r="BOD3" s="131"/>
      <c r="BOE3" s="131"/>
      <c r="BOF3" s="131"/>
      <c r="BOG3" s="131"/>
      <c r="BOH3" s="131"/>
      <c r="BOI3" s="131"/>
      <c r="BOJ3" s="131"/>
      <c r="BOK3" s="131"/>
      <c r="BOL3" s="131"/>
      <c r="BOM3" s="131"/>
      <c r="BON3" s="131"/>
      <c r="BOO3" s="131"/>
      <c r="BOP3" s="131"/>
      <c r="BOQ3" s="131"/>
      <c r="BOR3" s="131"/>
      <c r="BOS3" s="131"/>
      <c r="BOT3" s="131"/>
      <c r="BOU3" s="131"/>
      <c r="BOV3" s="131"/>
      <c r="BOW3" s="131"/>
      <c r="BOX3" s="131"/>
      <c r="BOY3" s="131"/>
      <c r="BOZ3" s="131"/>
      <c r="BPA3" s="131"/>
      <c r="BPB3" s="131"/>
      <c r="BPC3" s="131"/>
      <c r="BPD3" s="131"/>
      <c r="BPE3" s="131"/>
      <c r="BPF3" s="131"/>
      <c r="BPG3" s="131"/>
      <c r="BPH3" s="131"/>
      <c r="BPI3" s="131"/>
      <c r="BPJ3" s="131"/>
      <c r="BPK3" s="131"/>
      <c r="BPL3" s="131"/>
      <c r="BPM3" s="131"/>
      <c r="BPN3" s="131"/>
      <c r="BPO3" s="131"/>
      <c r="BPP3" s="131"/>
      <c r="BPQ3" s="131"/>
      <c r="BPR3" s="131"/>
      <c r="BPS3" s="131"/>
      <c r="BPT3" s="131"/>
      <c r="BPU3" s="131"/>
      <c r="BPV3" s="131"/>
      <c r="BPW3" s="131"/>
      <c r="BPX3" s="131"/>
      <c r="BPY3" s="131"/>
      <c r="BPZ3" s="131"/>
      <c r="BQA3" s="131"/>
      <c r="BQB3" s="131"/>
      <c r="BQC3" s="131"/>
      <c r="BQD3" s="131"/>
      <c r="BQE3" s="131"/>
      <c r="BQF3" s="131"/>
      <c r="BQG3" s="131"/>
      <c r="BQH3" s="131"/>
      <c r="BQI3" s="131"/>
      <c r="BQJ3" s="131"/>
      <c r="BQK3" s="131"/>
      <c r="BQL3" s="131"/>
      <c r="BQM3" s="131"/>
      <c r="BQN3" s="131"/>
      <c r="BQO3" s="131"/>
      <c r="BQP3" s="131"/>
      <c r="BQQ3" s="131"/>
      <c r="BQR3" s="131"/>
      <c r="BQS3" s="131"/>
      <c r="BQT3" s="131"/>
      <c r="BQU3" s="131"/>
      <c r="BQV3" s="131"/>
      <c r="BQW3" s="131"/>
      <c r="BQX3" s="131"/>
      <c r="BQY3" s="131"/>
      <c r="BQZ3" s="131"/>
      <c r="BRA3" s="131"/>
      <c r="BRB3" s="131"/>
      <c r="BRC3" s="131"/>
      <c r="BRD3" s="131"/>
      <c r="BRE3" s="131"/>
      <c r="BRF3" s="131"/>
      <c r="BRG3" s="131"/>
      <c r="BRH3" s="131"/>
      <c r="BRI3" s="131"/>
      <c r="BRJ3" s="131"/>
      <c r="BRK3" s="131"/>
      <c r="BRL3" s="131"/>
      <c r="BRM3" s="131"/>
      <c r="BRN3" s="131"/>
      <c r="BRO3" s="131"/>
      <c r="BRP3" s="131"/>
      <c r="BRQ3" s="131"/>
      <c r="BRR3" s="131"/>
      <c r="BRS3" s="131"/>
      <c r="BRT3" s="131"/>
      <c r="BRU3" s="131"/>
      <c r="BRV3" s="131"/>
      <c r="BRW3" s="131"/>
      <c r="BRX3" s="131"/>
      <c r="BRY3" s="131"/>
      <c r="BRZ3" s="131"/>
      <c r="BSA3" s="131"/>
      <c r="BSB3" s="131"/>
      <c r="BSC3" s="131"/>
      <c r="BSD3" s="131"/>
      <c r="BSE3" s="131"/>
      <c r="BSF3" s="131"/>
      <c r="BSG3" s="131"/>
      <c r="BSH3" s="131"/>
      <c r="BSI3" s="131"/>
      <c r="BSJ3" s="131"/>
      <c r="BSK3" s="131"/>
      <c r="BSL3" s="131"/>
      <c r="BSM3" s="131"/>
      <c r="BSN3" s="131"/>
      <c r="BSO3" s="131"/>
      <c r="BSP3" s="131"/>
      <c r="BSQ3" s="131"/>
      <c r="BSR3" s="131"/>
      <c r="BSS3" s="131"/>
      <c r="BST3" s="131"/>
      <c r="BSU3" s="131"/>
      <c r="BSV3" s="131"/>
      <c r="BSW3" s="131"/>
      <c r="BSX3" s="131"/>
      <c r="BSY3" s="131"/>
      <c r="BSZ3" s="131"/>
      <c r="BTA3" s="131"/>
      <c r="BTB3" s="131"/>
      <c r="BTC3" s="131"/>
      <c r="BTD3" s="131"/>
      <c r="BTE3" s="131"/>
      <c r="BTF3" s="131"/>
      <c r="BTG3" s="131"/>
      <c r="BTH3" s="131"/>
      <c r="BTI3" s="131"/>
      <c r="BTJ3" s="131"/>
      <c r="BTK3" s="131"/>
      <c r="BTL3" s="131"/>
      <c r="BTM3" s="131"/>
      <c r="BTN3" s="131"/>
      <c r="BTO3" s="131"/>
      <c r="BTP3" s="131"/>
      <c r="BTQ3" s="131"/>
      <c r="BTR3" s="131"/>
      <c r="BTS3" s="131"/>
      <c r="BTT3" s="131"/>
      <c r="BTU3" s="131"/>
      <c r="BTV3" s="131"/>
      <c r="BTW3" s="131"/>
      <c r="BTX3" s="131"/>
      <c r="BTY3" s="131"/>
      <c r="BTZ3" s="131"/>
      <c r="BUA3" s="131"/>
      <c r="BUB3" s="131"/>
      <c r="BUC3" s="131"/>
      <c r="BUD3" s="131"/>
      <c r="BUE3" s="131"/>
      <c r="BUF3" s="131"/>
      <c r="BUG3" s="131"/>
      <c r="BUH3" s="131"/>
      <c r="BUI3" s="131"/>
      <c r="BUJ3" s="131"/>
      <c r="BUK3" s="131"/>
      <c r="BUL3" s="131"/>
      <c r="BUM3" s="131"/>
      <c r="BUN3" s="131"/>
      <c r="BUO3" s="131"/>
      <c r="BUP3" s="131"/>
      <c r="BUQ3" s="131"/>
      <c r="BUR3" s="131"/>
      <c r="BUS3" s="131"/>
      <c r="BUT3" s="131"/>
      <c r="BUU3" s="131"/>
      <c r="BUV3" s="131"/>
      <c r="BUW3" s="131"/>
      <c r="BUX3" s="131"/>
      <c r="BUY3" s="131"/>
      <c r="BUZ3" s="131"/>
      <c r="BVA3" s="131"/>
      <c r="BVB3" s="131"/>
      <c r="BVC3" s="131"/>
      <c r="BVD3" s="131"/>
      <c r="BVE3" s="131"/>
      <c r="BVF3" s="131"/>
      <c r="BVG3" s="131"/>
      <c r="BVH3" s="131"/>
      <c r="BVI3" s="131"/>
      <c r="BVJ3" s="131"/>
      <c r="BVK3" s="131"/>
      <c r="BVL3" s="131"/>
      <c r="BVM3" s="131"/>
      <c r="BVN3" s="131"/>
      <c r="BVO3" s="131"/>
      <c r="BVP3" s="131"/>
      <c r="BVQ3" s="131"/>
      <c r="BVR3" s="131"/>
      <c r="BVS3" s="131"/>
      <c r="BVT3" s="131"/>
      <c r="BVU3" s="131"/>
      <c r="BVV3" s="131"/>
      <c r="BVW3" s="131"/>
      <c r="BVX3" s="131"/>
      <c r="BVY3" s="131"/>
      <c r="BVZ3" s="131"/>
      <c r="BWA3" s="131"/>
      <c r="BWB3" s="131"/>
      <c r="BWC3" s="131"/>
      <c r="BWD3" s="131"/>
      <c r="BWE3" s="131"/>
      <c r="BWF3" s="131"/>
      <c r="BWG3" s="131"/>
      <c r="BWH3" s="131"/>
      <c r="BWI3" s="131"/>
      <c r="BWJ3" s="131"/>
      <c r="BWK3" s="131"/>
      <c r="BWL3" s="131"/>
      <c r="BWM3" s="131"/>
      <c r="BWN3" s="131"/>
      <c r="BWO3" s="131"/>
      <c r="BWP3" s="131"/>
      <c r="BWQ3" s="131"/>
      <c r="BWR3" s="131"/>
      <c r="BWS3" s="131"/>
      <c r="BWT3" s="131"/>
      <c r="BWU3" s="131"/>
      <c r="BWV3" s="131"/>
      <c r="BWW3" s="131"/>
      <c r="BWX3" s="131"/>
      <c r="BWY3" s="131"/>
      <c r="BWZ3" s="131"/>
      <c r="BXA3" s="131"/>
      <c r="BXB3" s="131"/>
      <c r="BXC3" s="131"/>
      <c r="BXD3" s="131"/>
      <c r="BXE3" s="131"/>
      <c r="BXF3" s="131"/>
      <c r="BXG3" s="131"/>
      <c r="BXH3" s="131"/>
      <c r="BXI3" s="131"/>
      <c r="BXJ3" s="131"/>
      <c r="BXK3" s="131"/>
      <c r="BXL3" s="131"/>
      <c r="BXM3" s="131"/>
      <c r="BXN3" s="131"/>
      <c r="BXO3" s="131"/>
      <c r="BXP3" s="131"/>
      <c r="BXQ3" s="131"/>
      <c r="BXR3" s="131"/>
      <c r="BXS3" s="131"/>
      <c r="BXT3" s="131"/>
      <c r="BXU3" s="131"/>
      <c r="BXV3" s="131"/>
      <c r="BXW3" s="131"/>
      <c r="BXX3" s="131"/>
      <c r="BXY3" s="131"/>
      <c r="BXZ3" s="131"/>
      <c r="BYA3" s="131"/>
      <c r="BYB3" s="131"/>
      <c r="BYC3" s="131"/>
      <c r="BYD3" s="131"/>
      <c r="BYE3" s="131"/>
      <c r="BYF3" s="131"/>
      <c r="BYG3" s="131"/>
      <c r="BYH3" s="131"/>
      <c r="BYI3" s="131"/>
      <c r="BYJ3" s="131"/>
      <c r="BYK3" s="131"/>
      <c r="BYL3" s="131"/>
      <c r="BYM3" s="131"/>
      <c r="BYN3" s="131"/>
      <c r="BYO3" s="131"/>
      <c r="BYP3" s="131"/>
      <c r="BYQ3" s="131"/>
      <c r="BYR3" s="131"/>
      <c r="BYS3" s="131"/>
      <c r="BYT3" s="131"/>
      <c r="BYU3" s="131"/>
      <c r="BYV3" s="131"/>
      <c r="BYW3" s="131"/>
      <c r="BYX3" s="131"/>
      <c r="BYY3" s="131"/>
      <c r="BYZ3" s="131"/>
      <c r="BZA3" s="131"/>
      <c r="BZB3" s="131"/>
      <c r="BZC3" s="131"/>
      <c r="BZD3" s="131"/>
      <c r="BZE3" s="131"/>
      <c r="BZF3" s="131"/>
      <c r="BZG3" s="131"/>
      <c r="BZH3" s="131"/>
      <c r="BZI3" s="131"/>
      <c r="BZJ3" s="131"/>
      <c r="BZK3" s="131"/>
      <c r="BZL3" s="131"/>
      <c r="BZM3" s="131"/>
      <c r="BZN3" s="131"/>
      <c r="BZO3" s="131"/>
      <c r="BZP3" s="131"/>
      <c r="BZQ3" s="131"/>
      <c r="BZR3" s="131"/>
      <c r="BZS3" s="131"/>
      <c r="BZT3" s="131"/>
      <c r="BZU3" s="131"/>
      <c r="BZV3" s="131"/>
      <c r="BZW3" s="131"/>
      <c r="BZX3" s="131"/>
      <c r="BZY3" s="131"/>
      <c r="BZZ3" s="131"/>
      <c r="CAA3" s="131"/>
      <c r="CAB3" s="131"/>
      <c r="CAC3" s="131"/>
      <c r="CAD3" s="131"/>
      <c r="CAE3" s="131"/>
      <c r="CAF3" s="131"/>
      <c r="CAG3" s="131"/>
      <c r="CAH3" s="131"/>
      <c r="CAI3" s="131"/>
      <c r="CAJ3" s="131"/>
      <c r="CAK3" s="131"/>
      <c r="CAL3" s="131"/>
      <c r="CAM3" s="131"/>
      <c r="CAN3" s="131"/>
      <c r="CAO3" s="131"/>
      <c r="CAP3" s="131"/>
      <c r="CAQ3" s="131"/>
      <c r="CAR3" s="131"/>
      <c r="CAS3" s="131"/>
      <c r="CAT3" s="131"/>
      <c r="CAU3" s="131"/>
      <c r="CAV3" s="131"/>
      <c r="CAW3" s="131"/>
      <c r="CAX3" s="131"/>
      <c r="CAY3" s="131"/>
      <c r="CAZ3" s="131"/>
      <c r="CBA3" s="131"/>
      <c r="CBB3" s="131"/>
      <c r="CBC3" s="131"/>
      <c r="CBD3" s="131"/>
      <c r="CBE3" s="131"/>
      <c r="CBF3" s="131"/>
      <c r="CBG3" s="131"/>
      <c r="CBH3" s="131"/>
      <c r="CBI3" s="131"/>
      <c r="CBJ3" s="131"/>
      <c r="CBK3" s="131"/>
      <c r="CBL3" s="131"/>
      <c r="CBM3" s="131"/>
      <c r="CBN3" s="131"/>
      <c r="CBO3" s="131"/>
      <c r="CBP3" s="131"/>
      <c r="CBQ3" s="131"/>
      <c r="CBR3" s="131"/>
      <c r="CBS3" s="131"/>
      <c r="CBT3" s="131"/>
      <c r="CBU3" s="131"/>
      <c r="CBV3" s="131"/>
      <c r="CBW3" s="131"/>
      <c r="CBX3" s="131"/>
      <c r="CBY3" s="131"/>
      <c r="CBZ3" s="131"/>
      <c r="CCA3" s="131"/>
      <c r="CCB3" s="131"/>
      <c r="CCC3" s="131"/>
      <c r="CCD3" s="131"/>
      <c r="CCE3" s="131"/>
      <c r="CCF3" s="131"/>
      <c r="CCG3" s="131"/>
      <c r="CCH3" s="131"/>
      <c r="CCI3" s="131"/>
      <c r="CCJ3" s="131"/>
      <c r="CCK3" s="131"/>
      <c r="CCL3" s="131"/>
      <c r="CCM3" s="131"/>
      <c r="CCN3" s="131"/>
      <c r="CCO3" s="131"/>
      <c r="CCP3" s="131"/>
      <c r="CCQ3" s="131"/>
      <c r="CCR3" s="131"/>
      <c r="CCS3" s="131"/>
      <c r="CCT3" s="131"/>
      <c r="CCU3" s="131"/>
      <c r="CCV3" s="131"/>
      <c r="CCW3" s="131"/>
      <c r="CCX3" s="131"/>
      <c r="CCY3" s="131"/>
      <c r="CCZ3" s="131"/>
      <c r="CDA3" s="131"/>
      <c r="CDB3" s="131"/>
      <c r="CDC3" s="131"/>
      <c r="CDD3" s="131"/>
      <c r="CDE3" s="131"/>
      <c r="CDF3" s="131"/>
      <c r="CDG3" s="131"/>
      <c r="CDH3" s="131"/>
      <c r="CDI3" s="131"/>
      <c r="CDJ3" s="131"/>
      <c r="CDK3" s="131"/>
      <c r="CDL3" s="131"/>
      <c r="CDM3" s="131"/>
      <c r="CDN3" s="131"/>
      <c r="CDO3" s="131"/>
      <c r="CDP3" s="131"/>
      <c r="CDQ3" s="131"/>
      <c r="CDR3" s="131"/>
      <c r="CDS3" s="131"/>
      <c r="CDT3" s="131"/>
      <c r="CDU3" s="131"/>
      <c r="CDV3" s="131"/>
      <c r="CDW3" s="131"/>
      <c r="CDX3" s="131"/>
      <c r="CDY3" s="131"/>
      <c r="CDZ3" s="131"/>
      <c r="CEA3" s="131"/>
      <c r="CEB3" s="131"/>
      <c r="CEC3" s="131"/>
      <c r="CED3" s="131"/>
      <c r="CEE3" s="131"/>
      <c r="CEF3" s="131"/>
      <c r="CEG3" s="131"/>
      <c r="CEH3" s="131"/>
      <c r="CEI3" s="131"/>
      <c r="CEJ3" s="131"/>
      <c r="CEK3" s="131"/>
      <c r="CEL3" s="131"/>
      <c r="CEM3" s="131"/>
      <c r="CEN3" s="131"/>
      <c r="CEO3" s="131"/>
      <c r="CEP3" s="131"/>
      <c r="CEQ3" s="131"/>
      <c r="CER3" s="131"/>
      <c r="CES3" s="131"/>
      <c r="CET3" s="131"/>
      <c r="CEU3" s="131"/>
      <c r="CEV3" s="131"/>
      <c r="CEW3" s="131"/>
      <c r="CEX3" s="131"/>
      <c r="CEY3" s="131"/>
      <c r="CEZ3" s="131"/>
      <c r="CFA3" s="131"/>
      <c r="CFB3" s="131"/>
      <c r="CFC3" s="131"/>
      <c r="CFD3" s="131"/>
      <c r="CFE3" s="131"/>
      <c r="CFF3" s="131"/>
      <c r="CFG3" s="131"/>
      <c r="CFH3" s="131"/>
      <c r="CFI3" s="131"/>
      <c r="CFJ3" s="131"/>
      <c r="CFK3" s="131"/>
      <c r="CFL3" s="131"/>
      <c r="CFM3" s="131"/>
      <c r="CFN3" s="131"/>
      <c r="CFO3" s="131"/>
      <c r="CFP3" s="131"/>
      <c r="CFQ3" s="131"/>
      <c r="CFR3" s="131"/>
      <c r="CFS3" s="131"/>
      <c r="CFT3" s="131"/>
      <c r="CFU3" s="131"/>
      <c r="CFV3" s="131"/>
      <c r="CFW3" s="131"/>
      <c r="CFX3" s="131"/>
      <c r="CFY3" s="131"/>
      <c r="CFZ3" s="131"/>
      <c r="CGA3" s="131"/>
      <c r="CGB3" s="131"/>
      <c r="CGC3" s="131"/>
      <c r="CGD3" s="131"/>
      <c r="CGE3" s="131"/>
      <c r="CGF3" s="131"/>
      <c r="CGG3" s="131"/>
      <c r="CGH3" s="131"/>
      <c r="CGI3" s="131"/>
      <c r="CGJ3" s="131"/>
      <c r="CGK3" s="131"/>
      <c r="CGL3" s="131"/>
      <c r="CGM3" s="131"/>
      <c r="CGN3" s="131"/>
      <c r="CGO3" s="131"/>
      <c r="CGP3" s="131"/>
      <c r="CGQ3" s="131"/>
      <c r="CGR3" s="131"/>
      <c r="CGS3" s="131"/>
      <c r="CGT3" s="131"/>
      <c r="CGU3" s="131"/>
      <c r="CGV3" s="131"/>
      <c r="CGW3" s="131"/>
      <c r="CGX3" s="131"/>
      <c r="CGY3" s="131"/>
      <c r="CGZ3" s="131"/>
      <c r="CHA3" s="131"/>
      <c r="CHB3" s="131"/>
      <c r="CHC3" s="131"/>
      <c r="CHD3" s="131"/>
      <c r="CHE3" s="131"/>
      <c r="CHF3" s="131"/>
      <c r="CHG3" s="131"/>
      <c r="CHH3" s="131"/>
      <c r="CHI3" s="131"/>
      <c r="CHJ3" s="131"/>
      <c r="CHK3" s="131"/>
      <c r="CHL3" s="131"/>
      <c r="CHM3" s="131"/>
      <c r="CHN3" s="131"/>
      <c r="CHO3" s="131"/>
      <c r="CHP3" s="131"/>
      <c r="CHQ3" s="131"/>
      <c r="CHR3" s="131"/>
      <c r="CHS3" s="131"/>
      <c r="CHT3" s="131"/>
      <c r="CHU3" s="131"/>
      <c r="CHV3" s="131"/>
      <c r="CHW3" s="131"/>
      <c r="CHX3" s="131"/>
      <c r="CHY3" s="131"/>
      <c r="CHZ3" s="131"/>
      <c r="CIA3" s="131"/>
      <c r="CIB3" s="131"/>
      <c r="CIC3" s="131"/>
      <c r="CID3" s="131"/>
      <c r="CIE3" s="131"/>
      <c r="CIF3" s="131"/>
      <c r="CIG3" s="131"/>
      <c r="CIH3" s="131"/>
      <c r="CII3" s="131"/>
      <c r="CIJ3" s="131"/>
      <c r="CIK3" s="131"/>
      <c r="CIL3" s="131"/>
      <c r="CIM3" s="131"/>
      <c r="CIN3" s="131"/>
      <c r="CIO3" s="131"/>
      <c r="CIP3" s="131"/>
      <c r="CIQ3" s="131"/>
      <c r="CIR3" s="131"/>
      <c r="CIS3" s="131"/>
      <c r="CIT3" s="131"/>
      <c r="CIU3" s="131"/>
      <c r="CIV3" s="131"/>
      <c r="CIW3" s="131"/>
      <c r="CIX3" s="131"/>
      <c r="CIY3" s="131"/>
      <c r="CIZ3" s="131"/>
      <c r="CJA3" s="131"/>
      <c r="CJB3" s="131"/>
      <c r="CJC3" s="131"/>
      <c r="CJD3" s="131"/>
      <c r="CJE3" s="131"/>
      <c r="CJF3" s="131"/>
      <c r="CJG3" s="131"/>
      <c r="CJH3" s="131"/>
      <c r="CJI3" s="131"/>
      <c r="CJJ3" s="131"/>
      <c r="CJK3" s="131"/>
      <c r="CJL3" s="131"/>
      <c r="CJM3" s="131"/>
      <c r="CJN3" s="131"/>
      <c r="CJO3" s="131"/>
      <c r="CJP3" s="131"/>
      <c r="CJQ3" s="131"/>
      <c r="CJR3" s="131"/>
      <c r="CJS3" s="131"/>
      <c r="CJT3" s="131"/>
      <c r="CJU3" s="131"/>
      <c r="CJV3" s="131"/>
      <c r="CJW3" s="131"/>
      <c r="CJX3" s="131"/>
      <c r="CJY3" s="131"/>
      <c r="CJZ3" s="131"/>
      <c r="CKA3" s="131"/>
      <c r="CKB3" s="131"/>
      <c r="CKC3" s="131"/>
      <c r="CKD3" s="131"/>
      <c r="CKE3" s="131"/>
      <c r="CKF3" s="131"/>
      <c r="CKG3" s="131"/>
      <c r="CKH3" s="131"/>
      <c r="CKI3" s="131"/>
      <c r="CKJ3" s="131"/>
      <c r="CKK3" s="131"/>
      <c r="CKL3" s="131"/>
      <c r="CKM3" s="131"/>
      <c r="CKN3" s="131"/>
      <c r="CKO3" s="131"/>
      <c r="CKP3" s="131"/>
      <c r="CKQ3" s="131"/>
      <c r="CKR3" s="131"/>
      <c r="CKS3" s="131"/>
      <c r="CKT3" s="131"/>
      <c r="CKU3" s="131"/>
      <c r="CKV3" s="131"/>
      <c r="CKW3" s="131"/>
      <c r="CKX3" s="131"/>
      <c r="CKY3" s="131"/>
      <c r="CKZ3" s="131"/>
      <c r="CLA3" s="131"/>
      <c r="CLB3" s="131"/>
      <c r="CLC3" s="131"/>
      <c r="CLD3" s="131"/>
      <c r="CLE3" s="131"/>
      <c r="CLF3" s="131"/>
      <c r="CLG3" s="131"/>
      <c r="CLH3" s="131"/>
      <c r="CLI3" s="131"/>
      <c r="CLJ3" s="131"/>
      <c r="CLK3" s="131"/>
      <c r="CLL3" s="131"/>
      <c r="CLM3" s="131"/>
      <c r="CLN3" s="131"/>
      <c r="CLO3" s="131"/>
      <c r="CLP3" s="131"/>
      <c r="CLQ3" s="131"/>
      <c r="CLR3" s="131"/>
      <c r="CLS3" s="131"/>
      <c r="CLT3" s="131"/>
      <c r="CLU3" s="131"/>
      <c r="CLV3" s="131"/>
      <c r="CLW3" s="131"/>
      <c r="CLX3" s="131"/>
      <c r="CLY3" s="131"/>
      <c r="CLZ3" s="131"/>
      <c r="CMA3" s="131"/>
      <c r="CMB3" s="131"/>
      <c r="CMC3" s="131"/>
      <c r="CMD3" s="131"/>
      <c r="CME3" s="131"/>
      <c r="CMF3" s="131"/>
      <c r="CMG3" s="131"/>
      <c r="CMH3" s="131"/>
      <c r="CMI3" s="131"/>
      <c r="CMJ3" s="131"/>
      <c r="CMK3" s="131"/>
      <c r="CML3" s="131"/>
      <c r="CMM3" s="131"/>
      <c r="CMN3" s="131"/>
      <c r="CMO3" s="131"/>
      <c r="CMP3" s="131"/>
      <c r="CMQ3" s="131"/>
      <c r="CMR3" s="131"/>
      <c r="CMS3" s="131"/>
      <c r="CMT3" s="131"/>
      <c r="CMU3" s="131"/>
      <c r="CMV3" s="131"/>
      <c r="CMW3" s="131"/>
      <c r="CMX3" s="131"/>
      <c r="CMY3" s="131"/>
      <c r="CMZ3" s="131"/>
      <c r="CNA3" s="131"/>
      <c r="CNB3" s="131"/>
      <c r="CNC3" s="131"/>
      <c r="CND3" s="131"/>
      <c r="CNE3" s="131"/>
      <c r="CNF3" s="131"/>
      <c r="CNG3" s="131"/>
      <c r="CNH3" s="131"/>
      <c r="CNI3" s="131"/>
      <c r="CNJ3" s="131"/>
      <c r="CNK3" s="131"/>
      <c r="CNL3" s="131"/>
      <c r="CNM3" s="131"/>
      <c r="CNN3" s="131"/>
      <c r="CNO3" s="131"/>
      <c r="CNP3" s="131"/>
      <c r="CNQ3" s="131"/>
      <c r="CNR3" s="131"/>
      <c r="CNS3" s="131"/>
      <c r="CNT3" s="131"/>
      <c r="CNU3" s="131"/>
      <c r="CNV3" s="131"/>
      <c r="CNW3" s="131"/>
      <c r="CNX3" s="131"/>
      <c r="CNY3" s="131"/>
      <c r="CNZ3" s="131"/>
      <c r="COA3" s="131"/>
      <c r="COB3" s="131"/>
      <c r="COC3" s="131"/>
      <c r="COD3" s="131"/>
      <c r="COE3" s="131"/>
      <c r="COF3" s="131"/>
      <c r="COG3" s="131"/>
      <c r="COH3" s="131"/>
      <c r="COI3" s="131"/>
      <c r="COJ3" s="131"/>
      <c r="COK3" s="131"/>
      <c r="COL3" s="131"/>
      <c r="COM3" s="131"/>
      <c r="CON3" s="131"/>
      <c r="COO3" s="131"/>
      <c r="COP3" s="131"/>
      <c r="COQ3" s="131"/>
      <c r="COR3" s="131"/>
      <c r="COS3" s="131"/>
      <c r="COT3" s="131"/>
      <c r="COU3" s="131"/>
      <c r="COV3" s="131"/>
      <c r="COW3" s="131"/>
      <c r="COX3" s="131"/>
      <c r="COY3" s="131"/>
      <c r="COZ3" s="131"/>
      <c r="CPA3" s="131"/>
      <c r="CPB3" s="131"/>
      <c r="CPC3" s="131"/>
      <c r="CPD3" s="131"/>
      <c r="CPE3" s="131"/>
      <c r="CPF3" s="131"/>
      <c r="CPG3" s="131"/>
      <c r="CPH3" s="131"/>
      <c r="CPI3" s="131"/>
      <c r="CPJ3" s="131"/>
      <c r="CPK3" s="131"/>
      <c r="CPL3" s="131"/>
      <c r="CPM3" s="131"/>
      <c r="CPN3" s="131"/>
      <c r="CPO3" s="131"/>
      <c r="CPP3" s="131"/>
      <c r="CPQ3" s="131"/>
      <c r="CPR3" s="131"/>
      <c r="CPS3" s="131"/>
      <c r="CPT3" s="131"/>
      <c r="CPU3" s="131"/>
      <c r="CPV3" s="131"/>
      <c r="CPW3" s="131"/>
      <c r="CPX3" s="131"/>
      <c r="CPY3" s="131"/>
      <c r="CPZ3" s="131"/>
      <c r="CQA3" s="131"/>
      <c r="CQB3" s="131"/>
      <c r="CQC3" s="131"/>
      <c r="CQD3" s="131"/>
      <c r="CQE3" s="131"/>
      <c r="CQF3" s="131"/>
      <c r="CQG3" s="131"/>
      <c r="CQH3" s="131"/>
      <c r="CQI3" s="131"/>
      <c r="CQJ3" s="131"/>
      <c r="CQK3" s="131"/>
      <c r="CQL3" s="131"/>
      <c r="CQM3" s="131"/>
      <c r="CQN3" s="131"/>
      <c r="CQO3" s="131"/>
      <c r="CQP3" s="131"/>
      <c r="CQQ3" s="131"/>
      <c r="CQR3" s="131"/>
      <c r="CQS3" s="131"/>
      <c r="CQT3" s="131"/>
      <c r="CQU3" s="131"/>
      <c r="CQV3" s="131"/>
      <c r="CQW3" s="131"/>
      <c r="CQX3" s="131"/>
      <c r="CQY3" s="131"/>
      <c r="CQZ3" s="131"/>
      <c r="CRA3" s="131"/>
      <c r="CRB3" s="131"/>
      <c r="CRC3" s="131"/>
      <c r="CRD3" s="131"/>
      <c r="CRE3" s="131"/>
      <c r="CRF3" s="131"/>
      <c r="CRG3" s="131"/>
      <c r="CRH3" s="131"/>
      <c r="CRI3" s="131"/>
      <c r="CRJ3" s="131"/>
      <c r="CRK3" s="131"/>
      <c r="CRL3" s="131"/>
      <c r="CRM3" s="131"/>
      <c r="CRN3" s="131"/>
      <c r="CRO3" s="131"/>
      <c r="CRP3" s="131"/>
      <c r="CRQ3" s="131"/>
      <c r="CRR3" s="131"/>
      <c r="CRS3" s="131"/>
      <c r="CRT3" s="131"/>
      <c r="CRU3" s="131"/>
      <c r="CRV3" s="131"/>
      <c r="CRW3" s="131"/>
      <c r="CRX3" s="131"/>
      <c r="CRY3" s="131"/>
      <c r="CRZ3" s="131"/>
      <c r="CSA3" s="131"/>
      <c r="CSB3" s="131"/>
      <c r="CSC3" s="131"/>
      <c r="CSD3" s="131"/>
      <c r="CSE3" s="131"/>
      <c r="CSF3" s="131"/>
      <c r="CSG3" s="131"/>
      <c r="CSH3" s="131"/>
      <c r="CSI3" s="131"/>
      <c r="CSJ3" s="131"/>
      <c r="CSK3" s="131"/>
      <c r="CSL3" s="131"/>
      <c r="CSM3" s="131"/>
      <c r="CSN3" s="131"/>
      <c r="CSO3" s="131"/>
      <c r="CSP3" s="131"/>
      <c r="CSQ3" s="131"/>
      <c r="CSR3" s="131"/>
      <c r="CSS3" s="131"/>
      <c r="CST3" s="131"/>
      <c r="CSU3" s="131"/>
      <c r="CSV3" s="131"/>
      <c r="CSW3" s="131"/>
      <c r="CSX3" s="131"/>
      <c r="CSY3" s="131"/>
      <c r="CSZ3" s="131"/>
      <c r="CTA3" s="131"/>
      <c r="CTB3" s="131"/>
      <c r="CTC3" s="131"/>
      <c r="CTD3" s="131"/>
      <c r="CTE3" s="131"/>
      <c r="CTF3" s="131"/>
      <c r="CTG3" s="131"/>
      <c r="CTH3" s="131"/>
      <c r="CTI3" s="131"/>
      <c r="CTJ3" s="131"/>
      <c r="CTK3" s="131"/>
      <c r="CTL3" s="131"/>
      <c r="CTM3" s="131"/>
      <c r="CTN3" s="131"/>
      <c r="CTO3" s="131"/>
      <c r="CTP3" s="131"/>
      <c r="CTQ3" s="131"/>
      <c r="CTR3" s="131"/>
      <c r="CTS3" s="131"/>
      <c r="CTT3" s="131"/>
      <c r="CTU3" s="131"/>
      <c r="CTV3" s="131"/>
      <c r="CTW3" s="131"/>
      <c r="CTX3" s="131"/>
      <c r="CTY3" s="131"/>
      <c r="CTZ3" s="131"/>
      <c r="CUA3" s="131"/>
      <c r="CUB3" s="131"/>
      <c r="CUC3" s="131"/>
      <c r="CUD3" s="131"/>
      <c r="CUE3" s="131"/>
      <c r="CUF3" s="131"/>
      <c r="CUG3" s="131"/>
      <c r="CUH3" s="131"/>
      <c r="CUI3" s="131"/>
      <c r="CUJ3" s="131"/>
      <c r="CUK3" s="131"/>
      <c r="CUL3" s="131"/>
      <c r="CUM3" s="131"/>
      <c r="CUN3" s="131"/>
      <c r="CUO3" s="131"/>
      <c r="CUP3" s="131"/>
      <c r="CUQ3" s="131"/>
      <c r="CUR3" s="131"/>
      <c r="CUS3" s="131"/>
      <c r="CUT3" s="131"/>
      <c r="CUU3" s="131"/>
      <c r="CUV3" s="131"/>
      <c r="CUW3" s="131"/>
      <c r="CUX3" s="131"/>
      <c r="CUY3" s="131"/>
      <c r="CUZ3" s="131"/>
      <c r="CVA3" s="131"/>
      <c r="CVB3" s="131"/>
      <c r="CVC3" s="131"/>
      <c r="CVD3" s="131"/>
      <c r="CVE3" s="131"/>
      <c r="CVF3" s="131"/>
      <c r="CVG3" s="131"/>
      <c r="CVH3" s="131"/>
      <c r="CVI3" s="131"/>
      <c r="CVJ3" s="131"/>
      <c r="CVK3" s="131"/>
      <c r="CVL3" s="131"/>
      <c r="CVM3" s="131"/>
      <c r="CVN3" s="131"/>
      <c r="CVO3" s="131"/>
      <c r="CVP3" s="131"/>
      <c r="CVQ3" s="131"/>
      <c r="CVR3" s="131"/>
      <c r="CVS3" s="131"/>
      <c r="CVT3" s="131"/>
      <c r="CVU3" s="131"/>
      <c r="CVV3" s="131"/>
      <c r="CVW3" s="131"/>
      <c r="CVX3" s="131"/>
      <c r="CVY3" s="131"/>
      <c r="CVZ3" s="131"/>
      <c r="CWA3" s="131"/>
      <c r="CWB3" s="131"/>
      <c r="CWC3" s="131"/>
      <c r="CWD3" s="131"/>
      <c r="CWE3" s="131"/>
      <c r="CWF3" s="131"/>
      <c r="CWG3" s="131"/>
      <c r="CWH3" s="131"/>
      <c r="CWI3" s="131"/>
      <c r="CWJ3" s="131"/>
      <c r="CWK3" s="131"/>
      <c r="CWL3" s="131"/>
      <c r="CWM3" s="131"/>
      <c r="CWN3" s="131"/>
      <c r="CWO3" s="131"/>
      <c r="CWP3" s="131"/>
      <c r="CWQ3" s="131"/>
      <c r="CWR3" s="131"/>
      <c r="CWS3" s="131"/>
      <c r="CWT3" s="131"/>
      <c r="CWU3" s="131"/>
      <c r="CWV3" s="131"/>
      <c r="CWW3" s="131"/>
      <c r="CWX3" s="131"/>
      <c r="CWY3" s="131"/>
      <c r="CWZ3" s="131"/>
      <c r="CXA3" s="131"/>
      <c r="CXB3" s="131"/>
      <c r="CXC3" s="131"/>
      <c r="CXD3" s="131"/>
      <c r="CXE3" s="131"/>
      <c r="CXF3" s="131"/>
      <c r="CXG3" s="131"/>
      <c r="CXH3" s="131"/>
      <c r="CXI3" s="131"/>
      <c r="CXJ3" s="131"/>
      <c r="CXK3" s="131"/>
      <c r="CXL3" s="131"/>
      <c r="CXM3" s="131"/>
      <c r="CXN3" s="131"/>
      <c r="CXO3" s="131"/>
      <c r="CXP3" s="131"/>
      <c r="CXQ3" s="131"/>
      <c r="CXR3" s="131"/>
      <c r="CXS3" s="131"/>
      <c r="CXT3" s="131"/>
      <c r="CXU3" s="131"/>
      <c r="CXV3" s="131"/>
      <c r="CXW3" s="131"/>
      <c r="CXX3" s="131"/>
      <c r="CXY3" s="131"/>
      <c r="CXZ3" s="131"/>
      <c r="CYA3" s="131"/>
      <c r="CYB3" s="131"/>
      <c r="CYC3" s="131"/>
      <c r="CYD3" s="131"/>
      <c r="CYE3" s="131"/>
      <c r="CYF3" s="131"/>
      <c r="CYG3" s="131"/>
      <c r="CYH3" s="131"/>
      <c r="CYI3" s="131"/>
      <c r="CYJ3" s="131"/>
      <c r="CYK3" s="131"/>
      <c r="CYL3" s="131"/>
      <c r="CYM3" s="131"/>
      <c r="CYN3" s="131"/>
      <c r="CYO3" s="131"/>
      <c r="CYP3" s="131"/>
      <c r="CYQ3" s="131"/>
      <c r="CYR3" s="131"/>
      <c r="CYS3" s="131"/>
      <c r="CYT3" s="131"/>
      <c r="CYU3" s="131"/>
      <c r="CYV3" s="131"/>
      <c r="CYW3" s="131"/>
      <c r="CYX3" s="131"/>
      <c r="CYY3" s="131"/>
      <c r="CYZ3" s="131"/>
      <c r="CZA3" s="131"/>
      <c r="CZB3" s="131"/>
      <c r="CZC3" s="131"/>
      <c r="CZD3" s="131"/>
      <c r="CZE3" s="131"/>
      <c r="CZF3" s="131"/>
      <c r="CZG3" s="131"/>
      <c r="CZH3" s="131"/>
      <c r="CZI3" s="131"/>
      <c r="CZJ3" s="131"/>
      <c r="CZK3" s="131"/>
      <c r="CZL3" s="131"/>
      <c r="CZM3" s="131"/>
      <c r="CZN3" s="131"/>
      <c r="CZO3" s="131"/>
      <c r="CZP3" s="131"/>
      <c r="CZQ3" s="131"/>
      <c r="CZR3" s="131"/>
      <c r="CZS3" s="131"/>
      <c r="CZT3" s="131"/>
      <c r="CZU3" s="131"/>
      <c r="CZV3" s="131"/>
      <c r="CZW3" s="131"/>
      <c r="CZX3" s="131"/>
      <c r="CZY3" s="131"/>
      <c r="CZZ3" s="131"/>
      <c r="DAA3" s="131"/>
      <c r="DAB3" s="131"/>
      <c r="DAC3" s="131"/>
      <c r="DAD3" s="131"/>
      <c r="DAE3" s="131"/>
      <c r="DAF3" s="131"/>
      <c r="DAG3" s="131"/>
      <c r="DAH3" s="131"/>
      <c r="DAI3" s="131"/>
      <c r="DAJ3" s="131"/>
      <c r="DAK3" s="131"/>
      <c r="DAL3" s="131"/>
      <c r="DAM3" s="131"/>
      <c r="DAN3" s="131"/>
      <c r="DAO3" s="131"/>
      <c r="DAP3" s="131"/>
      <c r="DAQ3" s="131"/>
      <c r="DAR3" s="131"/>
      <c r="DAS3" s="131"/>
      <c r="DAT3" s="131"/>
      <c r="DAU3" s="131"/>
      <c r="DAV3" s="131"/>
      <c r="DAW3" s="131"/>
      <c r="DAX3" s="131"/>
      <c r="DAY3" s="131"/>
      <c r="DAZ3" s="131"/>
      <c r="DBA3" s="131"/>
      <c r="DBB3" s="131"/>
      <c r="DBC3" s="131"/>
      <c r="DBD3" s="131"/>
      <c r="DBE3" s="131"/>
      <c r="DBF3" s="131"/>
      <c r="DBG3" s="131"/>
      <c r="DBH3" s="131"/>
      <c r="DBI3" s="131"/>
      <c r="DBJ3" s="131"/>
      <c r="DBK3" s="131"/>
      <c r="DBL3" s="131"/>
      <c r="DBM3" s="131"/>
      <c r="DBN3" s="131"/>
      <c r="DBO3" s="131"/>
      <c r="DBP3" s="131"/>
      <c r="DBQ3" s="131"/>
      <c r="DBR3" s="131"/>
      <c r="DBS3" s="131"/>
      <c r="DBT3" s="131"/>
      <c r="DBU3" s="131"/>
      <c r="DBV3" s="131"/>
      <c r="DBW3" s="131"/>
      <c r="DBX3" s="131"/>
      <c r="DBY3" s="131"/>
      <c r="DBZ3" s="131"/>
      <c r="DCA3" s="131"/>
      <c r="DCB3" s="131"/>
      <c r="DCC3" s="131"/>
      <c r="DCD3" s="131"/>
      <c r="DCE3" s="131"/>
      <c r="DCF3" s="131"/>
      <c r="DCG3" s="131"/>
      <c r="DCH3" s="131"/>
      <c r="DCI3" s="131"/>
      <c r="DCJ3" s="131"/>
      <c r="DCK3" s="131"/>
      <c r="DCL3" s="131"/>
      <c r="DCM3" s="131"/>
      <c r="DCN3" s="131"/>
      <c r="DCO3" s="131"/>
      <c r="DCP3" s="131"/>
      <c r="DCQ3" s="131"/>
      <c r="DCR3" s="131"/>
      <c r="DCS3" s="131"/>
      <c r="DCT3" s="131"/>
      <c r="DCU3" s="131"/>
      <c r="DCV3" s="131"/>
      <c r="DCW3" s="131"/>
      <c r="DCX3" s="131"/>
      <c r="DCY3" s="131"/>
      <c r="DCZ3" s="131"/>
      <c r="DDA3" s="131"/>
      <c r="DDB3" s="131"/>
      <c r="DDC3" s="131"/>
      <c r="DDD3" s="131"/>
      <c r="DDE3" s="131"/>
      <c r="DDF3" s="131"/>
      <c r="DDG3" s="131"/>
      <c r="DDH3" s="131"/>
      <c r="DDI3" s="131"/>
      <c r="DDJ3" s="131"/>
      <c r="DDK3" s="131"/>
      <c r="DDL3" s="131"/>
      <c r="DDM3" s="131"/>
      <c r="DDN3" s="131"/>
      <c r="DDO3" s="131"/>
      <c r="DDP3" s="131"/>
      <c r="DDQ3" s="131"/>
      <c r="DDR3" s="131"/>
      <c r="DDS3" s="131"/>
      <c r="DDT3" s="131"/>
      <c r="DDU3" s="131"/>
      <c r="DDV3" s="131"/>
      <c r="DDW3" s="131"/>
      <c r="DDX3" s="131"/>
      <c r="DDY3" s="131"/>
      <c r="DDZ3" s="131"/>
      <c r="DEA3" s="131"/>
      <c r="DEB3" s="131"/>
      <c r="DEC3" s="131"/>
      <c r="DED3" s="131"/>
      <c r="DEE3" s="131"/>
      <c r="DEF3" s="131"/>
      <c r="DEG3" s="131"/>
      <c r="DEH3" s="131"/>
      <c r="DEI3" s="131"/>
      <c r="DEJ3" s="131"/>
      <c r="DEK3" s="131"/>
      <c r="DEL3" s="131"/>
      <c r="DEM3" s="131"/>
      <c r="DEN3" s="131"/>
      <c r="DEO3" s="131"/>
      <c r="DEP3" s="131"/>
      <c r="DEQ3" s="131"/>
      <c r="DER3" s="131"/>
      <c r="DES3" s="131"/>
      <c r="DET3" s="131"/>
      <c r="DEU3" s="131"/>
      <c r="DEV3" s="131"/>
      <c r="DEW3" s="131"/>
      <c r="DEX3" s="131"/>
      <c r="DEY3" s="131"/>
      <c r="DEZ3" s="131"/>
      <c r="DFA3" s="131"/>
      <c r="DFB3" s="131"/>
      <c r="DFC3" s="131"/>
      <c r="DFD3" s="131"/>
      <c r="DFE3" s="131"/>
      <c r="DFF3" s="131"/>
      <c r="DFG3" s="131"/>
      <c r="DFH3" s="131"/>
      <c r="DFI3" s="131"/>
      <c r="DFJ3" s="131"/>
      <c r="DFK3" s="131"/>
      <c r="DFL3" s="131"/>
      <c r="DFM3" s="131"/>
      <c r="DFN3" s="131"/>
      <c r="DFO3" s="131"/>
      <c r="DFP3" s="131"/>
      <c r="DFQ3" s="131"/>
      <c r="DFR3" s="131"/>
      <c r="DFS3" s="131"/>
      <c r="DFT3" s="131"/>
      <c r="DFU3" s="131"/>
      <c r="DFV3" s="131"/>
      <c r="DFW3" s="131"/>
      <c r="DFX3" s="131"/>
      <c r="DFY3" s="131"/>
      <c r="DFZ3" s="131"/>
      <c r="DGA3" s="131"/>
      <c r="DGB3" s="131"/>
      <c r="DGC3" s="131"/>
      <c r="DGD3" s="131"/>
      <c r="DGE3" s="131"/>
      <c r="DGF3" s="131"/>
      <c r="DGG3" s="131"/>
      <c r="DGH3" s="131"/>
      <c r="DGI3" s="131"/>
      <c r="DGJ3" s="131"/>
      <c r="DGK3" s="131"/>
      <c r="DGL3" s="131"/>
      <c r="DGM3" s="131"/>
      <c r="DGN3" s="131"/>
      <c r="DGO3" s="131"/>
      <c r="DGP3" s="131"/>
      <c r="DGQ3" s="131"/>
      <c r="DGR3" s="131"/>
      <c r="DGS3" s="131"/>
      <c r="DGT3" s="131"/>
      <c r="DGU3" s="131"/>
      <c r="DGV3" s="131"/>
      <c r="DGW3" s="131"/>
      <c r="DGX3" s="131"/>
      <c r="DGY3" s="131"/>
      <c r="DGZ3" s="131"/>
      <c r="DHA3" s="131"/>
      <c r="DHB3" s="131"/>
      <c r="DHC3" s="131"/>
      <c r="DHD3" s="131"/>
      <c r="DHE3" s="131"/>
      <c r="DHF3" s="131"/>
      <c r="DHG3" s="131"/>
      <c r="DHH3" s="131"/>
      <c r="DHI3" s="131"/>
      <c r="DHJ3" s="131"/>
      <c r="DHK3" s="131"/>
      <c r="DHL3" s="131"/>
      <c r="DHM3" s="131"/>
      <c r="DHN3" s="131"/>
      <c r="DHO3" s="131"/>
      <c r="DHP3" s="131"/>
      <c r="DHQ3" s="131"/>
      <c r="DHR3" s="131"/>
      <c r="DHS3" s="131"/>
      <c r="DHT3" s="131"/>
      <c r="DHU3" s="131"/>
      <c r="DHV3" s="131"/>
      <c r="DHW3" s="131"/>
      <c r="DHX3" s="131"/>
      <c r="DHY3" s="131"/>
      <c r="DHZ3" s="131"/>
      <c r="DIA3" s="131"/>
      <c r="DIB3" s="131"/>
      <c r="DIC3" s="131"/>
      <c r="DID3" s="131"/>
      <c r="DIE3" s="131"/>
      <c r="DIF3" s="131"/>
      <c r="DIG3" s="131"/>
      <c r="DIH3" s="131"/>
      <c r="DII3" s="131"/>
      <c r="DIJ3" s="131"/>
      <c r="DIK3" s="131"/>
      <c r="DIL3" s="131"/>
      <c r="DIM3" s="131"/>
      <c r="DIN3" s="131"/>
      <c r="DIO3" s="131"/>
      <c r="DIP3" s="131"/>
      <c r="DIQ3" s="131"/>
      <c r="DIR3" s="131"/>
      <c r="DIS3" s="131"/>
      <c r="DIT3" s="131"/>
      <c r="DIU3" s="131"/>
      <c r="DIV3" s="131"/>
      <c r="DIW3" s="131"/>
      <c r="DIX3" s="131"/>
      <c r="DIY3" s="131"/>
      <c r="DIZ3" s="131"/>
      <c r="DJA3" s="131"/>
      <c r="DJB3" s="131"/>
      <c r="DJC3" s="131"/>
      <c r="DJD3" s="131"/>
      <c r="DJE3" s="131"/>
      <c r="DJF3" s="131"/>
      <c r="DJG3" s="131"/>
      <c r="DJH3" s="131"/>
      <c r="DJI3" s="131"/>
      <c r="DJJ3" s="131"/>
      <c r="DJK3" s="131"/>
      <c r="DJL3" s="131"/>
      <c r="DJM3" s="131"/>
      <c r="DJN3" s="131"/>
      <c r="DJO3" s="131"/>
      <c r="DJP3" s="131"/>
      <c r="DJQ3" s="131"/>
      <c r="DJR3" s="131"/>
      <c r="DJS3" s="131"/>
      <c r="DJT3" s="131"/>
      <c r="DJU3" s="131"/>
      <c r="DJV3" s="131"/>
      <c r="DJW3" s="131"/>
      <c r="DJX3" s="131"/>
      <c r="DJY3" s="131"/>
      <c r="DJZ3" s="131"/>
      <c r="DKA3" s="131"/>
      <c r="DKB3" s="131"/>
      <c r="DKC3" s="131"/>
      <c r="DKD3" s="131"/>
      <c r="DKE3" s="131"/>
      <c r="DKF3" s="131"/>
      <c r="DKG3" s="131"/>
      <c r="DKH3" s="131"/>
      <c r="DKI3" s="131"/>
      <c r="DKJ3" s="131"/>
      <c r="DKK3" s="131"/>
      <c r="DKL3" s="131"/>
      <c r="DKM3" s="131"/>
      <c r="DKN3" s="131"/>
      <c r="DKO3" s="131"/>
      <c r="DKP3" s="131"/>
      <c r="DKQ3" s="131"/>
      <c r="DKR3" s="131"/>
      <c r="DKS3" s="131"/>
      <c r="DKT3" s="131"/>
      <c r="DKU3" s="131"/>
      <c r="DKV3" s="131"/>
      <c r="DKW3" s="131"/>
      <c r="DKX3" s="131"/>
      <c r="DKY3" s="131"/>
      <c r="DKZ3" s="131"/>
      <c r="DLA3" s="131"/>
      <c r="DLB3" s="131"/>
      <c r="DLC3" s="131"/>
      <c r="DLD3" s="131"/>
      <c r="DLE3" s="131"/>
      <c r="DLF3" s="131"/>
      <c r="DLG3" s="131"/>
      <c r="DLH3" s="131"/>
      <c r="DLI3" s="131"/>
      <c r="DLJ3" s="131"/>
      <c r="DLK3" s="131"/>
      <c r="DLL3" s="131"/>
      <c r="DLM3" s="131"/>
      <c r="DLN3" s="131"/>
      <c r="DLO3" s="131"/>
      <c r="DLP3" s="131"/>
      <c r="DLQ3" s="131"/>
      <c r="DLR3" s="131"/>
      <c r="DLS3" s="131"/>
      <c r="DLT3" s="131"/>
      <c r="DLU3" s="131"/>
      <c r="DLV3" s="131"/>
      <c r="DLW3" s="131"/>
      <c r="DLX3" s="131"/>
      <c r="DLY3" s="131"/>
      <c r="DLZ3" s="131"/>
      <c r="DMA3" s="131"/>
      <c r="DMB3" s="131"/>
      <c r="DMC3" s="131"/>
      <c r="DMD3" s="131"/>
      <c r="DME3" s="131"/>
      <c r="DMF3" s="131"/>
      <c r="DMG3" s="131"/>
      <c r="DMH3" s="131"/>
      <c r="DMI3" s="131"/>
      <c r="DMJ3" s="131"/>
      <c r="DMK3" s="131"/>
      <c r="DML3" s="131"/>
      <c r="DMM3" s="131"/>
      <c r="DMN3" s="131"/>
      <c r="DMO3" s="131"/>
      <c r="DMP3" s="131"/>
      <c r="DMQ3" s="131"/>
      <c r="DMR3" s="131"/>
      <c r="DMS3" s="131"/>
      <c r="DMT3" s="131"/>
      <c r="DMU3" s="131"/>
      <c r="DMV3" s="131"/>
      <c r="DMW3" s="131"/>
      <c r="DMX3" s="131"/>
      <c r="DMY3" s="131"/>
      <c r="DMZ3" s="131"/>
      <c r="DNA3" s="131"/>
      <c r="DNB3" s="131"/>
      <c r="DNC3" s="131"/>
      <c r="DND3" s="131"/>
      <c r="DNE3" s="131"/>
      <c r="DNF3" s="131"/>
      <c r="DNG3" s="131"/>
      <c r="DNH3" s="131"/>
      <c r="DNI3" s="131"/>
      <c r="DNJ3" s="131"/>
      <c r="DNK3" s="131"/>
      <c r="DNL3" s="131"/>
      <c r="DNM3" s="131"/>
      <c r="DNN3" s="131"/>
      <c r="DNO3" s="131"/>
      <c r="DNP3" s="131"/>
      <c r="DNQ3" s="131"/>
      <c r="DNR3" s="131"/>
      <c r="DNS3" s="131"/>
      <c r="DNT3" s="131"/>
      <c r="DNU3" s="131"/>
      <c r="DNV3" s="131"/>
      <c r="DNW3" s="131"/>
      <c r="DNX3" s="131"/>
      <c r="DNY3" s="131"/>
      <c r="DNZ3" s="131"/>
      <c r="DOA3" s="131"/>
      <c r="DOB3" s="131"/>
      <c r="DOC3" s="131"/>
      <c r="DOD3" s="131"/>
      <c r="DOE3" s="131"/>
      <c r="DOF3" s="131"/>
      <c r="DOG3" s="131"/>
      <c r="DOH3" s="131"/>
      <c r="DOI3" s="131"/>
      <c r="DOJ3" s="131"/>
      <c r="DOK3" s="131"/>
      <c r="DOL3" s="131"/>
      <c r="DOM3" s="131"/>
      <c r="DON3" s="131"/>
      <c r="DOO3" s="131"/>
      <c r="DOP3" s="131"/>
      <c r="DOQ3" s="131"/>
      <c r="DOR3" s="131"/>
      <c r="DOS3" s="131"/>
      <c r="DOT3" s="131"/>
      <c r="DOU3" s="131"/>
      <c r="DOV3" s="131"/>
      <c r="DOW3" s="131"/>
      <c r="DOX3" s="131"/>
      <c r="DOY3" s="131"/>
      <c r="DOZ3" s="131"/>
      <c r="DPA3" s="131"/>
      <c r="DPB3" s="131"/>
      <c r="DPC3" s="131"/>
      <c r="DPD3" s="131"/>
      <c r="DPE3" s="131"/>
      <c r="DPF3" s="131"/>
      <c r="DPG3" s="131"/>
      <c r="DPH3" s="131"/>
      <c r="DPI3" s="131"/>
      <c r="DPJ3" s="131"/>
      <c r="DPK3" s="131"/>
      <c r="DPL3" s="131"/>
      <c r="DPM3" s="131"/>
      <c r="DPN3" s="131"/>
      <c r="DPO3" s="131"/>
      <c r="DPP3" s="131"/>
      <c r="DPQ3" s="131"/>
      <c r="DPR3" s="131"/>
      <c r="DPS3" s="131"/>
      <c r="DPT3" s="131"/>
      <c r="DPU3" s="131"/>
      <c r="DPV3" s="131"/>
      <c r="DPW3" s="131"/>
      <c r="DPX3" s="131"/>
      <c r="DPY3" s="131"/>
      <c r="DPZ3" s="131"/>
      <c r="DQA3" s="131"/>
      <c r="DQB3" s="131"/>
      <c r="DQC3" s="131"/>
      <c r="DQD3" s="131"/>
      <c r="DQE3" s="131"/>
      <c r="DQF3" s="131"/>
      <c r="DQG3" s="131"/>
      <c r="DQH3" s="131"/>
      <c r="DQI3" s="131"/>
      <c r="DQJ3" s="131"/>
      <c r="DQK3" s="131"/>
      <c r="DQL3" s="131"/>
      <c r="DQM3" s="131"/>
      <c r="DQN3" s="131"/>
      <c r="DQO3" s="131"/>
      <c r="DQP3" s="131"/>
      <c r="DQQ3" s="131"/>
      <c r="DQR3" s="131"/>
      <c r="DQS3" s="131"/>
      <c r="DQT3" s="131"/>
      <c r="DQU3" s="131"/>
      <c r="DQV3" s="131"/>
      <c r="DQW3" s="131"/>
      <c r="DQX3" s="131"/>
      <c r="DQY3" s="131"/>
      <c r="DQZ3" s="131"/>
      <c r="DRA3" s="131"/>
      <c r="DRB3" s="131"/>
      <c r="DRC3" s="131"/>
      <c r="DRD3" s="131"/>
      <c r="DRE3" s="131"/>
      <c r="DRF3" s="131"/>
      <c r="DRG3" s="131"/>
      <c r="DRH3" s="131"/>
      <c r="DRI3" s="131"/>
      <c r="DRJ3" s="131"/>
      <c r="DRK3" s="131"/>
      <c r="DRL3" s="131"/>
      <c r="DRM3" s="131"/>
      <c r="DRN3" s="131"/>
      <c r="DRO3" s="131"/>
      <c r="DRP3" s="131"/>
      <c r="DRQ3" s="131"/>
      <c r="DRR3" s="131"/>
      <c r="DRS3" s="131"/>
      <c r="DRT3" s="131"/>
      <c r="DRU3" s="131"/>
      <c r="DRV3" s="131"/>
      <c r="DRW3" s="131"/>
      <c r="DRX3" s="131"/>
      <c r="DRY3" s="131"/>
      <c r="DRZ3" s="131"/>
      <c r="DSA3" s="131"/>
      <c r="DSB3" s="131"/>
      <c r="DSC3" s="131"/>
      <c r="DSD3" s="131"/>
      <c r="DSE3" s="131"/>
      <c r="DSF3" s="131"/>
      <c r="DSG3" s="131"/>
      <c r="DSH3" s="131"/>
      <c r="DSI3" s="131"/>
      <c r="DSJ3" s="131"/>
      <c r="DSK3" s="131"/>
      <c r="DSL3" s="131"/>
      <c r="DSM3" s="131"/>
      <c r="DSN3" s="131"/>
      <c r="DSO3" s="131"/>
      <c r="DSP3" s="131"/>
      <c r="DSQ3" s="131"/>
      <c r="DSR3" s="131"/>
      <c r="DSS3" s="131"/>
      <c r="DST3" s="131"/>
      <c r="DSU3" s="131"/>
      <c r="DSV3" s="131"/>
      <c r="DSW3" s="131"/>
      <c r="DSX3" s="131"/>
      <c r="DSY3" s="131"/>
      <c r="DSZ3" s="131"/>
      <c r="DTA3" s="131"/>
      <c r="DTB3" s="131"/>
      <c r="DTC3" s="131"/>
      <c r="DTD3" s="131"/>
      <c r="DTE3" s="131"/>
      <c r="DTF3" s="131"/>
      <c r="DTG3" s="131"/>
      <c r="DTH3" s="131"/>
      <c r="DTI3" s="131"/>
      <c r="DTJ3" s="131"/>
      <c r="DTK3" s="131"/>
      <c r="DTL3" s="131"/>
      <c r="DTM3" s="131"/>
      <c r="DTN3" s="131"/>
      <c r="DTO3" s="131"/>
      <c r="DTP3" s="131"/>
      <c r="DTQ3" s="131"/>
      <c r="DTR3" s="131"/>
      <c r="DTS3" s="131"/>
      <c r="DTT3" s="131"/>
      <c r="DTU3" s="131"/>
      <c r="DTV3" s="131"/>
      <c r="DTW3" s="131"/>
      <c r="DTX3" s="131"/>
      <c r="DTY3" s="131"/>
      <c r="DTZ3" s="131"/>
      <c r="DUA3" s="131"/>
      <c r="DUB3" s="131"/>
      <c r="DUC3" s="131"/>
      <c r="DUD3" s="131"/>
      <c r="DUE3" s="131"/>
      <c r="DUF3" s="131"/>
      <c r="DUG3" s="131"/>
      <c r="DUH3" s="131"/>
      <c r="DUI3" s="131"/>
      <c r="DUJ3" s="131"/>
      <c r="DUK3" s="131"/>
      <c r="DUL3" s="131"/>
      <c r="DUM3" s="131"/>
      <c r="DUN3" s="131"/>
      <c r="DUO3" s="131"/>
      <c r="DUP3" s="131"/>
      <c r="DUQ3" s="131"/>
      <c r="DUR3" s="131"/>
      <c r="DUS3" s="131"/>
      <c r="DUT3" s="131"/>
      <c r="DUU3" s="131"/>
      <c r="DUV3" s="131"/>
      <c r="DUW3" s="131"/>
      <c r="DUX3" s="131"/>
      <c r="DUY3" s="131"/>
      <c r="DUZ3" s="131"/>
      <c r="DVA3" s="131"/>
      <c r="DVB3" s="131"/>
      <c r="DVC3" s="131"/>
      <c r="DVD3" s="131"/>
      <c r="DVE3" s="131"/>
      <c r="DVF3" s="131"/>
      <c r="DVG3" s="131"/>
      <c r="DVH3" s="131"/>
      <c r="DVI3" s="131"/>
      <c r="DVJ3" s="131"/>
      <c r="DVK3" s="131"/>
      <c r="DVL3" s="131"/>
      <c r="DVM3" s="131"/>
      <c r="DVN3" s="131"/>
      <c r="DVO3" s="131"/>
      <c r="DVP3" s="131"/>
      <c r="DVQ3" s="131"/>
      <c r="DVR3" s="131"/>
      <c r="DVS3" s="131"/>
      <c r="DVT3" s="131"/>
      <c r="DVU3" s="131"/>
      <c r="DVV3" s="131"/>
      <c r="DVW3" s="131"/>
      <c r="DVX3" s="131"/>
      <c r="DVY3" s="131"/>
      <c r="DVZ3" s="131"/>
      <c r="DWA3" s="131"/>
      <c r="DWB3" s="131"/>
      <c r="DWC3" s="131"/>
      <c r="DWD3" s="131"/>
      <c r="DWE3" s="131"/>
      <c r="DWF3" s="131"/>
      <c r="DWG3" s="131"/>
      <c r="DWH3" s="131"/>
      <c r="DWI3" s="131"/>
      <c r="DWJ3" s="131"/>
      <c r="DWK3" s="131"/>
      <c r="DWL3" s="131"/>
      <c r="DWM3" s="131"/>
      <c r="DWN3" s="131"/>
      <c r="DWO3" s="131"/>
      <c r="DWP3" s="131"/>
      <c r="DWQ3" s="131"/>
      <c r="DWR3" s="131"/>
      <c r="DWS3" s="131"/>
      <c r="DWT3" s="131"/>
      <c r="DWU3" s="131"/>
      <c r="DWV3" s="131"/>
      <c r="DWW3" s="131"/>
      <c r="DWX3" s="131"/>
      <c r="DWY3" s="131"/>
      <c r="DWZ3" s="131"/>
      <c r="DXA3" s="131"/>
      <c r="DXB3" s="131"/>
      <c r="DXC3" s="131"/>
      <c r="DXD3" s="131"/>
      <c r="DXE3" s="131"/>
      <c r="DXF3" s="131"/>
      <c r="DXG3" s="131"/>
      <c r="DXH3" s="131"/>
      <c r="DXI3" s="131"/>
      <c r="DXJ3" s="131"/>
      <c r="DXK3" s="131"/>
      <c r="DXL3" s="131"/>
      <c r="DXM3" s="131"/>
      <c r="DXN3" s="131"/>
      <c r="DXO3" s="131"/>
      <c r="DXP3" s="131"/>
      <c r="DXQ3" s="131"/>
      <c r="DXR3" s="131"/>
      <c r="DXS3" s="131"/>
      <c r="DXT3" s="131"/>
      <c r="DXU3" s="131"/>
      <c r="DXV3" s="131"/>
      <c r="DXW3" s="131"/>
      <c r="DXX3" s="131"/>
      <c r="DXY3" s="131"/>
      <c r="DXZ3" s="131"/>
      <c r="DYA3" s="131"/>
      <c r="DYB3" s="131"/>
      <c r="DYC3" s="131"/>
      <c r="DYD3" s="131"/>
      <c r="DYE3" s="131"/>
      <c r="DYF3" s="131"/>
      <c r="DYG3" s="131"/>
      <c r="DYH3" s="131"/>
      <c r="DYI3" s="131"/>
      <c r="DYJ3" s="131"/>
      <c r="DYK3" s="131"/>
      <c r="DYL3" s="131"/>
      <c r="DYM3" s="131"/>
      <c r="DYN3" s="131"/>
      <c r="DYO3" s="131"/>
      <c r="DYP3" s="131"/>
      <c r="DYQ3" s="131"/>
      <c r="DYR3" s="131"/>
      <c r="DYS3" s="131"/>
      <c r="DYT3" s="131"/>
      <c r="DYU3" s="131"/>
      <c r="DYV3" s="131"/>
      <c r="DYW3" s="131"/>
      <c r="DYX3" s="131"/>
      <c r="DYY3" s="131"/>
      <c r="DYZ3" s="131"/>
      <c r="DZA3" s="131"/>
      <c r="DZB3" s="131"/>
      <c r="DZC3" s="131"/>
      <c r="DZD3" s="131"/>
      <c r="DZE3" s="131"/>
      <c r="DZF3" s="131"/>
      <c r="DZG3" s="131"/>
      <c r="DZH3" s="131"/>
      <c r="DZI3" s="131"/>
      <c r="DZJ3" s="131"/>
      <c r="DZK3" s="131"/>
      <c r="DZL3" s="131"/>
      <c r="DZM3" s="131"/>
      <c r="DZN3" s="131"/>
      <c r="DZO3" s="131"/>
      <c r="DZP3" s="131"/>
      <c r="DZQ3" s="131"/>
      <c r="DZR3" s="131"/>
      <c r="DZS3" s="131"/>
      <c r="DZT3" s="131"/>
      <c r="DZU3" s="131"/>
      <c r="DZV3" s="131"/>
      <c r="DZW3" s="131"/>
      <c r="DZX3" s="131"/>
      <c r="DZY3" s="131"/>
      <c r="DZZ3" s="131"/>
      <c r="EAA3" s="131"/>
      <c r="EAB3" s="131"/>
      <c r="EAC3" s="131"/>
      <c r="EAD3" s="131"/>
      <c r="EAE3" s="131"/>
      <c r="EAF3" s="131"/>
      <c r="EAG3" s="131"/>
      <c r="EAH3" s="131"/>
      <c r="EAI3" s="131"/>
      <c r="EAJ3" s="131"/>
      <c r="EAK3" s="131"/>
      <c r="EAL3" s="131"/>
      <c r="EAM3" s="131"/>
      <c r="EAN3" s="131"/>
      <c r="EAO3" s="131"/>
      <c r="EAP3" s="131"/>
      <c r="EAQ3" s="131"/>
      <c r="EAR3" s="131"/>
      <c r="EAS3" s="131"/>
      <c r="EAT3" s="131"/>
      <c r="EAU3" s="131"/>
      <c r="EAV3" s="131"/>
      <c r="EAW3" s="131"/>
      <c r="EAX3" s="131"/>
      <c r="EAY3" s="131"/>
      <c r="EAZ3" s="131"/>
      <c r="EBA3" s="131"/>
      <c r="EBB3" s="131"/>
      <c r="EBC3" s="131"/>
      <c r="EBD3" s="131"/>
      <c r="EBE3" s="131"/>
      <c r="EBF3" s="131"/>
      <c r="EBG3" s="131"/>
      <c r="EBH3" s="131"/>
      <c r="EBI3" s="131"/>
      <c r="EBJ3" s="131"/>
      <c r="EBK3" s="131"/>
      <c r="EBL3" s="131"/>
      <c r="EBM3" s="131"/>
      <c r="EBN3" s="131"/>
      <c r="EBO3" s="131"/>
      <c r="EBP3" s="131"/>
      <c r="EBQ3" s="131"/>
      <c r="EBR3" s="131"/>
      <c r="EBS3" s="131"/>
      <c r="EBT3" s="131"/>
      <c r="EBU3" s="131"/>
      <c r="EBV3" s="131"/>
      <c r="EBW3" s="131"/>
      <c r="EBX3" s="131"/>
      <c r="EBY3" s="131"/>
      <c r="EBZ3" s="131"/>
      <c r="ECA3" s="131"/>
      <c r="ECB3" s="131"/>
      <c r="ECC3" s="131"/>
      <c r="ECD3" s="131"/>
      <c r="ECE3" s="131"/>
      <c r="ECF3" s="131"/>
      <c r="ECG3" s="131"/>
      <c r="ECH3" s="131"/>
      <c r="ECI3" s="131"/>
      <c r="ECJ3" s="131"/>
      <c r="ECK3" s="131"/>
      <c r="ECL3" s="131"/>
      <c r="ECM3" s="131"/>
      <c r="ECN3" s="131"/>
      <c r="ECO3" s="131"/>
      <c r="ECP3" s="131"/>
      <c r="ECQ3" s="131"/>
      <c r="ECR3" s="131"/>
      <c r="ECS3" s="131"/>
      <c r="ECT3" s="131"/>
      <c r="ECU3" s="131"/>
      <c r="ECV3" s="131"/>
      <c r="ECW3" s="131"/>
      <c r="ECX3" s="131"/>
      <c r="ECY3" s="131"/>
      <c r="ECZ3" s="131"/>
      <c r="EDA3" s="131"/>
      <c r="EDB3" s="131"/>
      <c r="EDC3" s="131"/>
      <c r="EDD3" s="131"/>
      <c r="EDE3" s="131"/>
      <c r="EDF3" s="131"/>
      <c r="EDG3" s="131"/>
      <c r="EDH3" s="131"/>
      <c r="EDI3" s="131"/>
      <c r="EDJ3" s="131"/>
      <c r="EDK3" s="131"/>
      <c r="EDL3" s="131"/>
      <c r="EDM3" s="131"/>
      <c r="EDN3" s="131"/>
      <c r="EDO3" s="131"/>
      <c r="EDP3" s="131"/>
      <c r="EDQ3" s="131"/>
      <c r="EDR3" s="131"/>
      <c r="EDS3" s="131"/>
      <c r="EDT3" s="131"/>
      <c r="EDU3" s="131"/>
      <c r="EDV3" s="131"/>
      <c r="EDW3" s="131"/>
      <c r="EDX3" s="131"/>
      <c r="EDY3" s="131"/>
      <c r="EDZ3" s="131"/>
      <c r="EEA3" s="131"/>
      <c r="EEB3" s="131"/>
      <c r="EEC3" s="131"/>
      <c r="EED3" s="131"/>
      <c r="EEE3" s="131"/>
      <c r="EEF3" s="131"/>
      <c r="EEG3" s="131"/>
      <c r="EEH3" s="131"/>
      <c r="EEI3" s="131"/>
      <c r="EEJ3" s="131"/>
      <c r="EEK3" s="131"/>
      <c r="EEL3" s="131"/>
      <c r="EEM3" s="131"/>
      <c r="EEN3" s="131"/>
      <c r="EEO3" s="131"/>
      <c r="EEP3" s="131"/>
      <c r="EEQ3" s="131"/>
      <c r="EER3" s="131"/>
      <c r="EES3" s="131"/>
      <c r="EET3" s="131"/>
      <c r="EEU3" s="131"/>
      <c r="EEV3" s="131"/>
      <c r="EEW3" s="131"/>
      <c r="EEX3" s="131"/>
      <c r="EEY3" s="131"/>
      <c r="EEZ3" s="131"/>
      <c r="EFA3" s="131"/>
      <c r="EFB3" s="131"/>
      <c r="EFC3" s="131"/>
      <c r="EFD3" s="131"/>
      <c r="EFE3" s="131"/>
      <c r="EFF3" s="131"/>
      <c r="EFG3" s="131"/>
      <c r="EFH3" s="131"/>
      <c r="EFI3" s="131"/>
      <c r="EFJ3" s="131"/>
      <c r="EFK3" s="131"/>
      <c r="EFL3" s="131"/>
      <c r="EFM3" s="131"/>
      <c r="EFN3" s="131"/>
      <c r="EFO3" s="131"/>
      <c r="EFP3" s="131"/>
      <c r="EFQ3" s="131"/>
      <c r="EFR3" s="131"/>
      <c r="EFS3" s="131"/>
      <c r="EFT3" s="131"/>
      <c r="EFU3" s="131"/>
      <c r="EFV3" s="131"/>
      <c r="EFW3" s="131"/>
      <c r="EFX3" s="131"/>
      <c r="EFY3" s="131"/>
      <c r="EFZ3" s="131"/>
      <c r="EGA3" s="131"/>
      <c r="EGB3" s="131"/>
      <c r="EGC3" s="131"/>
      <c r="EGD3" s="131"/>
      <c r="EGE3" s="131"/>
      <c r="EGF3" s="131"/>
      <c r="EGG3" s="131"/>
      <c r="EGH3" s="131"/>
      <c r="EGI3" s="131"/>
      <c r="EGJ3" s="131"/>
      <c r="EGK3" s="131"/>
      <c r="EGL3" s="131"/>
      <c r="EGM3" s="131"/>
      <c r="EGN3" s="131"/>
      <c r="EGO3" s="131"/>
      <c r="EGP3" s="131"/>
      <c r="EGQ3" s="131"/>
      <c r="EGR3" s="131"/>
      <c r="EGS3" s="131"/>
      <c r="EGT3" s="131"/>
      <c r="EGU3" s="131"/>
      <c r="EGV3" s="131"/>
      <c r="EGW3" s="131"/>
      <c r="EGX3" s="131"/>
      <c r="EGY3" s="131"/>
      <c r="EGZ3" s="131"/>
      <c r="EHA3" s="131"/>
      <c r="EHB3" s="131"/>
      <c r="EHC3" s="131"/>
      <c r="EHD3" s="131"/>
      <c r="EHE3" s="131"/>
      <c r="EHF3" s="131"/>
      <c r="EHG3" s="131"/>
      <c r="EHH3" s="131"/>
      <c r="EHI3" s="131"/>
      <c r="EHJ3" s="131"/>
      <c r="EHK3" s="131"/>
      <c r="EHL3" s="131"/>
      <c r="EHM3" s="131"/>
      <c r="EHN3" s="131"/>
      <c r="EHO3" s="131"/>
      <c r="EHP3" s="131"/>
      <c r="EHQ3" s="131"/>
      <c r="EHR3" s="131"/>
      <c r="EHS3" s="131"/>
      <c r="EHT3" s="131"/>
      <c r="EHU3" s="131"/>
      <c r="EHV3" s="131"/>
      <c r="EHW3" s="131"/>
      <c r="EHX3" s="131"/>
      <c r="EHY3" s="131"/>
      <c r="EHZ3" s="131"/>
      <c r="EIA3" s="131"/>
      <c r="EIB3" s="131"/>
      <c r="EIC3" s="131"/>
      <c r="EID3" s="131"/>
      <c r="EIE3" s="131"/>
      <c r="EIF3" s="131"/>
      <c r="EIG3" s="131"/>
      <c r="EIH3" s="131"/>
      <c r="EII3" s="131"/>
      <c r="EIJ3" s="131"/>
      <c r="EIK3" s="131"/>
      <c r="EIL3" s="131"/>
      <c r="EIM3" s="131"/>
      <c r="EIN3" s="131"/>
      <c r="EIO3" s="131"/>
      <c r="EIP3" s="131"/>
      <c r="EIQ3" s="131"/>
      <c r="EIR3" s="131"/>
      <c r="EIS3" s="131"/>
      <c r="EIT3" s="131"/>
      <c r="EIU3" s="131"/>
      <c r="EIV3" s="131"/>
      <c r="EIW3" s="131"/>
      <c r="EIX3" s="131"/>
      <c r="EIY3" s="131"/>
      <c r="EIZ3" s="131"/>
      <c r="EJA3" s="131"/>
      <c r="EJB3" s="131"/>
      <c r="EJC3" s="131"/>
      <c r="EJD3" s="131"/>
      <c r="EJE3" s="131"/>
      <c r="EJF3" s="131"/>
      <c r="EJG3" s="131"/>
      <c r="EJH3" s="131"/>
      <c r="EJI3" s="131"/>
      <c r="EJJ3" s="131"/>
      <c r="EJK3" s="131"/>
      <c r="EJL3" s="131"/>
      <c r="EJM3" s="131"/>
      <c r="EJN3" s="131"/>
      <c r="EJO3" s="131"/>
      <c r="EJP3" s="131"/>
      <c r="EJQ3" s="131"/>
      <c r="EJR3" s="131"/>
      <c r="EJS3" s="131"/>
      <c r="EJT3" s="131"/>
      <c r="EJU3" s="131"/>
      <c r="EJV3" s="131"/>
      <c r="EJW3" s="131"/>
      <c r="EJX3" s="131"/>
      <c r="EJY3" s="131"/>
      <c r="EJZ3" s="131"/>
      <c r="EKA3" s="131"/>
      <c r="EKB3" s="131"/>
      <c r="EKC3" s="131"/>
      <c r="EKD3" s="131"/>
      <c r="EKE3" s="131"/>
      <c r="EKF3" s="131"/>
      <c r="EKG3" s="131"/>
      <c r="EKH3" s="131"/>
      <c r="EKI3" s="131"/>
      <c r="EKJ3" s="131"/>
      <c r="EKK3" s="131"/>
      <c r="EKL3" s="131"/>
      <c r="EKM3" s="131"/>
      <c r="EKN3" s="131"/>
      <c r="EKO3" s="131"/>
      <c r="EKP3" s="131"/>
      <c r="EKQ3" s="131"/>
      <c r="EKR3" s="131"/>
      <c r="EKS3" s="131"/>
      <c r="EKT3" s="131"/>
      <c r="EKU3" s="131"/>
      <c r="EKV3" s="131"/>
      <c r="EKW3" s="131"/>
      <c r="EKX3" s="131"/>
      <c r="EKY3" s="131"/>
      <c r="EKZ3" s="131"/>
      <c r="ELA3" s="131"/>
      <c r="ELB3" s="131"/>
      <c r="ELC3" s="131"/>
      <c r="ELD3" s="131"/>
      <c r="ELE3" s="131"/>
      <c r="ELF3" s="131"/>
      <c r="ELG3" s="131"/>
      <c r="ELH3" s="131"/>
      <c r="ELI3" s="131"/>
      <c r="ELJ3" s="131"/>
      <c r="ELK3" s="131"/>
      <c r="ELL3" s="131"/>
      <c r="ELM3" s="131"/>
      <c r="ELN3" s="131"/>
      <c r="ELO3" s="131"/>
      <c r="ELP3" s="131"/>
      <c r="ELQ3" s="131"/>
      <c r="ELR3" s="131"/>
      <c r="ELS3" s="131"/>
      <c r="ELT3" s="131"/>
      <c r="ELU3" s="131"/>
      <c r="ELV3" s="131"/>
      <c r="ELW3" s="131"/>
      <c r="ELX3" s="131"/>
      <c r="ELY3" s="131"/>
      <c r="ELZ3" s="131"/>
      <c r="EMA3" s="131"/>
      <c r="EMB3" s="131"/>
      <c r="EMC3" s="131"/>
      <c r="EMD3" s="131"/>
      <c r="EME3" s="131"/>
      <c r="EMF3" s="131"/>
      <c r="EMG3" s="131"/>
      <c r="EMH3" s="131"/>
      <c r="EMI3" s="131"/>
      <c r="EMJ3" s="131"/>
      <c r="EMK3" s="131"/>
      <c r="EML3" s="131"/>
      <c r="EMM3" s="131"/>
      <c r="EMN3" s="131"/>
      <c r="EMO3" s="131"/>
      <c r="EMP3" s="131"/>
      <c r="EMQ3" s="131"/>
      <c r="EMR3" s="131"/>
      <c r="EMS3" s="131"/>
      <c r="EMT3" s="131"/>
      <c r="EMU3" s="131"/>
      <c r="EMV3" s="131"/>
      <c r="EMW3" s="131"/>
      <c r="EMX3" s="131"/>
      <c r="EMY3" s="131"/>
      <c r="EMZ3" s="131"/>
      <c r="ENA3" s="131"/>
      <c r="ENB3" s="131"/>
      <c r="ENC3" s="131"/>
      <c r="END3" s="131"/>
      <c r="ENE3" s="131"/>
      <c r="ENF3" s="131"/>
      <c r="ENG3" s="131"/>
      <c r="ENH3" s="131"/>
      <c r="ENI3" s="131"/>
      <c r="ENJ3" s="131"/>
      <c r="ENK3" s="131"/>
      <c r="ENL3" s="131"/>
      <c r="ENM3" s="131"/>
      <c r="ENN3" s="131"/>
      <c r="ENO3" s="131"/>
      <c r="ENP3" s="131"/>
      <c r="ENQ3" s="131"/>
      <c r="ENR3" s="131"/>
      <c r="ENS3" s="131"/>
      <c r="ENT3" s="131"/>
      <c r="ENU3" s="131"/>
      <c r="ENV3" s="131"/>
      <c r="ENW3" s="131"/>
      <c r="ENX3" s="131"/>
      <c r="ENY3" s="131"/>
      <c r="ENZ3" s="131"/>
      <c r="EOA3" s="131"/>
      <c r="EOB3" s="131"/>
      <c r="EOC3" s="131"/>
      <c r="EOD3" s="131"/>
      <c r="EOE3" s="131"/>
      <c r="EOF3" s="131"/>
      <c r="EOG3" s="131"/>
      <c r="EOH3" s="131"/>
      <c r="EOI3" s="131"/>
      <c r="EOJ3" s="131"/>
      <c r="EOK3" s="131"/>
      <c r="EOL3" s="131"/>
      <c r="EOM3" s="131"/>
      <c r="EON3" s="131"/>
      <c r="EOO3" s="131"/>
      <c r="EOP3" s="131"/>
      <c r="EOQ3" s="131"/>
      <c r="EOR3" s="131"/>
      <c r="EOS3" s="131"/>
      <c r="EOT3" s="131"/>
      <c r="EOU3" s="131"/>
      <c r="EOV3" s="131"/>
      <c r="EOW3" s="131"/>
      <c r="EOX3" s="131"/>
      <c r="EOY3" s="131"/>
      <c r="EOZ3" s="131"/>
      <c r="EPA3" s="131"/>
      <c r="EPB3" s="131"/>
      <c r="EPC3" s="131"/>
      <c r="EPD3" s="131"/>
      <c r="EPE3" s="131"/>
      <c r="EPF3" s="131"/>
      <c r="EPG3" s="131"/>
      <c r="EPH3" s="131"/>
      <c r="EPI3" s="131"/>
      <c r="EPJ3" s="131"/>
      <c r="EPK3" s="131"/>
      <c r="EPL3" s="131"/>
      <c r="EPM3" s="131"/>
      <c r="EPN3" s="131"/>
      <c r="EPO3" s="131"/>
      <c r="EPP3" s="131"/>
      <c r="EPQ3" s="131"/>
      <c r="EPR3" s="131"/>
      <c r="EPS3" s="131"/>
      <c r="EPT3" s="131"/>
      <c r="EPU3" s="131"/>
      <c r="EPV3" s="131"/>
      <c r="EPW3" s="131"/>
      <c r="EPX3" s="131"/>
      <c r="EPY3" s="131"/>
      <c r="EPZ3" s="131"/>
      <c r="EQA3" s="131"/>
      <c r="EQB3" s="131"/>
      <c r="EQC3" s="131"/>
      <c r="EQD3" s="131"/>
      <c r="EQE3" s="131"/>
      <c r="EQF3" s="131"/>
      <c r="EQG3" s="131"/>
      <c r="EQH3" s="131"/>
      <c r="EQI3" s="131"/>
      <c r="EQJ3" s="131"/>
      <c r="EQK3" s="131"/>
      <c r="EQL3" s="131"/>
      <c r="EQM3" s="131"/>
      <c r="EQN3" s="131"/>
      <c r="EQO3" s="131"/>
      <c r="EQP3" s="131"/>
      <c r="EQQ3" s="131"/>
      <c r="EQR3" s="131"/>
      <c r="EQS3" s="131"/>
      <c r="EQT3" s="131"/>
      <c r="EQU3" s="131"/>
      <c r="EQV3" s="131"/>
      <c r="EQW3" s="131"/>
      <c r="EQX3" s="131"/>
      <c r="EQY3" s="131"/>
      <c r="EQZ3" s="131"/>
      <c r="ERA3" s="131"/>
      <c r="ERB3" s="131"/>
      <c r="ERC3" s="131"/>
      <c r="ERD3" s="131"/>
      <c r="ERE3" s="131"/>
      <c r="ERF3" s="131"/>
      <c r="ERG3" s="131"/>
      <c r="ERH3" s="131"/>
      <c r="ERI3" s="131"/>
      <c r="ERJ3" s="131"/>
      <c r="ERK3" s="131"/>
      <c r="ERL3" s="131"/>
      <c r="ERM3" s="131"/>
      <c r="ERN3" s="131"/>
      <c r="ERO3" s="131"/>
      <c r="ERP3" s="131"/>
      <c r="ERQ3" s="131"/>
      <c r="ERR3" s="131"/>
      <c r="ERS3" s="131"/>
      <c r="ERT3" s="131"/>
      <c r="ERU3" s="131"/>
      <c r="ERV3" s="131"/>
      <c r="ERW3" s="131"/>
      <c r="ERX3" s="131"/>
      <c r="ERY3" s="131"/>
      <c r="ERZ3" s="131"/>
      <c r="ESA3" s="131"/>
      <c r="ESB3" s="131"/>
      <c r="ESC3" s="131"/>
      <c r="ESD3" s="131"/>
      <c r="ESE3" s="131"/>
      <c r="ESF3" s="131"/>
      <c r="ESG3" s="131"/>
      <c r="ESH3" s="131"/>
      <c r="ESI3" s="131"/>
      <c r="ESJ3" s="131"/>
      <c r="ESK3" s="131"/>
      <c r="ESL3" s="131"/>
      <c r="ESM3" s="131"/>
      <c r="ESN3" s="131"/>
      <c r="ESO3" s="131"/>
      <c r="ESP3" s="131"/>
      <c r="ESQ3" s="131"/>
      <c r="ESR3" s="131"/>
      <c r="ESS3" s="131"/>
      <c r="EST3" s="131"/>
      <c r="ESU3" s="131"/>
      <c r="ESV3" s="131"/>
      <c r="ESW3" s="131"/>
      <c r="ESX3" s="131"/>
      <c r="ESY3" s="131"/>
      <c r="ESZ3" s="131"/>
      <c r="ETA3" s="131"/>
      <c r="ETB3" s="131"/>
      <c r="ETC3" s="131"/>
      <c r="ETD3" s="131"/>
      <c r="ETE3" s="131"/>
      <c r="ETF3" s="131"/>
      <c r="ETG3" s="131"/>
      <c r="ETH3" s="131"/>
      <c r="ETI3" s="131"/>
      <c r="ETJ3" s="131"/>
      <c r="ETK3" s="131"/>
      <c r="ETL3" s="131"/>
      <c r="ETM3" s="131"/>
      <c r="ETN3" s="131"/>
      <c r="ETO3" s="131"/>
      <c r="ETP3" s="131"/>
      <c r="ETQ3" s="131"/>
      <c r="ETR3" s="131"/>
      <c r="ETS3" s="131"/>
      <c r="ETT3" s="131"/>
      <c r="ETU3" s="131"/>
      <c r="ETV3" s="131"/>
      <c r="ETW3" s="131"/>
      <c r="ETX3" s="131"/>
      <c r="ETY3" s="131"/>
      <c r="ETZ3" s="131"/>
      <c r="EUA3" s="131"/>
      <c r="EUB3" s="131"/>
      <c r="EUC3" s="131"/>
      <c r="EUD3" s="131"/>
      <c r="EUE3" s="131"/>
      <c r="EUF3" s="131"/>
      <c r="EUG3" s="131"/>
      <c r="EUH3" s="131"/>
      <c r="EUI3" s="131"/>
      <c r="EUJ3" s="131"/>
      <c r="EUK3" s="131"/>
      <c r="EUL3" s="131"/>
      <c r="EUM3" s="131"/>
      <c r="EUN3" s="131"/>
      <c r="EUO3" s="131"/>
      <c r="EUP3" s="131"/>
      <c r="EUQ3" s="131"/>
      <c r="EUR3" s="131"/>
      <c r="EUS3" s="131"/>
      <c r="EUT3" s="131"/>
      <c r="EUU3" s="131"/>
      <c r="EUV3" s="131"/>
      <c r="EUW3" s="131"/>
      <c r="EUX3" s="131"/>
      <c r="EUY3" s="131"/>
      <c r="EUZ3" s="131"/>
      <c r="EVA3" s="131"/>
      <c r="EVB3" s="131"/>
      <c r="EVC3" s="131"/>
      <c r="EVD3" s="131"/>
      <c r="EVE3" s="131"/>
      <c r="EVF3" s="131"/>
      <c r="EVG3" s="131"/>
      <c r="EVH3" s="131"/>
      <c r="EVI3" s="131"/>
      <c r="EVJ3" s="131"/>
      <c r="EVK3" s="131"/>
      <c r="EVL3" s="131"/>
      <c r="EVM3" s="131"/>
      <c r="EVN3" s="131"/>
      <c r="EVO3" s="131"/>
      <c r="EVP3" s="131"/>
      <c r="EVQ3" s="131"/>
      <c r="EVR3" s="131"/>
      <c r="EVS3" s="131"/>
      <c r="EVT3" s="131"/>
      <c r="EVU3" s="131"/>
      <c r="EVV3" s="131"/>
      <c r="EVW3" s="131"/>
      <c r="EVX3" s="131"/>
      <c r="EVY3" s="131"/>
      <c r="EVZ3" s="131"/>
      <c r="EWA3" s="131"/>
      <c r="EWB3" s="131"/>
      <c r="EWC3" s="131"/>
      <c r="EWD3" s="131"/>
      <c r="EWE3" s="131"/>
      <c r="EWF3" s="131"/>
      <c r="EWG3" s="131"/>
      <c r="EWH3" s="131"/>
      <c r="EWI3" s="131"/>
      <c r="EWJ3" s="131"/>
      <c r="EWK3" s="131"/>
      <c r="EWL3" s="131"/>
      <c r="EWM3" s="131"/>
      <c r="EWN3" s="131"/>
      <c r="EWO3" s="131"/>
      <c r="EWP3" s="131"/>
      <c r="EWQ3" s="131"/>
      <c r="EWR3" s="131"/>
      <c r="EWS3" s="131"/>
      <c r="EWT3" s="131"/>
      <c r="EWU3" s="131"/>
      <c r="EWV3" s="131"/>
      <c r="EWW3" s="131"/>
      <c r="EWX3" s="131"/>
      <c r="EWY3" s="131"/>
      <c r="EWZ3" s="131"/>
      <c r="EXA3" s="131"/>
      <c r="EXB3" s="131"/>
      <c r="EXC3" s="131"/>
      <c r="EXD3" s="131"/>
      <c r="EXE3" s="131"/>
      <c r="EXF3" s="131"/>
      <c r="EXG3" s="131"/>
      <c r="EXH3" s="131"/>
      <c r="EXI3" s="131"/>
      <c r="EXJ3" s="131"/>
      <c r="EXK3" s="131"/>
      <c r="EXL3" s="131"/>
      <c r="EXM3" s="131"/>
      <c r="EXN3" s="131"/>
      <c r="EXO3" s="131"/>
      <c r="EXP3" s="131"/>
      <c r="EXQ3" s="131"/>
      <c r="EXR3" s="131"/>
      <c r="EXS3" s="131"/>
      <c r="EXT3" s="131"/>
      <c r="EXU3" s="131"/>
      <c r="EXV3" s="131"/>
      <c r="EXW3" s="131"/>
      <c r="EXX3" s="131"/>
      <c r="EXY3" s="131"/>
      <c r="EXZ3" s="131"/>
      <c r="EYA3" s="131"/>
      <c r="EYB3" s="131"/>
      <c r="EYC3" s="131"/>
      <c r="EYD3" s="131"/>
      <c r="EYE3" s="131"/>
      <c r="EYF3" s="131"/>
      <c r="EYG3" s="131"/>
      <c r="EYH3" s="131"/>
      <c r="EYI3" s="131"/>
      <c r="EYJ3" s="131"/>
      <c r="EYK3" s="131"/>
      <c r="EYL3" s="131"/>
      <c r="EYM3" s="131"/>
      <c r="EYN3" s="131"/>
      <c r="EYO3" s="131"/>
      <c r="EYP3" s="131"/>
      <c r="EYQ3" s="131"/>
      <c r="EYR3" s="131"/>
      <c r="EYS3" s="131"/>
      <c r="EYT3" s="131"/>
      <c r="EYU3" s="131"/>
      <c r="EYV3" s="131"/>
      <c r="EYW3" s="131"/>
      <c r="EYX3" s="131"/>
      <c r="EYY3" s="131"/>
      <c r="EYZ3" s="131"/>
      <c r="EZA3" s="131"/>
      <c r="EZB3" s="131"/>
      <c r="EZC3" s="131"/>
      <c r="EZD3" s="131"/>
      <c r="EZE3" s="131"/>
      <c r="EZF3" s="131"/>
      <c r="EZG3" s="131"/>
      <c r="EZH3" s="131"/>
      <c r="EZI3" s="131"/>
      <c r="EZJ3" s="131"/>
      <c r="EZK3" s="131"/>
      <c r="EZL3" s="131"/>
      <c r="EZM3" s="131"/>
      <c r="EZN3" s="131"/>
      <c r="EZO3" s="131"/>
      <c r="EZP3" s="131"/>
      <c r="EZQ3" s="131"/>
      <c r="EZR3" s="131"/>
      <c r="EZS3" s="131"/>
      <c r="EZT3" s="131"/>
      <c r="EZU3" s="131"/>
      <c r="EZV3" s="131"/>
      <c r="EZW3" s="131"/>
      <c r="EZX3" s="131"/>
      <c r="EZY3" s="131"/>
      <c r="EZZ3" s="131"/>
      <c r="FAA3" s="131"/>
      <c r="FAB3" s="131"/>
      <c r="FAC3" s="131"/>
      <c r="FAD3" s="131"/>
      <c r="FAE3" s="131"/>
      <c r="FAF3" s="131"/>
      <c r="FAG3" s="131"/>
      <c r="FAH3" s="131"/>
      <c r="FAI3" s="131"/>
      <c r="FAJ3" s="131"/>
      <c r="FAK3" s="131"/>
      <c r="FAL3" s="131"/>
      <c r="FAM3" s="131"/>
      <c r="FAN3" s="131"/>
      <c r="FAO3" s="131"/>
      <c r="FAP3" s="131"/>
      <c r="FAQ3" s="131"/>
      <c r="FAR3" s="131"/>
      <c r="FAS3" s="131"/>
      <c r="FAT3" s="131"/>
      <c r="FAU3" s="131"/>
      <c r="FAV3" s="131"/>
      <c r="FAW3" s="131"/>
      <c r="FAX3" s="131"/>
      <c r="FAY3" s="131"/>
      <c r="FAZ3" s="131"/>
      <c r="FBA3" s="131"/>
      <c r="FBB3" s="131"/>
      <c r="FBC3" s="131"/>
      <c r="FBD3" s="131"/>
      <c r="FBE3" s="131"/>
      <c r="FBF3" s="131"/>
      <c r="FBG3" s="131"/>
      <c r="FBH3" s="131"/>
      <c r="FBI3" s="131"/>
      <c r="FBJ3" s="131"/>
      <c r="FBK3" s="131"/>
      <c r="FBL3" s="131"/>
      <c r="FBM3" s="131"/>
      <c r="FBN3" s="131"/>
      <c r="FBO3" s="131"/>
      <c r="FBP3" s="131"/>
      <c r="FBQ3" s="131"/>
      <c r="FBR3" s="131"/>
      <c r="FBS3" s="131"/>
      <c r="FBT3" s="131"/>
      <c r="FBU3" s="131"/>
      <c r="FBV3" s="131"/>
      <c r="FBW3" s="131"/>
      <c r="FBX3" s="131"/>
      <c r="FBY3" s="131"/>
      <c r="FBZ3" s="131"/>
      <c r="FCA3" s="131"/>
      <c r="FCB3" s="131"/>
      <c r="FCC3" s="131"/>
      <c r="FCD3" s="131"/>
      <c r="FCE3" s="131"/>
      <c r="FCF3" s="131"/>
      <c r="FCG3" s="131"/>
      <c r="FCH3" s="131"/>
      <c r="FCI3" s="131"/>
      <c r="FCJ3" s="131"/>
      <c r="FCK3" s="131"/>
      <c r="FCL3" s="131"/>
      <c r="FCM3" s="131"/>
      <c r="FCN3" s="131"/>
      <c r="FCO3" s="131"/>
      <c r="FCP3" s="131"/>
      <c r="FCQ3" s="131"/>
      <c r="FCR3" s="131"/>
      <c r="FCS3" s="131"/>
      <c r="FCT3" s="131"/>
      <c r="FCU3" s="131"/>
      <c r="FCV3" s="131"/>
      <c r="FCW3" s="131"/>
      <c r="FCX3" s="131"/>
      <c r="FCY3" s="131"/>
      <c r="FCZ3" s="131"/>
      <c r="FDA3" s="131"/>
      <c r="FDB3" s="131"/>
      <c r="FDC3" s="131"/>
      <c r="FDD3" s="131"/>
      <c r="FDE3" s="131"/>
      <c r="FDF3" s="131"/>
      <c r="FDG3" s="131"/>
      <c r="FDH3" s="131"/>
      <c r="FDI3" s="131"/>
      <c r="FDJ3" s="131"/>
      <c r="FDK3" s="131"/>
      <c r="FDL3" s="131"/>
      <c r="FDM3" s="131"/>
      <c r="FDN3" s="131"/>
      <c r="FDO3" s="131"/>
      <c r="FDP3" s="131"/>
      <c r="FDQ3" s="131"/>
      <c r="FDR3" s="131"/>
      <c r="FDS3" s="131"/>
      <c r="FDT3" s="131"/>
      <c r="FDU3" s="131"/>
      <c r="FDV3" s="131"/>
      <c r="FDW3" s="131"/>
      <c r="FDX3" s="131"/>
      <c r="FDY3" s="131"/>
      <c r="FDZ3" s="131"/>
      <c r="FEA3" s="131"/>
      <c r="FEB3" s="131"/>
      <c r="FEC3" s="131"/>
      <c r="FED3" s="131"/>
      <c r="FEE3" s="131"/>
      <c r="FEF3" s="131"/>
      <c r="FEG3" s="131"/>
      <c r="FEH3" s="131"/>
      <c r="FEI3" s="131"/>
      <c r="FEJ3" s="131"/>
      <c r="FEK3" s="131"/>
      <c r="FEL3" s="131"/>
      <c r="FEM3" s="131"/>
      <c r="FEN3" s="131"/>
      <c r="FEO3" s="131"/>
      <c r="FEP3" s="131"/>
      <c r="FEQ3" s="131"/>
      <c r="FER3" s="131"/>
      <c r="FES3" s="131"/>
      <c r="FET3" s="131"/>
      <c r="FEU3" s="131"/>
      <c r="FEV3" s="131"/>
      <c r="FEW3" s="131"/>
      <c r="FEX3" s="131"/>
      <c r="FEY3" s="131"/>
      <c r="FEZ3" s="131"/>
      <c r="FFA3" s="131"/>
      <c r="FFB3" s="131"/>
      <c r="FFC3" s="131"/>
      <c r="FFD3" s="131"/>
      <c r="FFE3" s="131"/>
      <c r="FFF3" s="131"/>
      <c r="FFG3" s="131"/>
      <c r="FFH3" s="131"/>
      <c r="FFI3" s="131"/>
      <c r="FFJ3" s="131"/>
      <c r="FFK3" s="131"/>
      <c r="FFL3" s="131"/>
      <c r="FFM3" s="131"/>
      <c r="FFN3" s="131"/>
      <c r="FFO3" s="131"/>
      <c r="FFP3" s="131"/>
      <c r="FFQ3" s="131"/>
      <c r="FFR3" s="131"/>
      <c r="FFS3" s="131"/>
      <c r="FFT3" s="131"/>
      <c r="FFU3" s="131"/>
      <c r="FFV3" s="131"/>
      <c r="FFW3" s="131"/>
      <c r="FFX3" s="131"/>
      <c r="FFY3" s="131"/>
      <c r="FFZ3" s="131"/>
      <c r="FGA3" s="131"/>
      <c r="FGB3" s="131"/>
      <c r="FGC3" s="131"/>
      <c r="FGD3" s="131"/>
      <c r="FGE3" s="131"/>
      <c r="FGF3" s="131"/>
      <c r="FGG3" s="131"/>
      <c r="FGH3" s="131"/>
      <c r="FGI3" s="131"/>
      <c r="FGJ3" s="131"/>
      <c r="FGK3" s="131"/>
      <c r="FGL3" s="131"/>
      <c r="FGM3" s="131"/>
      <c r="FGN3" s="131"/>
      <c r="FGO3" s="131"/>
      <c r="FGP3" s="131"/>
      <c r="FGQ3" s="131"/>
      <c r="FGR3" s="131"/>
      <c r="FGS3" s="131"/>
      <c r="FGT3" s="131"/>
      <c r="FGU3" s="131"/>
      <c r="FGV3" s="131"/>
      <c r="FGW3" s="131"/>
      <c r="FGX3" s="131"/>
      <c r="FGY3" s="131"/>
      <c r="FGZ3" s="131"/>
      <c r="FHA3" s="131"/>
      <c r="FHB3" s="131"/>
      <c r="FHC3" s="131"/>
      <c r="FHD3" s="131"/>
      <c r="FHE3" s="131"/>
      <c r="FHF3" s="131"/>
      <c r="FHG3" s="131"/>
      <c r="FHH3" s="131"/>
      <c r="FHI3" s="131"/>
      <c r="FHJ3" s="131"/>
      <c r="FHK3" s="131"/>
      <c r="FHL3" s="131"/>
      <c r="FHM3" s="131"/>
      <c r="FHN3" s="131"/>
      <c r="FHO3" s="131"/>
      <c r="FHP3" s="131"/>
      <c r="FHQ3" s="131"/>
      <c r="FHR3" s="131"/>
      <c r="FHS3" s="131"/>
      <c r="FHT3" s="131"/>
      <c r="FHU3" s="131"/>
      <c r="FHV3" s="131"/>
      <c r="FHW3" s="131"/>
      <c r="FHX3" s="131"/>
      <c r="FHY3" s="131"/>
      <c r="FHZ3" s="131"/>
      <c r="FIA3" s="131"/>
      <c r="FIB3" s="131"/>
      <c r="FIC3" s="131"/>
      <c r="FID3" s="131"/>
      <c r="FIE3" s="131"/>
      <c r="FIF3" s="131"/>
      <c r="FIG3" s="131"/>
      <c r="FIH3" s="131"/>
      <c r="FII3" s="131"/>
      <c r="FIJ3" s="131"/>
      <c r="FIK3" s="131"/>
      <c r="FIL3" s="131"/>
      <c r="FIM3" s="131"/>
      <c r="FIN3" s="131"/>
      <c r="FIO3" s="131"/>
      <c r="FIP3" s="131"/>
      <c r="FIQ3" s="131"/>
      <c r="FIR3" s="131"/>
      <c r="FIS3" s="131"/>
      <c r="FIT3" s="131"/>
      <c r="FIU3" s="131"/>
      <c r="FIV3" s="131"/>
      <c r="FIW3" s="131"/>
      <c r="FIX3" s="131"/>
      <c r="FIY3" s="131"/>
      <c r="FIZ3" s="131"/>
      <c r="FJA3" s="131"/>
      <c r="FJB3" s="131"/>
      <c r="FJC3" s="131"/>
      <c r="FJD3" s="131"/>
      <c r="FJE3" s="131"/>
      <c r="FJF3" s="131"/>
      <c r="FJG3" s="131"/>
      <c r="FJH3" s="131"/>
      <c r="FJI3" s="131"/>
      <c r="FJJ3" s="131"/>
      <c r="FJK3" s="131"/>
      <c r="FJL3" s="131"/>
      <c r="FJM3" s="131"/>
      <c r="FJN3" s="131"/>
      <c r="FJO3" s="131"/>
      <c r="FJP3" s="131"/>
      <c r="FJQ3" s="131"/>
      <c r="FJR3" s="131"/>
      <c r="FJS3" s="131"/>
      <c r="FJT3" s="131"/>
      <c r="FJU3" s="131"/>
      <c r="FJV3" s="131"/>
      <c r="FJW3" s="131"/>
      <c r="FJX3" s="131"/>
      <c r="FJY3" s="131"/>
      <c r="FJZ3" s="131"/>
      <c r="FKA3" s="131"/>
      <c r="FKB3" s="131"/>
      <c r="FKC3" s="131"/>
      <c r="FKD3" s="131"/>
      <c r="FKE3" s="131"/>
      <c r="FKF3" s="131"/>
      <c r="FKG3" s="131"/>
      <c r="FKH3" s="131"/>
      <c r="FKI3" s="131"/>
      <c r="FKJ3" s="131"/>
      <c r="FKK3" s="131"/>
      <c r="FKL3" s="131"/>
      <c r="FKM3" s="131"/>
      <c r="FKN3" s="131"/>
      <c r="FKO3" s="131"/>
      <c r="FKP3" s="131"/>
      <c r="FKQ3" s="131"/>
      <c r="FKR3" s="131"/>
      <c r="FKS3" s="131"/>
      <c r="FKT3" s="131"/>
      <c r="FKU3" s="131"/>
      <c r="FKV3" s="131"/>
      <c r="FKW3" s="131"/>
      <c r="FKX3" s="131"/>
      <c r="FKY3" s="131"/>
      <c r="FKZ3" s="131"/>
      <c r="FLA3" s="131"/>
      <c r="FLB3" s="131"/>
      <c r="FLC3" s="131"/>
      <c r="FLD3" s="131"/>
      <c r="FLE3" s="131"/>
      <c r="FLF3" s="131"/>
      <c r="FLG3" s="131"/>
      <c r="FLH3" s="131"/>
      <c r="FLI3" s="131"/>
      <c r="FLJ3" s="131"/>
      <c r="FLK3" s="131"/>
      <c r="FLL3" s="131"/>
      <c r="FLM3" s="131"/>
      <c r="FLN3" s="131"/>
      <c r="FLO3" s="131"/>
      <c r="FLP3" s="131"/>
      <c r="FLQ3" s="131"/>
      <c r="FLR3" s="131"/>
      <c r="FLS3" s="131"/>
      <c r="FLT3" s="131"/>
      <c r="FLU3" s="131"/>
      <c r="FLV3" s="131"/>
      <c r="FLW3" s="131"/>
      <c r="FLX3" s="131"/>
      <c r="FLY3" s="131"/>
      <c r="FLZ3" s="131"/>
      <c r="FMA3" s="131"/>
      <c r="FMB3" s="131"/>
      <c r="FMC3" s="131"/>
      <c r="FMD3" s="131"/>
      <c r="FME3" s="131"/>
      <c r="FMF3" s="131"/>
      <c r="FMG3" s="131"/>
      <c r="FMH3" s="131"/>
      <c r="FMI3" s="131"/>
      <c r="FMJ3" s="131"/>
      <c r="FMK3" s="131"/>
      <c r="FML3" s="131"/>
      <c r="FMM3" s="131"/>
      <c r="FMN3" s="131"/>
      <c r="FMO3" s="131"/>
      <c r="FMP3" s="131"/>
      <c r="FMQ3" s="131"/>
      <c r="FMR3" s="131"/>
      <c r="FMS3" s="131"/>
      <c r="FMT3" s="131"/>
      <c r="FMU3" s="131"/>
      <c r="FMV3" s="131"/>
      <c r="FMW3" s="131"/>
      <c r="FMX3" s="131"/>
      <c r="FMY3" s="131"/>
      <c r="FMZ3" s="131"/>
      <c r="FNA3" s="131"/>
      <c r="FNB3" s="131"/>
      <c r="FNC3" s="131"/>
      <c r="FND3" s="131"/>
      <c r="FNE3" s="131"/>
      <c r="FNF3" s="131"/>
      <c r="FNG3" s="131"/>
      <c r="FNH3" s="131"/>
      <c r="FNI3" s="131"/>
      <c r="FNJ3" s="131"/>
      <c r="FNK3" s="131"/>
      <c r="FNL3" s="131"/>
      <c r="FNM3" s="131"/>
      <c r="FNN3" s="131"/>
      <c r="FNO3" s="131"/>
      <c r="FNP3" s="131"/>
      <c r="FNQ3" s="131"/>
      <c r="FNR3" s="131"/>
      <c r="FNS3" s="131"/>
      <c r="FNT3" s="131"/>
      <c r="FNU3" s="131"/>
      <c r="FNV3" s="131"/>
      <c r="FNW3" s="131"/>
      <c r="FNX3" s="131"/>
      <c r="FNY3" s="131"/>
      <c r="FNZ3" s="131"/>
      <c r="FOA3" s="131"/>
      <c r="FOB3" s="131"/>
      <c r="FOC3" s="131"/>
      <c r="FOD3" s="131"/>
      <c r="FOE3" s="131"/>
      <c r="FOF3" s="131"/>
      <c r="FOG3" s="131"/>
      <c r="FOH3" s="131"/>
      <c r="FOI3" s="131"/>
      <c r="FOJ3" s="131"/>
      <c r="FOK3" s="131"/>
      <c r="FOL3" s="131"/>
      <c r="FOM3" s="131"/>
      <c r="FON3" s="131"/>
      <c r="FOO3" s="131"/>
      <c r="FOP3" s="131"/>
      <c r="FOQ3" s="131"/>
      <c r="FOR3" s="131"/>
      <c r="FOS3" s="131"/>
      <c r="FOT3" s="131"/>
      <c r="FOU3" s="131"/>
      <c r="FOV3" s="131"/>
      <c r="FOW3" s="131"/>
      <c r="FOX3" s="131"/>
      <c r="FOY3" s="131"/>
      <c r="FOZ3" s="131"/>
      <c r="FPA3" s="131"/>
      <c r="FPB3" s="131"/>
      <c r="FPC3" s="131"/>
      <c r="FPD3" s="131"/>
      <c r="FPE3" s="131"/>
      <c r="FPF3" s="131"/>
      <c r="FPG3" s="131"/>
      <c r="FPH3" s="131"/>
      <c r="FPI3" s="131"/>
      <c r="FPJ3" s="131"/>
      <c r="FPK3" s="131"/>
      <c r="FPL3" s="131"/>
      <c r="FPM3" s="131"/>
      <c r="FPN3" s="131"/>
      <c r="FPO3" s="131"/>
      <c r="FPP3" s="131"/>
      <c r="FPQ3" s="131"/>
      <c r="FPR3" s="131"/>
      <c r="FPS3" s="131"/>
      <c r="FPT3" s="131"/>
      <c r="FPU3" s="131"/>
      <c r="FPV3" s="131"/>
      <c r="FPW3" s="131"/>
      <c r="FPX3" s="131"/>
      <c r="FPY3" s="131"/>
      <c r="FPZ3" s="131"/>
      <c r="FQA3" s="131"/>
      <c r="FQB3" s="131"/>
      <c r="FQC3" s="131"/>
      <c r="FQD3" s="131"/>
      <c r="FQE3" s="131"/>
      <c r="FQF3" s="131"/>
      <c r="FQG3" s="131"/>
      <c r="FQH3" s="131"/>
      <c r="FQI3" s="131"/>
      <c r="FQJ3" s="131"/>
      <c r="FQK3" s="131"/>
      <c r="FQL3" s="131"/>
      <c r="FQM3" s="131"/>
      <c r="FQN3" s="131"/>
      <c r="FQO3" s="131"/>
      <c r="FQP3" s="131"/>
      <c r="FQQ3" s="131"/>
      <c r="FQR3" s="131"/>
      <c r="FQS3" s="131"/>
      <c r="FQT3" s="131"/>
      <c r="FQU3" s="131"/>
      <c r="FQV3" s="131"/>
      <c r="FQW3" s="131"/>
      <c r="FQX3" s="131"/>
      <c r="FQY3" s="131"/>
      <c r="FQZ3" s="131"/>
      <c r="FRA3" s="131"/>
      <c r="FRB3" s="131"/>
      <c r="FRC3" s="131"/>
      <c r="FRD3" s="131"/>
      <c r="FRE3" s="131"/>
      <c r="FRF3" s="131"/>
      <c r="FRG3" s="131"/>
      <c r="FRH3" s="131"/>
      <c r="FRI3" s="131"/>
      <c r="FRJ3" s="131"/>
      <c r="FRK3" s="131"/>
      <c r="FRL3" s="131"/>
      <c r="FRM3" s="131"/>
      <c r="FRN3" s="131"/>
      <c r="FRO3" s="131"/>
      <c r="FRP3" s="131"/>
      <c r="FRQ3" s="131"/>
      <c r="FRR3" s="131"/>
      <c r="FRS3" s="131"/>
      <c r="FRT3" s="131"/>
      <c r="FRU3" s="131"/>
      <c r="FRV3" s="131"/>
      <c r="FRW3" s="131"/>
      <c r="FRX3" s="131"/>
      <c r="FRY3" s="131"/>
      <c r="FRZ3" s="131"/>
      <c r="FSA3" s="131"/>
      <c r="FSB3" s="131"/>
      <c r="FSC3" s="131"/>
      <c r="FSD3" s="131"/>
      <c r="FSE3" s="131"/>
      <c r="FSF3" s="131"/>
      <c r="FSG3" s="131"/>
      <c r="FSH3" s="131"/>
      <c r="FSI3" s="131"/>
      <c r="FSJ3" s="131"/>
      <c r="FSK3" s="131"/>
      <c r="FSL3" s="131"/>
      <c r="FSM3" s="131"/>
      <c r="FSN3" s="131"/>
      <c r="FSO3" s="131"/>
      <c r="FSP3" s="131"/>
      <c r="FSQ3" s="131"/>
      <c r="FSR3" s="131"/>
      <c r="FSS3" s="131"/>
      <c r="FST3" s="131"/>
      <c r="FSU3" s="131"/>
      <c r="FSV3" s="131"/>
      <c r="FSW3" s="131"/>
      <c r="FSX3" s="131"/>
      <c r="FSY3" s="131"/>
      <c r="FSZ3" s="131"/>
      <c r="FTA3" s="131"/>
      <c r="FTB3" s="131"/>
      <c r="FTC3" s="131"/>
      <c r="FTD3" s="131"/>
      <c r="FTE3" s="131"/>
      <c r="FTF3" s="131"/>
      <c r="FTG3" s="131"/>
      <c r="FTH3" s="131"/>
      <c r="FTI3" s="131"/>
      <c r="FTJ3" s="131"/>
      <c r="FTK3" s="131"/>
      <c r="FTL3" s="131"/>
      <c r="FTM3" s="131"/>
      <c r="FTN3" s="131"/>
      <c r="FTO3" s="131"/>
      <c r="FTP3" s="131"/>
      <c r="FTQ3" s="131"/>
      <c r="FTR3" s="131"/>
      <c r="FTS3" s="131"/>
      <c r="FTT3" s="131"/>
      <c r="FTU3" s="131"/>
      <c r="FTV3" s="131"/>
      <c r="FTW3" s="131"/>
      <c r="FTX3" s="131"/>
      <c r="FTY3" s="131"/>
      <c r="FTZ3" s="131"/>
      <c r="FUA3" s="131"/>
      <c r="FUB3" s="131"/>
      <c r="FUC3" s="131"/>
      <c r="FUD3" s="131"/>
      <c r="FUE3" s="131"/>
      <c r="FUF3" s="131"/>
      <c r="FUG3" s="131"/>
      <c r="FUH3" s="131"/>
      <c r="FUI3" s="131"/>
      <c r="FUJ3" s="131"/>
      <c r="FUK3" s="131"/>
      <c r="FUL3" s="131"/>
      <c r="FUM3" s="131"/>
      <c r="FUN3" s="131"/>
      <c r="FUO3" s="131"/>
      <c r="FUP3" s="131"/>
      <c r="FUQ3" s="131"/>
      <c r="FUR3" s="131"/>
      <c r="FUS3" s="131"/>
      <c r="FUT3" s="131"/>
      <c r="FUU3" s="131"/>
      <c r="FUV3" s="131"/>
      <c r="FUW3" s="131"/>
      <c r="FUX3" s="131"/>
      <c r="FUY3" s="131"/>
      <c r="FUZ3" s="131"/>
      <c r="FVA3" s="131"/>
      <c r="FVB3" s="131"/>
      <c r="FVC3" s="131"/>
      <c r="FVD3" s="131"/>
      <c r="FVE3" s="131"/>
      <c r="FVF3" s="131"/>
      <c r="FVG3" s="131"/>
      <c r="FVH3" s="131"/>
      <c r="FVI3" s="131"/>
      <c r="FVJ3" s="131"/>
      <c r="FVK3" s="131"/>
      <c r="FVL3" s="131"/>
      <c r="FVM3" s="131"/>
      <c r="FVN3" s="131"/>
      <c r="FVO3" s="131"/>
      <c r="FVP3" s="131"/>
      <c r="FVQ3" s="131"/>
      <c r="FVR3" s="131"/>
      <c r="FVS3" s="131"/>
      <c r="FVT3" s="131"/>
      <c r="FVU3" s="131"/>
      <c r="FVV3" s="131"/>
      <c r="FVW3" s="131"/>
      <c r="FVX3" s="131"/>
      <c r="FVY3" s="131"/>
      <c r="FVZ3" s="131"/>
      <c r="FWA3" s="131"/>
      <c r="FWB3" s="131"/>
      <c r="FWC3" s="131"/>
      <c r="FWD3" s="131"/>
      <c r="FWE3" s="131"/>
      <c r="FWF3" s="131"/>
      <c r="FWG3" s="131"/>
      <c r="FWH3" s="131"/>
      <c r="FWI3" s="131"/>
      <c r="FWJ3" s="131"/>
      <c r="FWK3" s="131"/>
      <c r="FWL3" s="131"/>
      <c r="FWM3" s="131"/>
      <c r="FWN3" s="131"/>
      <c r="FWO3" s="131"/>
      <c r="FWP3" s="131"/>
      <c r="FWQ3" s="131"/>
      <c r="FWR3" s="131"/>
      <c r="FWS3" s="131"/>
      <c r="FWT3" s="131"/>
      <c r="FWU3" s="131"/>
      <c r="FWV3" s="131"/>
      <c r="FWW3" s="131"/>
      <c r="FWX3" s="131"/>
      <c r="FWY3" s="131"/>
      <c r="FWZ3" s="131"/>
      <c r="FXA3" s="131"/>
      <c r="FXB3" s="131"/>
      <c r="FXC3" s="131"/>
      <c r="FXD3" s="131"/>
      <c r="FXE3" s="131"/>
      <c r="FXF3" s="131"/>
      <c r="FXG3" s="131"/>
      <c r="FXH3" s="131"/>
      <c r="FXI3" s="131"/>
      <c r="FXJ3" s="131"/>
      <c r="FXK3" s="131"/>
      <c r="FXL3" s="131"/>
      <c r="FXM3" s="131"/>
      <c r="FXN3" s="131"/>
      <c r="FXO3" s="131"/>
      <c r="FXP3" s="131"/>
      <c r="FXQ3" s="131"/>
      <c r="FXR3" s="131"/>
      <c r="FXS3" s="131"/>
      <c r="FXT3" s="131"/>
      <c r="FXU3" s="131"/>
      <c r="FXV3" s="131"/>
      <c r="FXW3" s="131"/>
      <c r="FXX3" s="131"/>
      <c r="FXY3" s="131"/>
      <c r="FXZ3" s="131"/>
      <c r="FYA3" s="131"/>
      <c r="FYB3" s="131"/>
      <c r="FYC3" s="131"/>
      <c r="FYD3" s="131"/>
      <c r="FYE3" s="131"/>
      <c r="FYF3" s="131"/>
      <c r="FYG3" s="131"/>
      <c r="FYH3" s="131"/>
      <c r="FYI3" s="131"/>
      <c r="FYJ3" s="131"/>
      <c r="FYK3" s="131"/>
      <c r="FYL3" s="131"/>
      <c r="FYM3" s="131"/>
      <c r="FYN3" s="131"/>
      <c r="FYO3" s="131"/>
      <c r="FYP3" s="131"/>
      <c r="FYQ3" s="131"/>
      <c r="FYR3" s="131"/>
      <c r="FYS3" s="131"/>
      <c r="FYT3" s="131"/>
      <c r="FYU3" s="131"/>
      <c r="FYV3" s="131"/>
      <c r="FYW3" s="131"/>
      <c r="FYX3" s="131"/>
      <c r="FYY3" s="131"/>
      <c r="FYZ3" s="131"/>
      <c r="FZA3" s="131"/>
      <c r="FZB3" s="131"/>
      <c r="FZC3" s="131"/>
      <c r="FZD3" s="131"/>
      <c r="FZE3" s="131"/>
      <c r="FZF3" s="131"/>
      <c r="FZG3" s="131"/>
      <c r="FZH3" s="131"/>
      <c r="FZI3" s="131"/>
      <c r="FZJ3" s="131"/>
      <c r="FZK3" s="131"/>
      <c r="FZL3" s="131"/>
      <c r="FZM3" s="131"/>
      <c r="FZN3" s="131"/>
      <c r="FZO3" s="131"/>
      <c r="FZP3" s="131"/>
      <c r="FZQ3" s="131"/>
      <c r="FZR3" s="131"/>
      <c r="FZS3" s="131"/>
      <c r="FZT3" s="131"/>
      <c r="FZU3" s="131"/>
      <c r="FZV3" s="131"/>
      <c r="FZW3" s="131"/>
      <c r="FZX3" s="131"/>
      <c r="FZY3" s="131"/>
      <c r="FZZ3" s="131"/>
      <c r="GAA3" s="131"/>
      <c r="GAB3" s="131"/>
      <c r="GAC3" s="131"/>
      <c r="GAD3" s="131"/>
      <c r="GAE3" s="131"/>
      <c r="GAF3" s="131"/>
      <c r="GAG3" s="131"/>
      <c r="GAH3" s="131"/>
      <c r="GAI3" s="131"/>
      <c r="GAJ3" s="131"/>
      <c r="GAK3" s="131"/>
      <c r="GAL3" s="131"/>
      <c r="GAM3" s="131"/>
      <c r="GAN3" s="131"/>
      <c r="GAO3" s="131"/>
      <c r="GAP3" s="131"/>
      <c r="GAQ3" s="131"/>
      <c r="GAR3" s="131"/>
      <c r="GAS3" s="131"/>
      <c r="GAT3" s="131"/>
      <c r="GAU3" s="131"/>
      <c r="GAV3" s="131"/>
      <c r="GAW3" s="131"/>
      <c r="GAX3" s="131"/>
      <c r="GAY3" s="131"/>
      <c r="GAZ3" s="131"/>
      <c r="GBA3" s="131"/>
      <c r="GBB3" s="131"/>
      <c r="GBC3" s="131"/>
      <c r="GBD3" s="131"/>
      <c r="GBE3" s="131"/>
      <c r="GBF3" s="131"/>
      <c r="GBG3" s="131"/>
      <c r="GBH3" s="131"/>
      <c r="GBI3" s="131"/>
      <c r="GBJ3" s="131"/>
      <c r="GBK3" s="131"/>
      <c r="GBL3" s="131"/>
      <c r="GBM3" s="131"/>
      <c r="GBN3" s="131"/>
      <c r="GBO3" s="131"/>
      <c r="GBP3" s="131"/>
      <c r="GBQ3" s="131"/>
      <c r="GBR3" s="131"/>
      <c r="GBS3" s="131"/>
      <c r="GBT3" s="131"/>
      <c r="GBU3" s="131"/>
      <c r="GBV3" s="131"/>
      <c r="GBW3" s="131"/>
      <c r="GBX3" s="131"/>
      <c r="GBY3" s="131"/>
      <c r="GBZ3" s="131"/>
      <c r="GCA3" s="131"/>
      <c r="GCB3" s="131"/>
      <c r="GCC3" s="131"/>
      <c r="GCD3" s="131"/>
      <c r="GCE3" s="131"/>
      <c r="GCF3" s="131"/>
      <c r="GCG3" s="131"/>
      <c r="GCH3" s="131"/>
      <c r="GCI3" s="131"/>
      <c r="GCJ3" s="131"/>
      <c r="GCK3" s="131"/>
      <c r="GCL3" s="131"/>
      <c r="GCM3" s="131"/>
      <c r="GCN3" s="131"/>
      <c r="GCO3" s="131"/>
      <c r="GCP3" s="131"/>
      <c r="GCQ3" s="131"/>
      <c r="GCR3" s="131"/>
      <c r="GCS3" s="131"/>
      <c r="GCT3" s="131"/>
      <c r="GCU3" s="131"/>
      <c r="GCV3" s="131"/>
      <c r="GCW3" s="131"/>
      <c r="GCX3" s="131"/>
      <c r="GCY3" s="131"/>
      <c r="GCZ3" s="131"/>
      <c r="GDA3" s="131"/>
      <c r="GDB3" s="131"/>
      <c r="GDC3" s="131"/>
      <c r="GDD3" s="131"/>
      <c r="GDE3" s="131"/>
      <c r="GDF3" s="131"/>
      <c r="GDG3" s="131"/>
      <c r="GDH3" s="131"/>
      <c r="GDI3" s="131"/>
      <c r="GDJ3" s="131"/>
      <c r="GDK3" s="131"/>
      <c r="GDL3" s="131"/>
      <c r="GDM3" s="131"/>
      <c r="GDN3" s="131"/>
      <c r="GDO3" s="131"/>
      <c r="GDP3" s="131"/>
      <c r="GDQ3" s="131"/>
      <c r="GDR3" s="131"/>
      <c r="GDS3" s="131"/>
      <c r="GDT3" s="131"/>
      <c r="GDU3" s="131"/>
      <c r="GDV3" s="131"/>
      <c r="GDW3" s="131"/>
      <c r="GDX3" s="131"/>
      <c r="GDY3" s="131"/>
      <c r="GDZ3" s="131"/>
      <c r="GEA3" s="131"/>
      <c r="GEB3" s="131"/>
      <c r="GEC3" s="131"/>
      <c r="GED3" s="131"/>
      <c r="GEE3" s="131"/>
      <c r="GEF3" s="131"/>
      <c r="GEG3" s="131"/>
      <c r="GEH3" s="131"/>
      <c r="GEI3" s="131"/>
      <c r="GEJ3" s="131"/>
      <c r="GEK3" s="131"/>
      <c r="GEL3" s="131"/>
      <c r="GEM3" s="131"/>
      <c r="GEN3" s="131"/>
      <c r="GEO3" s="131"/>
      <c r="GEP3" s="131"/>
      <c r="GEQ3" s="131"/>
      <c r="GER3" s="131"/>
      <c r="GES3" s="131"/>
      <c r="GET3" s="131"/>
      <c r="GEU3" s="131"/>
      <c r="GEV3" s="131"/>
      <c r="GEW3" s="131"/>
      <c r="GEX3" s="131"/>
      <c r="GEY3" s="131"/>
      <c r="GEZ3" s="131"/>
      <c r="GFA3" s="131"/>
      <c r="GFB3" s="131"/>
      <c r="GFC3" s="131"/>
      <c r="GFD3" s="131"/>
      <c r="GFE3" s="131"/>
      <c r="GFF3" s="131"/>
      <c r="GFG3" s="131"/>
      <c r="GFH3" s="131"/>
      <c r="GFI3" s="131"/>
      <c r="GFJ3" s="131"/>
      <c r="GFK3" s="131"/>
      <c r="GFL3" s="131"/>
      <c r="GFM3" s="131"/>
      <c r="GFN3" s="131"/>
      <c r="GFO3" s="131"/>
      <c r="GFP3" s="131"/>
      <c r="GFQ3" s="131"/>
      <c r="GFR3" s="131"/>
      <c r="GFS3" s="131"/>
      <c r="GFT3" s="131"/>
      <c r="GFU3" s="131"/>
      <c r="GFV3" s="131"/>
      <c r="GFW3" s="131"/>
      <c r="GFX3" s="131"/>
      <c r="GFY3" s="131"/>
      <c r="GFZ3" s="131"/>
      <c r="GGA3" s="131"/>
      <c r="GGB3" s="131"/>
      <c r="GGC3" s="131"/>
      <c r="GGD3" s="131"/>
      <c r="GGE3" s="131"/>
      <c r="GGF3" s="131"/>
      <c r="GGG3" s="131"/>
      <c r="GGH3" s="131"/>
      <c r="GGI3" s="131"/>
      <c r="GGJ3" s="131"/>
      <c r="GGK3" s="131"/>
      <c r="GGL3" s="131"/>
      <c r="GGM3" s="131"/>
      <c r="GGN3" s="131"/>
      <c r="GGO3" s="131"/>
      <c r="GGP3" s="131"/>
      <c r="GGQ3" s="131"/>
      <c r="GGR3" s="131"/>
      <c r="GGS3" s="131"/>
      <c r="GGT3" s="131"/>
      <c r="GGU3" s="131"/>
      <c r="GGV3" s="131"/>
      <c r="GGW3" s="131"/>
      <c r="GGX3" s="131"/>
      <c r="GGY3" s="131"/>
      <c r="GGZ3" s="131"/>
      <c r="GHA3" s="131"/>
      <c r="GHB3" s="131"/>
      <c r="GHC3" s="131"/>
      <c r="GHD3" s="131"/>
      <c r="GHE3" s="131"/>
      <c r="GHF3" s="131"/>
      <c r="GHG3" s="131"/>
      <c r="GHH3" s="131"/>
      <c r="GHI3" s="131"/>
      <c r="GHJ3" s="131"/>
      <c r="GHK3" s="131"/>
      <c r="GHL3" s="131"/>
      <c r="GHM3" s="131"/>
      <c r="GHN3" s="131"/>
      <c r="GHO3" s="131"/>
      <c r="GHP3" s="131"/>
      <c r="GHQ3" s="131"/>
      <c r="GHR3" s="131"/>
      <c r="GHS3" s="131"/>
      <c r="GHT3" s="131"/>
      <c r="GHU3" s="131"/>
      <c r="GHV3" s="131"/>
      <c r="GHW3" s="131"/>
      <c r="GHX3" s="131"/>
      <c r="GHY3" s="131"/>
      <c r="GHZ3" s="131"/>
      <c r="GIA3" s="131"/>
      <c r="GIB3" s="131"/>
      <c r="GIC3" s="131"/>
      <c r="GID3" s="131"/>
      <c r="GIE3" s="131"/>
      <c r="GIF3" s="131"/>
      <c r="GIG3" s="131"/>
      <c r="GIH3" s="131"/>
      <c r="GII3" s="131"/>
      <c r="GIJ3" s="131"/>
      <c r="GIK3" s="131"/>
      <c r="GIL3" s="131"/>
      <c r="GIM3" s="131"/>
      <c r="GIN3" s="131"/>
      <c r="GIO3" s="131"/>
      <c r="GIP3" s="131"/>
      <c r="GIQ3" s="131"/>
      <c r="GIR3" s="131"/>
      <c r="GIS3" s="131"/>
      <c r="GIT3" s="131"/>
      <c r="GIU3" s="131"/>
      <c r="GIV3" s="131"/>
      <c r="GIW3" s="131"/>
      <c r="GIX3" s="131"/>
      <c r="GIY3" s="131"/>
      <c r="GIZ3" s="131"/>
      <c r="GJA3" s="131"/>
      <c r="GJB3" s="131"/>
      <c r="GJC3" s="131"/>
      <c r="GJD3" s="131"/>
      <c r="GJE3" s="131"/>
      <c r="GJF3" s="131"/>
      <c r="GJG3" s="131"/>
      <c r="GJH3" s="131"/>
      <c r="GJI3" s="131"/>
      <c r="GJJ3" s="131"/>
      <c r="GJK3" s="131"/>
      <c r="GJL3" s="131"/>
      <c r="GJM3" s="131"/>
      <c r="GJN3" s="131"/>
      <c r="GJO3" s="131"/>
      <c r="GJP3" s="131"/>
      <c r="GJQ3" s="131"/>
      <c r="GJR3" s="131"/>
      <c r="GJS3" s="131"/>
      <c r="GJT3" s="131"/>
      <c r="GJU3" s="131"/>
      <c r="GJV3" s="131"/>
      <c r="GJW3" s="131"/>
      <c r="GJX3" s="131"/>
      <c r="GJY3" s="131"/>
      <c r="GJZ3" s="131"/>
      <c r="GKA3" s="131"/>
      <c r="GKB3" s="131"/>
      <c r="GKC3" s="131"/>
      <c r="GKD3" s="131"/>
      <c r="GKE3" s="131"/>
      <c r="GKF3" s="131"/>
      <c r="GKG3" s="131"/>
      <c r="GKH3" s="131"/>
      <c r="GKI3" s="131"/>
      <c r="GKJ3" s="131"/>
      <c r="GKK3" s="131"/>
      <c r="GKL3" s="131"/>
      <c r="GKM3" s="131"/>
      <c r="GKN3" s="131"/>
      <c r="GKO3" s="131"/>
      <c r="GKP3" s="131"/>
      <c r="GKQ3" s="131"/>
      <c r="GKR3" s="131"/>
      <c r="GKS3" s="131"/>
      <c r="GKT3" s="131"/>
      <c r="GKU3" s="131"/>
      <c r="GKV3" s="131"/>
      <c r="GKW3" s="131"/>
      <c r="GKX3" s="131"/>
      <c r="GKY3" s="131"/>
      <c r="GKZ3" s="131"/>
      <c r="GLA3" s="131"/>
      <c r="GLB3" s="131"/>
      <c r="GLC3" s="131"/>
      <c r="GLD3" s="131"/>
      <c r="GLE3" s="131"/>
      <c r="GLF3" s="131"/>
      <c r="GLG3" s="131"/>
      <c r="GLH3" s="131"/>
      <c r="GLI3" s="131"/>
      <c r="GLJ3" s="131"/>
      <c r="GLK3" s="131"/>
      <c r="GLL3" s="131"/>
      <c r="GLM3" s="131"/>
      <c r="GLN3" s="131"/>
      <c r="GLO3" s="131"/>
      <c r="GLP3" s="131"/>
      <c r="GLQ3" s="131"/>
      <c r="GLR3" s="131"/>
      <c r="GLS3" s="131"/>
      <c r="GLT3" s="131"/>
      <c r="GLU3" s="131"/>
      <c r="GLV3" s="131"/>
      <c r="GLW3" s="131"/>
      <c r="GLX3" s="131"/>
      <c r="GLY3" s="131"/>
      <c r="GLZ3" s="131"/>
      <c r="GMA3" s="131"/>
      <c r="GMB3" s="131"/>
      <c r="GMC3" s="131"/>
      <c r="GMD3" s="131"/>
      <c r="GME3" s="131"/>
      <c r="GMF3" s="131"/>
      <c r="GMG3" s="131"/>
      <c r="GMH3" s="131"/>
      <c r="GMI3" s="131"/>
      <c r="GMJ3" s="131"/>
      <c r="GMK3" s="131"/>
      <c r="GML3" s="131"/>
      <c r="GMM3" s="131"/>
      <c r="GMN3" s="131"/>
      <c r="GMO3" s="131"/>
      <c r="GMP3" s="131"/>
      <c r="GMQ3" s="131"/>
      <c r="GMR3" s="131"/>
      <c r="GMS3" s="131"/>
      <c r="GMT3" s="131"/>
      <c r="GMU3" s="131"/>
      <c r="GMV3" s="131"/>
      <c r="GMW3" s="131"/>
      <c r="GMX3" s="131"/>
      <c r="GMY3" s="131"/>
      <c r="GMZ3" s="131"/>
      <c r="GNA3" s="131"/>
      <c r="GNB3" s="131"/>
      <c r="GNC3" s="131"/>
      <c r="GND3" s="131"/>
      <c r="GNE3" s="131"/>
      <c r="GNF3" s="131"/>
      <c r="GNG3" s="131"/>
      <c r="GNH3" s="131"/>
      <c r="GNI3" s="131"/>
      <c r="GNJ3" s="131"/>
      <c r="GNK3" s="131"/>
      <c r="GNL3" s="131"/>
      <c r="GNM3" s="131"/>
      <c r="GNN3" s="131"/>
      <c r="GNO3" s="131"/>
      <c r="GNP3" s="131"/>
      <c r="GNQ3" s="131"/>
      <c r="GNR3" s="131"/>
      <c r="GNS3" s="131"/>
      <c r="GNT3" s="131"/>
      <c r="GNU3" s="131"/>
      <c r="GNV3" s="131"/>
      <c r="GNW3" s="131"/>
      <c r="GNX3" s="131"/>
      <c r="GNY3" s="131"/>
      <c r="GNZ3" s="131"/>
      <c r="GOA3" s="131"/>
      <c r="GOB3" s="131"/>
      <c r="GOC3" s="131"/>
      <c r="GOD3" s="131"/>
      <c r="GOE3" s="131"/>
      <c r="GOF3" s="131"/>
      <c r="GOG3" s="131"/>
      <c r="GOH3" s="131"/>
      <c r="GOI3" s="131"/>
      <c r="GOJ3" s="131"/>
      <c r="GOK3" s="131"/>
      <c r="GOL3" s="131"/>
      <c r="GOM3" s="131"/>
      <c r="GON3" s="131"/>
      <c r="GOO3" s="131"/>
      <c r="GOP3" s="131"/>
      <c r="GOQ3" s="131"/>
      <c r="GOR3" s="131"/>
      <c r="GOS3" s="131"/>
      <c r="GOT3" s="131"/>
      <c r="GOU3" s="131"/>
      <c r="GOV3" s="131"/>
      <c r="GOW3" s="131"/>
      <c r="GOX3" s="131"/>
      <c r="GOY3" s="131"/>
      <c r="GOZ3" s="131"/>
      <c r="GPA3" s="131"/>
      <c r="GPB3" s="131"/>
      <c r="GPC3" s="131"/>
      <c r="GPD3" s="131"/>
      <c r="GPE3" s="131"/>
      <c r="GPF3" s="131"/>
      <c r="GPG3" s="131"/>
      <c r="GPH3" s="131"/>
      <c r="GPI3" s="131"/>
      <c r="GPJ3" s="131"/>
      <c r="GPK3" s="131"/>
      <c r="GPL3" s="131"/>
      <c r="GPM3" s="131"/>
      <c r="GPN3" s="131"/>
      <c r="GPO3" s="131"/>
      <c r="GPP3" s="131"/>
      <c r="GPQ3" s="131"/>
      <c r="GPR3" s="131"/>
      <c r="GPS3" s="131"/>
      <c r="GPT3" s="131"/>
      <c r="GPU3" s="131"/>
      <c r="GPV3" s="131"/>
      <c r="GPW3" s="131"/>
      <c r="GPX3" s="131"/>
      <c r="GPY3" s="131"/>
      <c r="GPZ3" s="131"/>
      <c r="GQA3" s="131"/>
      <c r="GQB3" s="131"/>
      <c r="GQC3" s="131"/>
      <c r="GQD3" s="131"/>
      <c r="GQE3" s="131"/>
      <c r="GQF3" s="131"/>
      <c r="GQG3" s="131"/>
      <c r="GQH3" s="131"/>
      <c r="GQI3" s="131"/>
      <c r="GQJ3" s="131"/>
      <c r="GQK3" s="131"/>
      <c r="GQL3" s="131"/>
      <c r="GQM3" s="131"/>
      <c r="GQN3" s="131"/>
      <c r="GQO3" s="131"/>
      <c r="GQP3" s="131"/>
      <c r="GQQ3" s="131"/>
      <c r="GQR3" s="131"/>
      <c r="GQS3" s="131"/>
      <c r="GQT3" s="131"/>
      <c r="GQU3" s="131"/>
      <c r="GQV3" s="131"/>
      <c r="GQW3" s="131"/>
      <c r="GQX3" s="131"/>
      <c r="GQY3" s="131"/>
      <c r="GQZ3" s="131"/>
      <c r="GRA3" s="131"/>
      <c r="GRB3" s="131"/>
      <c r="GRC3" s="131"/>
      <c r="GRD3" s="131"/>
      <c r="GRE3" s="131"/>
      <c r="GRF3" s="131"/>
      <c r="GRG3" s="131"/>
      <c r="GRH3" s="131"/>
      <c r="GRI3" s="131"/>
      <c r="GRJ3" s="131"/>
      <c r="GRK3" s="131"/>
      <c r="GRL3" s="131"/>
      <c r="GRM3" s="131"/>
      <c r="GRN3" s="131"/>
      <c r="GRO3" s="131"/>
      <c r="GRP3" s="131"/>
      <c r="GRQ3" s="131"/>
      <c r="GRR3" s="131"/>
      <c r="GRS3" s="131"/>
      <c r="GRT3" s="131"/>
      <c r="GRU3" s="131"/>
      <c r="GRV3" s="131"/>
      <c r="GRW3" s="131"/>
      <c r="GRX3" s="131"/>
      <c r="GRY3" s="131"/>
      <c r="GRZ3" s="131"/>
      <c r="GSA3" s="131"/>
      <c r="GSB3" s="131"/>
      <c r="GSC3" s="131"/>
      <c r="GSD3" s="131"/>
      <c r="GSE3" s="131"/>
      <c r="GSF3" s="131"/>
      <c r="GSG3" s="131"/>
      <c r="GSH3" s="131"/>
      <c r="GSI3" s="131"/>
      <c r="GSJ3" s="131"/>
      <c r="GSK3" s="131"/>
      <c r="GSL3" s="131"/>
      <c r="GSM3" s="131"/>
      <c r="GSN3" s="131"/>
      <c r="GSO3" s="131"/>
      <c r="GSP3" s="131"/>
      <c r="GSQ3" s="131"/>
      <c r="GSR3" s="131"/>
      <c r="GSS3" s="131"/>
      <c r="GST3" s="131"/>
      <c r="GSU3" s="131"/>
      <c r="GSV3" s="131"/>
      <c r="GSW3" s="131"/>
      <c r="GSX3" s="131"/>
      <c r="GSY3" s="131"/>
      <c r="GSZ3" s="131"/>
      <c r="GTA3" s="131"/>
      <c r="GTB3" s="131"/>
      <c r="GTC3" s="131"/>
      <c r="GTD3" s="131"/>
      <c r="GTE3" s="131"/>
      <c r="GTF3" s="131"/>
      <c r="GTG3" s="131"/>
      <c r="GTH3" s="131"/>
      <c r="GTI3" s="131"/>
      <c r="GTJ3" s="131"/>
      <c r="GTK3" s="131"/>
      <c r="GTL3" s="131"/>
      <c r="GTM3" s="131"/>
      <c r="GTN3" s="131"/>
      <c r="GTO3" s="131"/>
      <c r="GTP3" s="131"/>
      <c r="GTQ3" s="131"/>
      <c r="GTR3" s="131"/>
      <c r="GTS3" s="131"/>
      <c r="GTT3" s="131"/>
      <c r="GTU3" s="131"/>
      <c r="GTV3" s="131"/>
      <c r="GTW3" s="131"/>
      <c r="GTX3" s="131"/>
      <c r="GTY3" s="131"/>
      <c r="GTZ3" s="131"/>
      <c r="GUA3" s="131"/>
      <c r="GUB3" s="131"/>
      <c r="GUC3" s="131"/>
      <c r="GUD3" s="131"/>
      <c r="GUE3" s="131"/>
      <c r="GUF3" s="131"/>
      <c r="GUG3" s="131"/>
      <c r="GUH3" s="131"/>
      <c r="GUI3" s="131"/>
      <c r="GUJ3" s="131"/>
      <c r="GUK3" s="131"/>
      <c r="GUL3" s="131"/>
      <c r="GUM3" s="131"/>
      <c r="GUN3" s="131"/>
      <c r="GUO3" s="131"/>
      <c r="GUP3" s="131"/>
      <c r="GUQ3" s="131"/>
      <c r="GUR3" s="131"/>
      <c r="GUS3" s="131"/>
      <c r="GUT3" s="131"/>
      <c r="GUU3" s="131"/>
      <c r="GUV3" s="131"/>
      <c r="GUW3" s="131"/>
      <c r="GUX3" s="131"/>
      <c r="GUY3" s="131"/>
      <c r="GUZ3" s="131"/>
      <c r="GVA3" s="131"/>
      <c r="GVB3" s="131"/>
      <c r="GVC3" s="131"/>
      <c r="GVD3" s="131"/>
      <c r="GVE3" s="131"/>
      <c r="GVF3" s="131"/>
      <c r="GVG3" s="131"/>
      <c r="GVH3" s="131"/>
      <c r="GVI3" s="131"/>
      <c r="GVJ3" s="131"/>
      <c r="GVK3" s="131"/>
      <c r="GVL3" s="131"/>
      <c r="GVM3" s="131"/>
      <c r="GVN3" s="131"/>
      <c r="GVO3" s="131"/>
      <c r="GVP3" s="131"/>
      <c r="GVQ3" s="131"/>
      <c r="GVR3" s="131"/>
      <c r="GVS3" s="131"/>
      <c r="GVT3" s="131"/>
      <c r="GVU3" s="131"/>
      <c r="GVV3" s="131"/>
      <c r="GVW3" s="131"/>
      <c r="GVX3" s="131"/>
      <c r="GVY3" s="131"/>
      <c r="GVZ3" s="131"/>
      <c r="GWA3" s="131"/>
      <c r="GWB3" s="131"/>
      <c r="GWC3" s="131"/>
      <c r="GWD3" s="131"/>
      <c r="GWE3" s="131"/>
      <c r="GWF3" s="131"/>
      <c r="GWG3" s="131"/>
      <c r="GWH3" s="131"/>
      <c r="GWI3" s="131"/>
      <c r="GWJ3" s="131"/>
      <c r="GWK3" s="131"/>
      <c r="GWL3" s="131"/>
      <c r="GWM3" s="131"/>
      <c r="GWN3" s="131"/>
      <c r="GWO3" s="131"/>
      <c r="GWP3" s="131"/>
      <c r="GWQ3" s="131"/>
      <c r="GWR3" s="131"/>
      <c r="GWS3" s="131"/>
      <c r="GWT3" s="131"/>
      <c r="GWU3" s="131"/>
      <c r="GWV3" s="131"/>
      <c r="GWW3" s="131"/>
      <c r="GWX3" s="131"/>
      <c r="GWY3" s="131"/>
      <c r="GWZ3" s="131"/>
      <c r="GXA3" s="131"/>
      <c r="GXB3" s="131"/>
      <c r="GXC3" s="131"/>
      <c r="GXD3" s="131"/>
      <c r="GXE3" s="131"/>
      <c r="GXF3" s="131"/>
      <c r="GXG3" s="131"/>
      <c r="GXH3" s="131"/>
      <c r="GXI3" s="131"/>
      <c r="GXJ3" s="131"/>
      <c r="GXK3" s="131"/>
      <c r="GXL3" s="131"/>
      <c r="GXM3" s="131"/>
      <c r="GXN3" s="131"/>
      <c r="GXO3" s="131"/>
      <c r="GXP3" s="131"/>
      <c r="GXQ3" s="131"/>
      <c r="GXR3" s="131"/>
      <c r="GXS3" s="131"/>
      <c r="GXT3" s="131"/>
      <c r="GXU3" s="131"/>
      <c r="GXV3" s="131"/>
      <c r="GXW3" s="131"/>
      <c r="GXX3" s="131"/>
      <c r="GXY3" s="131"/>
      <c r="GXZ3" s="131"/>
      <c r="GYA3" s="131"/>
      <c r="GYB3" s="131"/>
      <c r="GYC3" s="131"/>
      <c r="GYD3" s="131"/>
      <c r="GYE3" s="131"/>
      <c r="GYF3" s="131"/>
      <c r="GYG3" s="131"/>
      <c r="GYH3" s="131"/>
      <c r="GYI3" s="131"/>
      <c r="GYJ3" s="131"/>
      <c r="GYK3" s="131"/>
      <c r="GYL3" s="131"/>
      <c r="GYM3" s="131"/>
      <c r="GYN3" s="131"/>
      <c r="GYO3" s="131"/>
      <c r="GYP3" s="131"/>
      <c r="GYQ3" s="131"/>
      <c r="GYR3" s="131"/>
      <c r="GYS3" s="131"/>
      <c r="GYT3" s="131"/>
      <c r="GYU3" s="131"/>
      <c r="GYV3" s="131"/>
      <c r="GYW3" s="131"/>
      <c r="GYX3" s="131"/>
      <c r="GYY3" s="131"/>
      <c r="GYZ3" s="131"/>
      <c r="GZA3" s="131"/>
      <c r="GZB3" s="131"/>
      <c r="GZC3" s="131"/>
      <c r="GZD3" s="131"/>
      <c r="GZE3" s="131"/>
      <c r="GZF3" s="131"/>
      <c r="GZG3" s="131"/>
      <c r="GZH3" s="131"/>
      <c r="GZI3" s="131"/>
      <c r="GZJ3" s="131"/>
      <c r="GZK3" s="131"/>
      <c r="GZL3" s="131"/>
      <c r="GZM3" s="131"/>
      <c r="GZN3" s="131"/>
      <c r="GZO3" s="131"/>
      <c r="GZP3" s="131"/>
      <c r="GZQ3" s="131"/>
      <c r="GZR3" s="131"/>
      <c r="GZS3" s="131"/>
      <c r="GZT3" s="131"/>
      <c r="GZU3" s="131"/>
      <c r="GZV3" s="131"/>
      <c r="GZW3" s="131"/>
      <c r="GZX3" s="131"/>
      <c r="GZY3" s="131"/>
      <c r="GZZ3" s="131"/>
      <c r="HAA3" s="131"/>
      <c r="HAB3" s="131"/>
      <c r="HAC3" s="131"/>
      <c r="HAD3" s="131"/>
      <c r="HAE3" s="131"/>
      <c r="HAF3" s="131"/>
      <c r="HAG3" s="131"/>
      <c r="HAH3" s="131"/>
      <c r="HAI3" s="131"/>
      <c r="HAJ3" s="131"/>
      <c r="HAK3" s="131"/>
      <c r="HAL3" s="131"/>
      <c r="HAM3" s="131"/>
      <c r="HAN3" s="131"/>
      <c r="HAO3" s="131"/>
      <c r="HAP3" s="131"/>
      <c r="HAQ3" s="131"/>
      <c r="HAR3" s="131"/>
      <c r="HAS3" s="131"/>
      <c r="HAT3" s="131"/>
      <c r="HAU3" s="131"/>
      <c r="HAV3" s="131"/>
      <c r="HAW3" s="131"/>
      <c r="HAX3" s="131"/>
      <c r="HAY3" s="131"/>
      <c r="HAZ3" s="131"/>
      <c r="HBA3" s="131"/>
      <c r="HBB3" s="131"/>
      <c r="HBC3" s="131"/>
      <c r="HBD3" s="131"/>
      <c r="HBE3" s="131"/>
      <c r="HBF3" s="131"/>
      <c r="HBG3" s="131"/>
      <c r="HBH3" s="131"/>
      <c r="HBI3" s="131"/>
      <c r="HBJ3" s="131"/>
      <c r="HBK3" s="131"/>
      <c r="HBL3" s="131"/>
      <c r="HBM3" s="131"/>
      <c r="HBN3" s="131"/>
      <c r="HBO3" s="131"/>
      <c r="HBP3" s="131"/>
      <c r="HBQ3" s="131"/>
      <c r="HBR3" s="131"/>
      <c r="HBS3" s="131"/>
      <c r="HBT3" s="131"/>
      <c r="HBU3" s="131"/>
      <c r="HBV3" s="131"/>
      <c r="HBW3" s="131"/>
      <c r="HBX3" s="131"/>
      <c r="HBY3" s="131"/>
      <c r="HBZ3" s="131"/>
      <c r="HCA3" s="131"/>
      <c r="HCB3" s="131"/>
      <c r="HCC3" s="131"/>
      <c r="HCD3" s="131"/>
      <c r="HCE3" s="131"/>
      <c r="HCF3" s="131"/>
      <c r="HCG3" s="131"/>
      <c r="HCH3" s="131"/>
      <c r="HCI3" s="131"/>
      <c r="HCJ3" s="131"/>
      <c r="HCK3" s="131"/>
      <c r="HCL3" s="131"/>
      <c r="HCM3" s="131"/>
      <c r="HCN3" s="131"/>
      <c r="HCO3" s="131"/>
      <c r="HCP3" s="131"/>
      <c r="HCQ3" s="131"/>
      <c r="HCR3" s="131"/>
      <c r="HCS3" s="131"/>
      <c r="HCT3" s="131"/>
      <c r="HCU3" s="131"/>
      <c r="HCV3" s="131"/>
      <c r="HCW3" s="131"/>
      <c r="HCX3" s="131"/>
      <c r="HCY3" s="131"/>
      <c r="HCZ3" s="131"/>
      <c r="HDA3" s="131"/>
      <c r="HDB3" s="131"/>
      <c r="HDC3" s="131"/>
      <c r="HDD3" s="131"/>
      <c r="HDE3" s="131"/>
      <c r="HDF3" s="131"/>
      <c r="HDG3" s="131"/>
      <c r="HDH3" s="131"/>
      <c r="HDI3" s="131"/>
      <c r="HDJ3" s="131"/>
      <c r="HDK3" s="131"/>
      <c r="HDL3" s="131"/>
      <c r="HDM3" s="131"/>
      <c r="HDN3" s="131"/>
      <c r="HDO3" s="131"/>
      <c r="HDP3" s="131"/>
      <c r="HDQ3" s="131"/>
      <c r="HDR3" s="131"/>
      <c r="HDS3" s="131"/>
      <c r="HDT3" s="131"/>
      <c r="HDU3" s="131"/>
      <c r="HDV3" s="131"/>
      <c r="HDW3" s="131"/>
      <c r="HDX3" s="131"/>
      <c r="HDY3" s="131"/>
      <c r="HDZ3" s="131"/>
      <c r="HEA3" s="131"/>
      <c r="HEB3" s="131"/>
      <c r="HEC3" s="131"/>
      <c r="HED3" s="131"/>
      <c r="HEE3" s="131"/>
      <c r="HEF3" s="131"/>
      <c r="HEG3" s="131"/>
      <c r="HEH3" s="131"/>
      <c r="HEI3" s="131"/>
      <c r="HEJ3" s="131"/>
      <c r="HEK3" s="131"/>
      <c r="HEL3" s="131"/>
      <c r="HEM3" s="131"/>
      <c r="HEN3" s="131"/>
      <c r="HEO3" s="131"/>
      <c r="HEP3" s="131"/>
      <c r="HEQ3" s="131"/>
      <c r="HER3" s="131"/>
      <c r="HES3" s="131"/>
      <c r="HET3" s="131"/>
      <c r="HEU3" s="131"/>
      <c r="HEV3" s="131"/>
      <c r="HEW3" s="131"/>
      <c r="HEX3" s="131"/>
      <c r="HEY3" s="131"/>
      <c r="HEZ3" s="131"/>
      <c r="HFA3" s="131"/>
      <c r="HFB3" s="131"/>
      <c r="HFC3" s="131"/>
      <c r="HFD3" s="131"/>
      <c r="HFE3" s="131"/>
      <c r="HFF3" s="131"/>
      <c r="HFG3" s="131"/>
      <c r="HFH3" s="131"/>
      <c r="HFI3" s="131"/>
      <c r="HFJ3" s="131"/>
      <c r="HFK3" s="131"/>
      <c r="HFL3" s="131"/>
      <c r="HFM3" s="131"/>
      <c r="HFN3" s="131"/>
      <c r="HFO3" s="131"/>
      <c r="HFP3" s="131"/>
      <c r="HFQ3" s="131"/>
      <c r="HFR3" s="131"/>
      <c r="HFS3" s="131"/>
      <c r="HFT3" s="131"/>
      <c r="HFU3" s="131"/>
      <c r="HFV3" s="131"/>
      <c r="HFW3" s="131"/>
      <c r="HFX3" s="131"/>
      <c r="HFY3" s="131"/>
      <c r="HFZ3" s="131"/>
      <c r="HGA3" s="131"/>
      <c r="HGB3" s="131"/>
      <c r="HGC3" s="131"/>
      <c r="HGD3" s="131"/>
      <c r="HGE3" s="131"/>
      <c r="HGF3" s="131"/>
      <c r="HGG3" s="131"/>
      <c r="HGH3" s="131"/>
      <c r="HGI3" s="131"/>
      <c r="HGJ3" s="131"/>
      <c r="HGK3" s="131"/>
      <c r="HGL3" s="131"/>
      <c r="HGM3" s="131"/>
      <c r="HGN3" s="131"/>
      <c r="HGO3" s="131"/>
      <c r="HGP3" s="131"/>
      <c r="HGQ3" s="131"/>
      <c r="HGR3" s="131"/>
      <c r="HGS3" s="131"/>
      <c r="HGT3" s="131"/>
      <c r="HGU3" s="131"/>
      <c r="HGV3" s="131"/>
      <c r="HGW3" s="131"/>
      <c r="HGX3" s="131"/>
      <c r="HGY3" s="131"/>
      <c r="HGZ3" s="131"/>
      <c r="HHA3" s="131"/>
      <c r="HHB3" s="131"/>
      <c r="HHC3" s="131"/>
      <c r="HHD3" s="131"/>
      <c r="HHE3" s="131"/>
      <c r="HHF3" s="131"/>
      <c r="HHG3" s="131"/>
      <c r="HHH3" s="131"/>
      <c r="HHI3" s="131"/>
      <c r="HHJ3" s="131"/>
      <c r="HHK3" s="131"/>
      <c r="HHL3" s="131"/>
      <c r="HHM3" s="131"/>
      <c r="HHN3" s="131"/>
      <c r="HHO3" s="131"/>
      <c r="HHP3" s="131"/>
      <c r="HHQ3" s="131"/>
      <c r="HHR3" s="131"/>
      <c r="HHS3" s="131"/>
      <c r="HHT3" s="131"/>
      <c r="HHU3" s="131"/>
      <c r="HHV3" s="131"/>
      <c r="HHW3" s="131"/>
      <c r="HHX3" s="131"/>
      <c r="HHY3" s="131"/>
      <c r="HHZ3" s="131"/>
      <c r="HIA3" s="131"/>
      <c r="HIB3" s="131"/>
      <c r="HIC3" s="131"/>
      <c r="HID3" s="131"/>
      <c r="HIE3" s="131"/>
      <c r="HIF3" s="131"/>
      <c r="HIG3" s="131"/>
      <c r="HIH3" s="131"/>
      <c r="HII3" s="131"/>
      <c r="HIJ3" s="131"/>
      <c r="HIK3" s="131"/>
      <c r="HIL3" s="131"/>
      <c r="HIM3" s="131"/>
      <c r="HIN3" s="131"/>
      <c r="HIO3" s="131"/>
      <c r="HIP3" s="131"/>
      <c r="HIQ3" s="131"/>
      <c r="HIR3" s="131"/>
      <c r="HIS3" s="131"/>
      <c r="HIT3" s="131"/>
      <c r="HIU3" s="131"/>
      <c r="HIV3" s="131"/>
      <c r="HIW3" s="131"/>
      <c r="HIX3" s="131"/>
      <c r="HIY3" s="131"/>
      <c r="HIZ3" s="131"/>
      <c r="HJA3" s="131"/>
      <c r="HJB3" s="131"/>
      <c r="HJC3" s="131"/>
      <c r="HJD3" s="131"/>
      <c r="HJE3" s="131"/>
      <c r="HJF3" s="131"/>
      <c r="HJG3" s="131"/>
      <c r="HJH3" s="131"/>
      <c r="HJI3" s="131"/>
      <c r="HJJ3" s="131"/>
      <c r="HJK3" s="131"/>
      <c r="HJL3" s="131"/>
      <c r="HJM3" s="131"/>
      <c r="HJN3" s="131"/>
      <c r="HJO3" s="131"/>
      <c r="HJP3" s="131"/>
      <c r="HJQ3" s="131"/>
      <c r="HJR3" s="131"/>
      <c r="HJS3" s="131"/>
      <c r="HJT3" s="131"/>
      <c r="HJU3" s="131"/>
      <c r="HJV3" s="131"/>
      <c r="HJW3" s="131"/>
      <c r="HJX3" s="131"/>
      <c r="HJY3" s="131"/>
      <c r="HJZ3" s="131"/>
      <c r="HKA3" s="131"/>
      <c r="HKB3" s="131"/>
      <c r="HKC3" s="131"/>
      <c r="HKD3" s="131"/>
      <c r="HKE3" s="131"/>
      <c r="HKF3" s="131"/>
      <c r="HKG3" s="131"/>
      <c r="HKH3" s="131"/>
      <c r="HKI3" s="131"/>
      <c r="HKJ3" s="131"/>
      <c r="HKK3" s="131"/>
      <c r="HKL3" s="131"/>
      <c r="HKM3" s="131"/>
      <c r="HKN3" s="131"/>
      <c r="HKO3" s="131"/>
      <c r="HKP3" s="131"/>
      <c r="HKQ3" s="131"/>
      <c r="HKR3" s="131"/>
      <c r="HKS3" s="131"/>
      <c r="HKT3" s="131"/>
      <c r="HKU3" s="131"/>
      <c r="HKV3" s="131"/>
      <c r="HKW3" s="131"/>
      <c r="HKX3" s="131"/>
      <c r="HKY3" s="131"/>
      <c r="HKZ3" s="131"/>
      <c r="HLA3" s="131"/>
      <c r="HLB3" s="131"/>
      <c r="HLC3" s="131"/>
      <c r="HLD3" s="131"/>
      <c r="HLE3" s="131"/>
      <c r="HLF3" s="131"/>
      <c r="HLG3" s="131"/>
      <c r="HLH3" s="131"/>
      <c r="HLI3" s="131"/>
      <c r="HLJ3" s="131"/>
      <c r="HLK3" s="131"/>
      <c r="HLL3" s="131"/>
      <c r="HLM3" s="131"/>
      <c r="HLN3" s="131"/>
      <c r="HLO3" s="131"/>
      <c r="HLP3" s="131"/>
      <c r="HLQ3" s="131"/>
      <c r="HLR3" s="131"/>
      <c r="HLS3" s="131"/>
      <c r="HLT3" s="131"/>
      <c r="HLU3" s="131"/>
      <c r="HLV3" s="131"/>
      <c r="HLW3" s="131"/>
      <c r="HLX3" s="131"/>
      <c r="HLY3" s="131"/>
      <c r="HLZ3" s="131"/>
      <c r="HMA3" s="131"/>
      <c r="HMB3" s="131"/>
      <c r="HMC3" s="131"/>
      <c r="HMD3" s="131"/>
      <c r="HME3" s="131"/>
      <c r="HMF3" s="131"/>
      <c r="HMG3" s="131"/>
      <c r="HMH3" s="131"/>
      <c r="HMI3" s="131"/>
      <c r="HMJ3" s="131"/>
      <c r="HMK3" s="131"/>
      <c r="HML3" s="131"/>
      <c r="HMM3" s="131"/>
      <c r="HMN3" s="131"/>
      <c r="HMO3" s="131"/>
      <c r="HMP3" s="131"/>
      <c r="HMQ3" s="131"/>
      <c r="HMR3" s="131"/>
      <c r="HMS3" s="131"/>
      <c r="HMT3" s="131"/>
      <c r="HMU3" s="131"/>
      <c r="HMV3" s="131"/>
      <c r="HMW3" s="131"/>
      <c r="HMX3" s="131"/>
      <c r="HMY3" s="131"/>
      <c r="HMZ3" s="131"/>
      <c r="HNA3" s="131"/>
      <c r="HNB3" s="131"/>
      <c r="HNC3" s="131"/>
      <c r="HND3" s="131"/>
      <c r="HNE3" s="131"/>
      <c r="HNF3" s="131"/>
      <c r="HNG3" s="131"/>
      <c r="HNH3" s="131"/>
      <c r="HNI3" s="131"/>
      <c r="HNJ3" s="131"/>
      <c r="HNK3" s="131"/>
      <c r="HNL3" s="131"/>
      <c r="HNM3" s="131"/>
      <c r="HNN3" s="131"/>
      <c r="HNO3" s="131"/>
      <c r="HNP3" s="131"/>
      <c r="HNQ3" s="131"/>
      <c r="HNR3" s="131"/>
      <c r="HNS3" s="131"/>
      <c r="HNT3" s="131"/>
      <c r="HNU3" s="131"/>
      <c r="HNV3" s="131"/>
      <c r="HNW3" s="131"/>
      <c r="HNX3" s="131"/>
      <c r="HNY3" s="131"/>
      <c r="HNZ3" s="131"/>
      <c r="HOA3" s="131"/>
      <c r="HOB3" s="131"/>
      <c r="HOC3" s="131"/>
      <c r="HOD3" s="131"/>
      <c r="HOE3" s="131"/>
      <c r="HOF3" s="131"/>
      <c r="HOG3" s="131"/>
      <c r="HOH3" s="131"/>
      <c r="HOI3" s="131"/>
      <c r="HOJ3" s="131"/>
      <c r="HOK3" s="131"/>
      <c r="HOL3" s="131"/>
      <c r="HOM3" s="131"/>
      <c r="HON3" s="131"/>
      <c r="HOO3" s="131"/>
      <c r="HOP3" s="131"/>
      <c r="HOQ3" s="131"/>
      <c r="HOR3" s="131"/>
      <c r="HOS3" s="131"/>
      <c r="HOT3" s="131"/>
      <c r="HOU3" s="131"/>
      <c r="HOV3" s="131"/>
      <c r="HOW3" s="131"/>
      <c r="HOX3" s="131"/>
      <c r="HOY3" s="131"/>
      <c r="HOZ3" s="131"/>
      <c r="HPA3" s="131"/>
      <c r="HPB3" s="131"/>
      <c r="HPC3" s="131"/>
      <c r="HPD3" s="131"/>
      <c r="HPE3" s="131"/>
      <c r="HPF3" s="131"/>
      <c r="HPG3" s="131"/>
      <c r="HPH3" s="131"/>
      <c r="HPI3" s="131"/>
      <c r="HPJ3" s="131"/>
      <c r="HPK3" s="131"/>
      <c r="HPL3" s="131"/>
      <c r="HPM3" s="131"/>
      <c r="HPN3" s="131"/>
      <c r="HPO3" s="131"/>
      <c r="HPP3" s="131"/>
      <c r="HPQ3" s="131"/>
      <c r="HPR3" s="131"/>
      <c r="HPS3" s="131"/>
      <c r="HPT3" s="131"/>
      <c r="HPU3" s="131"/>
      <c r="HPV3" s="131"/>
      <c r="HPW3" s="131"/>
      <c r="HPX3" s="131"/>
      <c r="HPY3" s="131"/>
      <c r="HPZ3" s="131"/>
      <c r="HQA3" s="131"/>
      <c r="HQB3" s="131"/>
      <c r="HQC3" s="131"/>
      <c r="HQD3" s="131"/>
      <c r="HQE3" s="131"/>
      <c r="HQF3" s="131"/>
      <c r="HQG3" s="131"/>
      <c r="HQH3" s="131"/>
      <c r="HQI3" s="131"/>
      <c r="HQJ3" s="131"/>
      <c r="HQK3" s="131"/>
      <c r="HQL3" s="131"/>
      <c r="HQM3" s="131"/>
      <c r="HQN3" s="131"/>
      <c r="HQO3" s="131"/>
      <c r="HQP3" s="131"/>
      <c r="HQQ3" s="131"/>
      <c r="HQR3" s="131"/>
      <c r="HQS3" s="131"/>
      <c r="HQT3" s="131"/>
      <c r="HQU3" s="131"/>
      <c r="HQV3" s="131"/>
      <c r="HQW3" s="131"/>
      <c r="HQX3" s="131"/>
      <c r="HQY3" s="131"/>
      <c r="HQZ3" s="131"/>
      <c r="HRA3" s="131"/>
      <c r="HRB3" s="131"/>
      <c r="HRC3" s="131"/>
      <c r="HRD3" s="131"/>
      <c r="HRE3" s="131"/>
      <c r="HRF3" s="131"/>
      <c r="HRG3" s="131"/>
      <c r="HRH3" s="131"/>
      <c r="HRI3" s="131"/>
      <c r="HRJ3" s="131"/>
      <c r="HRK3" s="131"/>
      <c r="HRL3" s="131"/>
      <c r="HRM3" s="131"/>
      <c r="HRN3" s="131"/>
      <c r="HRO3" s="131"/>
      <c r="HRP3" s="131"/>
      <c r="HRQ3" s="131"/>
      <c r="HRR3" s="131"/>
      <c r="HRS3" s="131"/>
      <c r="HRT3" s="131"/>
      <c r="HRU3" s="131"/>
      <c r="HRV3" s="131"/>
      <c r="HRW3" s="131"/>
      <c r="HRX3" s="131"/>
      <c r="HRY3" s="131"/>
      <c r="HRZ3" s="131"/>
      <c r="HSA3" s="131"/>
      <c r="HSB3" s="131"/>
      <c r="HSC3" s="131"/>
      <c r="HSD3" s="131"/>
      <c r="HSE3" s="131"/>
      <c r="HSF3" s="131"/>
      <c r="HSG3" s="131"/>
      <c r="HSH3" s="131"/>
      <c r="HSI3" s="131"/>
      <c r="HSJ3" s="131"/>
      <c r="HSK3" s="131"/>
      <c r="HSL3" s="131"/>
      <c r="HSM3" s="131"/>
      <c r="HSN3" s="131"/>
      <c r="HSO3" s="131"/>
      <c r="HSP3" s="131"/>
      <c r="HSQ3" s="131"/>
      <c r="HSR3" s="131"/>
      <c r="HSS3" s="131"/>
      <c r="HST3" s="131"/>
      <c r="HSU3" s="131"/>
      <c r="HSV3" s="131"/>
      <c r="HSW3" s="131"/>
      <c r="HSX3" s="131"/>
      <c r="HSY3" s="131"/>
      <c r="HSZ3" s="131"/>
      <c r="HTA3" s="131"/>
      <c r="HTB3" s="131"/>
      <c r="HTC3" s="131"/>
      <c r="HTD3" s="131"/>
      <c r="HTE3" s="131"/>
      <c r="HTF3" s="131"/>
      <c r="HTG3" s="131"/>
      <c r="HTH3" s="131"/>
      <c r="HTI3" s="131"/>
      <c r="HTJ3" s="131"/>
      <c r="HTK3" s="131"/>
      <c r="HTL3" s="131"/>
      <c r="HTM3" s="131"/>
      <c r="HTN3" s="131"/>
      <c r="HTO3" s="131"/>
      <c r="HTP3" s="131"/>
      <c r="HTQ3" s="131"/>
      <c r="HTR3" s="131"/>
      <c r="HTS3" s="131"/>
      <c r="HTT3" s="131"/>
      <c r="HTU3" s="131"/>
      <c r="HTV3" s="131"/>
      <c r="HTW3" s="131"/>
      <c r="HTX3" s="131"/>
      <c r="HTY3" s="131"/>
      <c r="HTZ3" s="131"/>
      <c r="HUA3" s="131"/>
      <c r="HUB3" s="131"/>
      <c r="HUC3" s="131"/>
      <c r="HUD3" s="131"/>
      <c r="HUE3" s="131"/>
      <c r="HUF3" s="131"/>
      <c r="HUG3" s="131"/>
      <c r="HUH3" s="131"/>
      <c r="HUI3" s="131"/>
      <c r="HUJ3" s="131"/>
      <c r="HUK3" s="131"/>
      <c r="HUL3" s="131"/>
      <c r="HUM3" s="131"/>
      <c r="HUN3" s="131"/>
      <c r="HUO3" s="131"/>
      <c r="HUP3" s="131"/>
      <c r="HUQ3" s="131"/>
      <c r="HUR3" s="131"/>
      <c r="HUS3" s="131"/>
      <c r="HUT3" s="131"/>
      <c r="HUU3" s="131"/>
      <c r="HUV3" s="131"/>
      <c r="HUW3" s="131"/>
      <c r="HUX3" s="131"/>
      <c r="HUY3" s="131"/>
      <c r="HUZ3" s="131"/>
      <c r="HVA3" s="131"/>
      <c r="HVB3" s="131"/>
      <c r="HVC3" s="131"/>
      <c r="HVD3" s="131"/>
      <c r="HVE3" s="131"/>
      <c r="HVF3" s="131"/>
      <c r="HVG3" s="131"/>
      <c r="HVH3" s="131"/>
      <c r="HVI3" s="131"/>
      <c r="HVJ3" s="131"/>
      <c r="HVK3" s="131"/>
      <c r="HVL3" s="131"/>
      <c r="HVM3" s="131"/>
      <c r="HVN3" s="131"/>
      <c r="HVO3" s="131"/>
      <c r="HVP3" s="131"/>
      <c r="HVQ3" s="131"/>
      <c r="HVR3" s="131"/>
      <c r="HVS3" s="131"/>
      <c r="HVT3" s="131"/>
      <c r="HVU3" s="131"/>
      <c r="HVV3" s="131"/>
      <c r="HVW3" s="131"/>
      <c r="HVX3" s="131"/>
      <c r="HVY3" s="131"/>
      <c r="HVZ3" s="131"/>
      <c r="HWA3" s="131"/>
      <c r="HWB3" s="131"/>
      <c r="HWC3" s="131"/>
      <c r="HWD3" s="131"/>
      <c r="HWE3" s="131"/>
      <c r="HWF3" s="131"/>
      <c r="HWG3" s="131"/>
      <c r="HWH3" s="131"/>
      <c r="HWI3" s="131"/>
      <c r="HWJ3" s="131"/>
      <c r="HWK3" s="131"/>
      <c r="HWL3" s="131"/>
      <c r="HWM3" s="131"/>
      <c r="HWN3" s="131"/>
      <c r="HWO3" s="131"/>
      <c r="HWP3" s="131"/>
      <c r="HWQ3" s="131"/>
      <c r="HWR3" s="131"/>
      <c r="HWS3" s="131"/>
      <c r="HWT3" s="131"/>
      <c r="HWU3" s="131"/>
      <c r="HWV3" s="131"/>
      <c r="HWW3" s="131"/>
      <c r="HWX3" s="131"/>
      <c r="HWY3" s="131"/>
      <c r="HWZ3" s="131"/>
      <c r="HXA3" s="131"/>
      <c r="HXB3" s="131"/>
      <c r="HXC3" s="131"/>
      <c r="HXD3" s="131"/>
      <c r="HXE3" s="131"/>
      <c r="HXF3" s="131"/>
      <c r="HXG3" s="131"/>
      <c r="HXH3" s="131"/>
      <c r="HXI3" s="131"/>
      <c r="HXJ3" s="131"/>
      <c r="HXK3" s="131"/>
      <c r="HXL3" s="131"/>
      <c r="HXM3" s="131"/>
      <c r="HXN3" s="131"/>
      <c r="HXO3" s="131"/>
      <c r="HXP3" s="131"/>
      <c r="HXQ3" s="131"/>
      <c r="HXR3" s="131"/>
      <c r="HXS3" s="131"/>
      <c r="HXT3" s="131"/>
      <c r="HXU3" s="131"/>
      <c r="HXV3" s="131"/>
      <c r="HXW3" s="131"/>
      <c r="HXX3" s="131"/>
      <c r="HXY3" s="131"/>
      <c r="HXZ3" s="131"/>
      <c r="HYA3" s="131"/>
      <c r="HYB3" s="131"/>
      <c r="HYC3" s="131"/>
      <c r="HYD3" s="131"/>
      <c r="HYE3" s="131"/>
      <c r="HYF3" s="131"/>
      <c r="HYG3" s="131"/>
      <c r="HYH3" s="131"/>
      <c r="HYI3" s="131"/>
      <c r="HYJ3" s="131"/>
      <c r="HYK3" s="131"/>
      <c r="HYL3" s="131"/>
      <c r="HYM3" s="131"/>
      <c r="HYN3" s="131"/>
      <c r="HYO3" s="131"/>
      <c r="HYP3" s="131"/>
      <c r="HYQ3" s="131"/>
      <c r="HYR3" s="131"/>
      <c r="HYS3" s="131"/>
      <c r="HYT3" s="131"/>
      <c r="HYU3" s="131"/>
      <c r="HYV3" s="131"/>
      <c r="HYW3" s="131"/>
      <c r="HYX3" s="131"/>
      <c r="HYY3" s="131"/>
      <c r="HYZ3" s="131"/>
      <c r="HZA3" s="131"/>
      <c r="HZB3" s="131"/>
      <c r="HZC3" s="131"/>
      <c r="HZD3" s="131"/>
      <c r="HZE3" s="131"/>
      <c r="HZF3" s="131"/>
      <c r="HZG3" s="131"/>
      <c r="HZH3" s="131"/>
      <c r="HZI3" s="131"/>
      <c r="HZJ3" s="131"/>
      <c r="HZK3" s="131"/>
      <c r="HZL3" s="131"/>
      <c r="HZM3" s="131"/>
      <c r="HZN3" s="131"/>
      <c r="HZO3" s="131"/>
      <c r="HZP3" s="131"/>
      <c r="HZQ3" s="131"/>
      <c r="HZR3" s="131"/>
      <c r="HZS3" s="131"/>
      <c r="HZT3" s="131"/>
      <c r="HZU3" s="131"/>
      <c r="HZV3" s="131"/>
      <c r="HZW3" s="131"/>
      <c r="HZX3" s="131"/>
      <c r="HZY3" s="131"/>
      <c r="HZZ3" s="131"/>
      <c r="IAA3" s="131"/>
      <c r="IAB3" s="131"/>
      <c r="IAC3" s="131"/>
      <c r="IAD3" s="131"/>
      <c r="IAE3" s="131"/>
      <c r="IAF3" s="131"/>
      <c r="IAG3" s="131"/>
      <c r="IAH3" s="131"/>
      <c r="IAI3" s="131"/>
      <c r="IAJ3" s="131"/>
      <c r="IAK3" s="131"/>
      <c r="IAL3" s="131"/>
      <c r="IAM3" s="131"/>
      <c r="IAN3" s="131"/>
      <c r="IAO3" s="131"/>
      <c r="IAP3" s="131"/>
      <c r="IAQ3" s="131"/>
      <c r="IAR3" s="131"/>
      <c r="IAS3" s="131"/>
      <c r="IAT3" s="131"/>
      <c r="IAU3" s="131"/>
      <c r="IAV3" s="131"/>
      <c r="IAW3" s="131"/>
      <c r="IAX3" s="131"/>
      <c r="IAY3" s="131"/>
      <c r="IAZ3" s="131"/>
      <c r="IBA3" s="131"/>
      <c r="IBB3" s="131"/>
      <c r="IBC3" s="131"/>
      <c r="IBD3" s="131"/>
      <c r="IBE3" s="131"/>
      <c r="IBF3" s="131"/>
      <c r="IBG3" s="131"/>
      <c r="IBH3" s="131"/>
      <c r="IBI3" s="131"/>
      <c r="IBJ3" s="131"/>
      <c r="IBK3" s="131"/>
      <c r="IBL3" s="131"/>
      <c r="IBM3" s="131"/>
      <c r="IBN3" s="131"/>
      <c r="IBO3" s="131"/>
      <c r="IBP3" s="131"/>
      <c r="IBQ3" s="131"/>
      <c r="IBR3" s="131"/>
      <c r="IBS3" s="131"/>
      <c r="IBT3" s="131"/>
      <c r="IBU3" s="131"/>
      <c r="IBV3" s="131"/>
      <c r="IBW3" s="131"/>
      <c r="IBX3" s="131"/>
      <c r="IBY3" s="131"/>
      <c r="IBZ3" s="131"/>
      <c r="ICA3" s="131"/>
      <c r="ICB3" s="131"/>
      <c r="ICC3" s="131"/>
      <c r="ICD3" s="131"/>
      <c r="ICE3" s="131"/>
      <c r="ICF3" s="131"/>
      <c r="ICG3" s="131"/>
      <c r="ICH3" s="131"/>
      <c r="ICI3" s="131"/>
      <c r="ICJ3" s="131"/>
      <c r="ICK3" s="131"/>
      <c r="ICL3" s="131"/>
      <c r="ICM3" s="131"/>
      <c r="ICN3" s="131"/>
      <c r="ICO3" s="131"/>
      <c r="ICP3" s="131"/>
      <c r="ICQ3" s="131"/>
      <c r="ICR3" s="131"/>
      <c r="ICS3" s="131"/>
      <c r="ICT3" s="131"/>
      <c r="ICU3" s="131"/>
      <c r="ICV3" s="131"/>
      <c r="ICW3" s="131"/>
      <c r="ICX3" s="131"/>
      <c r="ICY3" s="131"/>
      <c r="ICZ3" s="131"/>
      <c r="IDA3" s="131"/>
      <c r="IDB3" s="131"/>
      <c r="IDC3" s="131"/>
      <c r="IDD3" s="131"/>
      <c r="IDE3" s="131"/>
      <c r="IDF3" s="131"/>
      <c r="IDG3" s="131"/>
      <c r="IDH3" s="131"/>
      <c r="IDI3" s="131"/>
      <c r="IDJ3" s="131"/>
      <c r="IDK3" s="131"/>
      <c r="IDL3" s="131"/>
      <c r="IDM3" s="131"/>
      <c r="IDN3" s="131"/>
      <c r="IDO3" s="131"/>
      <c r="IDP3" s="131"/>
      <c r="IDQ3" s="131"/>
      <c r="IDR3" s="131"/>
      <c r="IDS3" s="131"/>
      <c r="IDT3" s="131"/>
      <c r="IDU3" s="131"/>
      <c r="IDV3" s="131"/>
      <c r="IDW3" s="131"/>
      <c r="IDX3" s="131"/>
      <c r="IDY3" s="131"/>
      <c r="IDZ3" s="131"/>
      <c r="IEA3" s="131"/>
      <c r="IEB3" s="131"/>
      <c r="IEC3" s="131"/>
      <c r="IED3" s="131"/>
      <c r="IEE3" s="131"/>
      <c r="IEF3" s="131"/>
      <c r="IEG3" s="131"/>
      <c r="IEH3" s="131"/>
      <c r="IEI3" s="131"/>
      <c r="IEJ3" s="131"/>
      <c r="IEK3" s="131"/>
      <c r="IEL3" s="131"/>
      <c r="IEM3" s="131"/>
      <c r="IEN3" s="131"/>
      <c r="IEO3" s="131"/>
      <c r="IEP3" s="131"/>
      <c r="IEQ3" s="131"/>
      <c r="IER3" s="131"/>
      <c r="IES3" s="131"/>
      <c r="IET3" s="131"/>
      <c r="IEU3" s="131"/>
      <c r="IEV3" s="131"/>
      <c r="IEW3" s="131"/>
      <c r="IEX3" s="131"/>
      <c r="IEY3" s="131"/>
      <c r="IEZ3" s="131"/>
      <c r="IFA3" s="131"/>
      <c r="IFB3" s="131"/>
      <c r="IFC3" s="131"/>
      <c r="IFD3" s="131"/>
      <c r="IFE3" s="131"/>
      <c r="IFF3" s="131"/>
      <c r="IFG3" s="131"/>
      <c r="IFH3" s="131"/>
      <c r="IFI3" s="131"/>
      <c r="IFJ3" s="131"/>
      <c r="IFK3" s="131"/>
      <c r="IFL3" s="131"/>
      <c r="IFM3" s="131"/>
      <c r="IFN3" s="131"/>
      <c r="IFO3" s="131"/>
      <c r="IFP3" s="131"/>
      <c r="IFQ3" s="131"/>
      <c r="IFR3" s="131"/>
      <c r="IFS3" s="131"/>
      <c r="IFT3" s="131"/>
      <c r="IFU3" s="131"/>
      <c r="IFV3" s="131"/>
      <c r="IFW3" s="131"/>
      <c r="IFX3" s="131"/>
      <c r="IFY3" s="131"/>
      <c r="IFZ3" s="131"/>
      <c r="IGA3" s="131"/>
      <c r="IGB3" s="131"/>
      <c r="IGC3" s="131"/>
      <c r="IGD3" s="131"/>
      <c r="IGE3" s="131"/>
      <c r="IGF3" s="131"/>
      <c r="IGG3" s="131"/>
      <c r="IGH3" s="131"/>
      <c r="IGI3" s="131"/>
      <c r="IGJ3" s="131"/>
      <c r="IGK3" s="131"/>
      <c r="IGL3" s="131"/>
      <c r="IGM3" s="131"/>
      <c r="IGN3" s="131"/>
      <c r="IGO3" s="131"/>
      <c r="IGP3" s="131"/>
      <c r="IGQ3" s="131"/>
      <c r="IGR3" s="131"/>
      <c r="IGS3" s="131"/>
      <c r="IGT3" s="131"/>
      <c r="IGU3" s="131"/>
      <c r="IGV3" s="131"/>
      <c r="IGW3" s="131"/>
      <c r="IGX3" s="131"/>
      <c r="IGY3" s="131"/>
      <c r="IGZ3" s="131"/>
      <c r="IHA3" s="131"/>
      <c r="IHB3" s="131"/>
      <c r="IHC3" s="131"/>
      <c r="IHD3" s="131"/>
      <c r="IHE3" s="131"/>
      <c r="IHF3" s="131"/>
      <c r="IHG3" s="131"/>
      <c r="IHH3" s="131"/>
      <c r="IHI3" s="131"/>
      <c r="IHJ3" s="131"/>
      <c r="IHK3" s="131"/>
      <c r="IHL3" s="131"/>
      <c r="IHM3" s="131"/>
      <c r="IHN3" s="131"/>
      <c r="IHO3" s="131"/>
      <c r="IHP3" s="131"/>
      <c r="IHQ3" s="131"/>
      <c r="IHR3" s="131"/>
      <c r="IHS3" s="131"/>
      <c r="IHT3" s="131"/>
      <c r="IHU3" s="131"/>
      <c r="IHV3" s="131"/>
      <c r="IHW3" s="131"/>
      <c r="IHX3" s="131"/>
      <c r="IHY3" s="131"/>
      <c r="IHZ3" s="131"/>
      <c r="IIA3" s="131"/>
      <c r="IIB3" s="131"/>
      <c r="IIC3" s="131"/>
      <c r="IID3" s="131"/>
      <c r="IIE3" s="131"/>
      <c r="IIF3" s="131"/>
      <c r="IIG3" s="131"/>
      <c r="IIH3" s="131"/>
      <c r="III3" s="131"/>
      <c r="IIJ3" s="131"/>
      <c r="IIK3" s="131"/>
      <c r="IIL3" s="131"/>
      <c r="IIM3" s="131"/>
      <c r="IIN3" s="131"/>
      <c r="IIO3" s="131"/>
      <c r="IIP3" s="131"/>
      <c r="IIQ3" s="131"/>
      <c r="IIR3" s="131"/>
      <c r="IIS3" s="131"/>
      <c r="IIT3" s="131"/>
      <c r="IIU3" s="131"/>
      <c r="IIV3" s="131"/>
      <c r="IIW3" s="131"/>
      <c r="IIX3" s="131"/>
      <c r="IIY3" s="131"/>
      <c r="IIZ3" s="131"/>
      <c r="IJA3" s="131"/>
      <c r="IJB3" s="131"/>
      <c r="IJC3" s="131"/>
      <c r="IJD3" s="131"/>
      <c r="IJE3" s="131"/>
      <c r="IJF3" s="131"/>
      <c r="IJG3" s="131"/>
      <c r="IJH3" s="131"/>
      <c r="IJI3" s="131"/>
      <c r="IJJ3" s="131"/>
      <c r="IJK3" s="131"/>
      <c r="IJL3" s="131"/>
      <c r="IJM3" s="131"/>
      <c r="IJN3" s="131"/>
      <c r="IJO3" s="131"/>
      <c r="IJP3" s="131"/>
      <c r="IJQ3" s="131"/>
      <c r="IJR3" s="131"/>
      <c r="IJS3" s="131"/>
      <c r="IJT3" s="131"/>
      <c r="IJU3" s="131"/>
      <c r="IJV3" s="131"/>
      <c r="IJW3" s="131"/>
      <c r="IJX3" s="131"/>
      <c r="IJY3" s="131"/>
      <c r="IJZ3" s="131"/>
      <c r="IKA3" s="131"/>
      <c r="IKB3" s="131"/>
      <c r="IKC3" s="131"/>
      <c r="IKD3" s="131"/>
      <c r="IKE3" s="131"/>
      <c r="IKF3" s="131"/>
      <c r="IKG3" s="131"/>
      <c r="IKH3" s="131"/>
      <c r="IKI3" s="131"/>
      <c r="IKJ3" s="131"/>
      <c r="IKK3" s="131"/>
      <c r="IKL3" s="131"/>
      <c r="IKM3" s="131"/>
      <c r="IKN3" s="131"/>
      <c r="IKO3" s="131"/>
      <c r="IKP3" s="131"/>
      <c r="IKQ3" s="131"/>
      <c r="IKR3" s="131"/>
      <c r="IKS3" s="131"/>
      <c r="IKT3" s="131"/>
      <c r="IKU3" s="131"/>
      <c r="IKV3" s="131"/>
      <c r="IKW3" s="131"/>
      <c r="IKX3" s="131"/>
      <c r="IKY3" s="131"/>
      <c r="IKZ3" s="131"/>
      <c r="ILA3" s="131"/>
      <c r="ILB3" s="131"/>
      <c r="ILC3" s="131"/>
      <c r="ILD3" s="131"/>
      <c r="ILE3" s="131"/>
      <c r="ILF3" s="131"/>
      <c r="ILG3" s="131"/>
      <c r="ILH3" s="131"/>
      <c r="ILI3" s="131"/>
      <c r="ILJ3" s="131"/>
      <c r="ILK3" s="131"/>
      <c r="ILL3" s="131"/>
      <c r="ILM3" s="131"/>
      <c r="ILN3" s="131"/>
      <c r="ILO3" s="131"/>
      <c r="ILP3" s="131"/>
      <c r="ILQ3" s="131"/>
      <c r="ILR3" s="131"/>
      <c r="ILS3" s="131"/>
      <c r="ILT3" s="131"/>
      <c r="ILU3" s="131"/>
      <c r="ILV3" s="131"/>
      <c r="ILW3" s="131"/>
      <c r="ILX3" s="131"/>
      <c r="ILY3" s="131"/>
      <c r="ILZ3" s="131"/>
      <c r="IMA3" s="131"/>
      <c r="IMB3" s="131"/>
      <c r="IMC3" s="131"/>
      <c r="IMD3" s="131"/>
      <c r="IME3" s="131"/>
      <c r="IMF3" s="131"/>
      <c r="IMG3" s="131"/>
      <c r="IMH3" s="131"/>
      <c r="IMI3" s="131"/>
      <c r="IMJ3" s="131"/>
      <c r="IMK3" s="131"/>
      <c r="IML3" s="131"/>
      <c r="IMM3" s="131"/>
      <c r="IMN3" s="131"/>
      <c r="IMO3" s="131"/>
      <c r="IMP3" s="131"/>
      <c r="IMQ3" s="131"/>
      <c r="IMR3" s="131"/>
      <c r="IMS3" s="131"/>
      <c r="IMT3" s="131"/>
      <c r="IMU3" s="131"/>
      <c r="IMV3" s="131"/>
      <c r="IMW3" s="131"/>
      <c r="IMX3" s="131"/>
      <c r="IMY3" s="131"/>
      <c r="IMZ3" s="131"/>
      <c r="INA3" s="131"/>
      <c r="INB3" s="131"/>
      <c r="INC3" s="131"/>
      <c r="IND3" s="131"/>
      <c r="INE3" s="131"/>
      <c r="INF3" s="131"/>
      <c r="ING3" s="131"/>
      <c r="INH3" s="131"/>
      <c r="INI3" s="131"/>
      <c r="INJ3" s="131"/>
      <c r="INK3" s="131"/>
      <c r="INL3" s="131"/>
      <c r="INM3" s="131"/>
      <c r="INN3" s="131"/>
      <c r="INO3" s="131"/>
      <c r="INP3" s="131"/>
      <c r="INQ3" s="131"/>
      <c r="INR3" s="131"/>
      <c r="INS3" s="131"/>
      <c r="INT3" s="131"/>
      <c r="INU3" s="131"/>
      <c r="INV3" s="131"/>
      <c r="INW3" s="131"/>
      <c r="INX3" s="131"/>
      <c r="INY3" s="131"/>
      <c r="INZ3" s="131"/>
      <c r="IOA3" s="131"/>
      <c r="IOB3" s="131"/>
      <c r="IOC3" s="131"/>
      <c r="IOD3" s="131"/>
      <c r="IOE3" s="131"/>
      <c r="IOF3" s="131"/>
      <c r="IOG3" s="131"/>
      <c r="IOH3" s="131"/>
      <c r="IOI3" s="131"/>
      <c r="IOJ3" s="131"/>
      <c r="IOK3" s="131"/>
      <c r="IOL3" s="131"/>
      <c r="IOM3" s="131"/>
      <c r="ION3" s="131"/>
      <c r="IOO3" s="131"/>
      <c r="IOP3" s="131"/>
      <c r="IOQ3" s="131"/>
      <c r="IOR3" s="131"/>
      <c r="IOS3" s="131"/>
      <c r="IOT3" s="131"/>
      <c r="IOU3" s="131"/>
      <c r="IOV3" s="131"/>
      <c r="IOW3" s="131"/>
      <c r="IOX3" s="131"/>
      <c r="IOY3" s="131"/>
      <c r="IOZ3" s="131"/>
      <c r="IPA3" s="131"/>
      <c r="IPB3" s="131"/>
      <c r="IPC3" s="131"/>
      <c r="IPD3" s="131"/>
      <c r="IPE3" s="131"/>
      <c r="IPF3" s="131"/>
      <c r="IPG3" s="131"/>
      <c r="IPH3" s="131"/>
      <c r="IPI3" s="131"/>
      <c r="IPJ3" s="131"/>
      <c r="IPK3" s="131"/>
      <c r="IPL3" s="131"/>
      <c r="IPM3" s="131"/>
      <c r="IPN3" s="131"/>
      <c r="IPO3" s="131"/>
      <c r="IPP3" s="131"/>
      <c r="IPQ3" s="131"/>
      <c r="IPR3" s="131"/>
      <c r="IPS3" s="131"/>
      <c r="IPT3" s="131"/>
      <c r="IPU3" s="131"/>
      <c r="IPV3" s="131"/>
      <c r="IPW3" s="131"/>
      <c r="IPX3" s="131"/>
      <c r="IPY3" s="131"/>
      <c r="IPZ3" s="131"/>
      <c r="IQA3" s="131"/>
      <c r="IQB3" s="131"/>
      <c r="IQC3" s="131"/>
      <c r="IQD3" s="131"/>
      <c r="IQE3" s="131"/>
      <c r="IQF3" s="131"/>
      <c r="IQG3" s="131"/>
      <c r="IQH3" s="131"/>
      <c r="IQI3" s="131"/>
      <c r="IQJ3" s="131"/>
      <c r="IQK3" s="131"/>
      <c r="IQL3" s="131"/>
      <c r="IQM3" s="131"/>
      <c r="IQN3" s="131"/>
      <c r="IQO3" s="131"/>
      <c r="IQP3" s="131"/>
      <c r="IQQ3" s="131"/>
      <c r="IQR3" s="131"/>
      <c r="IQS3" s="131"/>
      <c r="IQT3" s="131"/>
      <c r="IQU3" s="131"/>
      <c r="IQV3" s="131"/>
      <c r="IQW3" s="131"/>
      <c r="IQX3" s="131"/>
      <c r="IQY3" s="131"/>
      <c r="IQZ3" s="131"/>
      <c r="IRA3" s="131"/>
      <c r="IRB3" s="131"/>
      <c r="IRC3" s="131"/>
      <c r="IRD3" s="131"/>
      <c r="IRE3" s="131"/>
      <c r="IRF3" s="131"/>
      <c r="IRG3" s="131"/>
      <c r="IRH3" s="131"/>
      <c r="IRI3" s="131"/>
      <c r="IRJ3" s="131"/>
      <c r="IRK3" s="131"/>
      <c r="IRL3" s="131"/>
      <c r="IRM3" s="131"/>
      <c r="IRN3" s="131"/>
      <c r="IRO3" s="131"/>
      <c r="IRP3" s="131"/>
      <c r="IRQ3" s="131"/>
      <c r="IRR3" s="131"/>
      <c r="IRS3" s="131"/>
      <c r="IRT3" s="131"/>
      <c r="IRU3" s="131"/>
      <c r="IRV3" s="131"/>
      <c r="IRW3" s="131"/>
      <c r="IRX3" s="131"/>
      <c r="IRY3" s="131"/>
      <c r="IRZ3" s="131"/>
      <c r="ISA3" s="131"/>
      <c r="ISB3" s="131"/>
      <c r="ISC3" s="131"/>
      <c r="ISD3" s="131"/>
      <c r="ISE3" s="131"/>
      <c r="ISF3" s="131"/>
      <c r="ISG3" s="131"/>
      <c r="ISH3" s="131"/>
      <c r="ISI3" s="131"/>
      <c r="ISJ3" s="131"/>
      <c r="ISK3" s="131"/>
      <c r="ISL3" s="131"/>
      <c r="ISM3" s="131"/>
      <c r="ISN3" s="131"/>
      <c r="ISO3" s="131"/>
      <c r="ISP3" s="131"/>
      <c r="ISQ3" s="131"/>
      <c r="ISR3" s="131"/>
      <c r="ISS3" s="131"/>
      <c r="IST3" s="131"/>
      <c r="ISU3" s="131"/>
      <c r="ISV3" s="131"/>
      <c r="ISW3" s="131"/>
      <c r="ISX3" s="131"/>
      <c r="ISY3" s="131"/>
      <c r="ISZ3" s="131"/>
      <c r="ITA3" s="131"/>
      <c r="ITB3" s="131"/>
      <c r="ITC3" s="131"/>
      <c r="ITD3" s="131"/>
      <c r="ITE3" s="131"/>
      <c r="ITF3" s="131"/>
      <c r="ITG3" s="131"/>
      <c r="ITH3" s="131"/>
      <c r="ITI3" s="131"/>
      <c r="ITJ3" s="131"/>
      <c r="ITK3" s="131"/>
      <c r="ITL3" s="131"/>
      <c r="ITM3" s="131"/>
      <c r="ITN3" s="131"/>
      <c r="ITO3" s="131"/>
      <c r="ITP3" s="131"/>
      <c r="ITQ3" s="131"/>
      <c r="ITR3" s="131"/>
      <c r="ITS3" s="131"/>
      <c r="ITT3" s="131"/>
      <c r="ITU3" s="131"/>
      <c r="ITV3" s="131"/>
      <c r="ITW3" s="131"/>
      <c r="ITX3" s="131"/>
      <c r="ITY3" s="131"/>
      <c r="ITZ3" s="131"/>
      <c r="IUA3" s="131"/>
      <c r="IUB3" s="131"/>
      <c r="IUC3" s="131"/>
      <c r="IUD3" s="131"/>
      <c r="IUE3" s="131"/>
      <c r="IUF3" s="131"/>
      <c r="IUG3" s="131"/>
      <c r="IUH3" s="131"/>
      <c r="IUI3" s="131"/>
      <c r="IUJ3" s="131"/>
      <c r="IUK3" s="131"/>
      <c r="IUL3" s="131"/>
      <c r="IUM3" s="131"/>
      <c r="IUN3" s="131"/>
      <c r="IUO3" s="131"/>
      <c r="IUP3" s="131"/>
      <c r="IUQ3" s="131"/>
      <c r="IUR3" s="131"/>
      <c r="IUS3" s="131"/>
      <c r="IUT3" s="131"/>
      <c r="IUU3" s="131"/>
      <c r="IUV3" s="131"/>
      <c r="IUW3" s="131"/>
      <c r="IUX3" s="131"/>
      <c r="IUY3" s="131"/>
      <c r="IUZ3" s="131"/>
      <c r="IVA3" s="131"/>
      <c r="IVB3" s="131"/>
      <c r="IVC3" s="131"/>
      <c r="IVD3" s="131"/>
      <c r="IVE3" s="131"/>
      <c r="IVF3" s="131"/>
      <c r="IVG3" s="131"/>
      <c r="IVH3" s="131"/>
      <c r="IVI3" s="131"/>
      <c r="IVJ3" s="131"/>
      <c r="IVK3" s="131"/>
      <c r="IVL3" s="131"/>
      <c r="IVM3" s="131"/>
      <c r="IVN3" s="131"/>
      <c r="IVO3" s="131"/>
      <c r="IVP3" s="131"/>
      <c r="IVQ3" s="131"/>
      <c r="IVR3" s="131"/>
      <c r="IVS3" s="131"/>
      <c r="IVT3" s="131"/>
      <c r="IVU3" s="131"/>
      <c r="IVV3" s="131"/>
      <c r="IVW3" s="131"/>
      <c r="IVX3" s="131"/>
      <c r="IVY3" s="131"/>
      <c r="IVZ3" s="131"/>
      <c r="IWA3" s="131"/>
      <c r="IWB3" s="131"/>
      <c r="IWC3" s="131"/>
      <c r="IWD3" s="131"/>
      <c r="IWE3" s="131"/>
      <c r="IWF3" s="131"/>
      <c r="IWG3" s="131"/>
      <c r="IWH3" s="131"/>
      <c r="IWI3" s="131"/>
      <c r="IWJ3" s="131"/>
      <c r="IWK3" s="131"/>
      <c r="IWL3" s="131"/>
      <c r="IWM3" s="131"/>
      <c r="IWN3" s="131"/>
      <c r="IWO3" s="131"/>
      <c r="IWP3" s="131"/>
      <c r="IWQ3" s="131"/>
      <c r="IWR3" s="131"/>
      <c r="IWS3" s="131"/>
      <c r="IWT3" s="131"/>
      <c r="IWU3" s="131"/>
      <c r="IWV3" s="131"/>
      <c r="IWW3" s="131"/>
      <c r="IWX3" s="131"/>
      <c r="IWY3" s="131"/>
      <c r="IWZ3" s="131"/>
      <c r="IXA3" s="131"/>
      <c r="IXB3" s="131"/>
      <c r="IXC3" s="131"/>
      <c r="IXD3" s="131"/>
      <c r="IXE3" s="131"/>
      <c r="IXF3" s="131"/>
      <c r="IXG3" s="131"/>
      <c r="IXH3" s="131"/>
      <c r="IXI3" s="131"/>
      <c r="IXJ3" s="131"/>
      <c r="IXK3" s="131"/>
      <c r="IXL3" s="131"/>
      <c r="IXM3" s="131"/>
      <c r="IXN3" s="131"/>
      <c r="IXO3" s="131"/>
      <c r="IXP3" s="131"/>
      <c r="IXQ3" s="131"/>
      <c r="IXR3" s="131"/>
      <c r="IXS3" s="131"/>
      <c r="IXT3" s="131"/>
      <c r="IXU3" s="131"/>
      <c r="IXV3" s="131"/>
      <c r="IXW3" s="131"/>
      <c r="IXX3" s="131"/>
      <c r="IXY3" s="131"/>
      <c r="IXZ3" s="131"/>
      <c r="IYA3" s="131"/>
      <c r="IYB3" s="131"/>
      <c r="IYC3" s="131"/>
      <c r="IYD3" s="131"/>
      <c r="IYE3" s="131"/>
      <c r="IYF3" s="131"/>
      <c r="IYG3" s="131"/>
      <c r="IYH3" s="131"/>
      <c r="IYI3" s="131"/>
      <c r="IYJ3" s="131"/>
      <c r="IYK3" s="131"/>
      <c r="IYL3" s="131"/>
      <c r="IYM3" s="131"/>
      <c r="IYN3" s="131"/>
      <c r="IYO3" s="131"/>
      <c r="IYP3" s="131"/>
      <c r="IYQ3" s="131"/>
      <c r="IYR3" s="131"/>
      <c r="IYS3" s="131"/>
      <c r="IYT3" s="131"/>
      <c r="IYU3" s="131"/>
      <c r="IYV3" s="131"/>
      <c r="IYW3" s="131"/>
      <c r="IYX3" s="131"/>
      <c r="IYY3" s="131"/>
      <c r="IYZ3" s="131"/>
      <c r="IZA3" s="131"/>
      <c r="IZB3" s="131"/>
      <c r="IZC3" s="131"/>
      <c r="IZD3" s="131"/>
      <c r="IZE3" s="131"/>
      <c r="IZF3" s="131"/>
      <c r="IZG3" s="131"/>
      <c r="IZH3" s="131"/>
      <c r="IZI3" s="131"/>
      <c r="IZJ3" s="131"/>
      <c r="IZK3" s="131"/>
      <c r="IZL3" s="131"/>
      <c r="IZM3" s="131"/>
      <c r="IZN3" s="131"/>
      <c r="IZO3" s="131"/>
      <c r="IZP3" s="131"/>
      <c r="IZQ3" s="131"/>
      <c r="IZR3" s="131"/>
      <c r="IZS3" s="131"/>
      <c r="IZT3" s="131"/>
      <c r="IZU3" s="131"/>
      <c r="IZV3" s="131"/>
      <c r="IZW3" s="131"/>
      <c r="IZX3" s="131"/>
      <c r="IZY3" s="131"/>
      <c r="IZZ3" s="131"/>
      <c r="JAA3" s="131"/>
      <c r="JAB3" s="131"/>
      <c r="JAC3" s="131"/>
      <c r="JAD3" s="131"/>
      <c r="JAE3" s="131"/>
      <c r="JAF3" s="131"/>
      <c r="JAG3" s="131"/>
      <c r="JAH3" s="131"/>
      <c r="JAI3" s="131"/>
      <c r="JAJ3" s="131"/>
      <c r="JAK3" s="131"/>
      <c r="JAL3" s="131"/>
      <c r="JAM3" s="131"/>
      <c r="JAN3" s="131"/>
      <c r="JAO3" s="131"/>
      <c r="JAP3" s="131"/>
      <c r="JAQ3" s="131"/>
      <c r="JAR3" s="131"/>
      <c r="JAS3" s="131"/>
      <c r="JAT3" s="131"/>
      <c r="JAU3" s="131"/>
      <c r="JAV3" s="131"/>
      <c r="JAW3" s="131"/>
      <c r="JAX3" s="131"/>
      <c r="JAY3" s="131"/>
      <c r="JAZ3" s="131"/>
      <c r="JBA3" s="131"/>
      <c r="JBB3" s="131"/>
      <c r="JBC3" s="131"/>
      <c r="JBD3" s="131"/>
      <c r="JBE3" s="131"/>
      <c r="JBF3" s="131"/>
      <c r="JBG3" s="131"/>
      <c r="JBH3" s="131"/>
      <c r="JBI3" s="131"/>
      <c r="JBJ3" s="131"/>
      <c r="JBK3" s="131"/>
      <c r="JBL3" s="131"/>
      <c r="JBM3" s="131"/>
      <c r="JBN3" s="131"/>
      <c r="JBO3" s="131"/>
      <c r="JBP3" s="131"/>
      <c r="JBQ3" s="131"/>
      <c r="JBR3" s="131"/>
      <c r="JBS3" s="131"/>
      <c r="JBT3" s="131"/>
      <c r="JBU3" s="131"/>
      <c r="JBV3" s="131"/>
      <c r="JBW3" s="131"/>
      <c r="JBX3" s="131"/>
      <c r="JBY3" s="131"/>
      <c r="JBZ3" s="131"/>
      <c r="JCA3" s="131"/>
      <c r="JCB3" s="131"/>
      <c r="JCC3" s="131"/>
      <c r="JCD3" s="131"/>
      <c r="JCE3" s="131"/>
      <c r="JCF3" s="131"/>
      <c r="JCG3" s="131"/>
      <c r="JCH3" s="131"/>
      <c r="JCI3" s="131"/>
      <c r="JCJ3" s="131"/>
      <c r="JCK3" s="131"/>
      <c r="JCL3" s="131"/>
      <c r="JCM3" s="131"/>
      <c r="JCN3" s="131"/>
      <c r="JCO3" s="131"/>
      <c r="JCP3" s="131"/>
      <c r="JCQ3" s="131"/>
      <c r="JCR3" s="131"/>
      <c r="JCS3" s="131"/>
      <c r="JCT3" s="131"/>
      <c r="JCU3" s="131"/>
      <c r="JCV3" s="131"/>
      <c r="JCW3" s="131"/>
      <c r="JCX3" s="131"/>
      <c r="JCY3" s="131"/>
      <c r="JCZ3" s="131"/>
      <c r="JDA3" s="131"/>
      <c r="JDB3" s="131"/>
      <c r="JDC3" s="131"/>
      <c r="JDD3" s="131"/>
      <c r="JDE3" s="131"/>
      <c r="JDF3" s="131"/>
      <c r="JDG3" s="131"/>
      <c r="JDH3" s="131"/>
      <c r="JDI3" s="131"/>
      <c r="JDJ3" s="131"/>
      <c r="JDK3" s="131"/>
      <c r="JDL3" s="131"/>
      <c r="JDM3" s="131"/>
      <c r="JDN3" s="131"/>
      <c r="JDO3" s="131"/>
      <c r="JDP3" s="131"/>
      <c r="JDQ3" s="131"/>
      <c r="JDR3" s="131"/>
      <c r="JDS3" s="131"/>
      <c r="JDT3" s="131"/>
      <c r="JDU3" s="131"/>
      <c r="JDV3" s="131"/>
      <c r="JDW3" s="131"/>
      <c r="JDX3" s="131"/>
      <c r="JDY3" s="131"/>
      <c r="JDZ3" s="131"/>
      <c r="JEA3" s="131"/>
      <c r="JEB3" s="131"/>
      <c r="JEC3" s="131"/>
      <c r="JED3" s="131"/>
      <c r="JEE3" s="131"/>
      <c r="JEF3" s="131"/>
      <c r="JEG3" s="131"/>
      <c r="JEH3" s="131"/>
      <c r="JEI3" s="131"/>
      <c r="JEJ3" s="131"/>
      <c r="JEK3" s="131"/>
      <c r="JEL3" s="131"/>
      <c r="JEM3" s="131"/>
      <c r="JEN3" s="131"/>
      <c r="JEO3" s="131"/>
      <c r="JEP3" s="131"/>
      <c r="JEQ3" s="131"/>
      <c r="JER3" s="131"/>
      <c r="JES3" s="131"/>
      <c r="JET3" s="131"/>
      <c r="JEU3" s="131"/>
      <c r="JEV3" s="131"/>
      <c r="JEW3" s="131"/>
      <c r="JEX3" s="131"/>
      <c r="JEY3" s="131"/>
      <c r="JEZ3" s="131"/>
      <c r="JFA3" s="131"/>
      <c r="JFB3" s="131"/>
      <c r="JFC3" s="131"/>
      <c r="JFD3" s="131"/>
      <c r="JFE3" s="131"/>
      <c r="JFF3" s="131"/>
      <c r="JFG3" s="131"/>
      <c r="JFH3" s="131"/>
      <c r="JFI3" s="131"/>
      <c r="JFJ3" s="131"/>
      <c r="JFK3" s="131"/>
      <c r="JFL3" s="131"/>
      <c r="JFM3" s="131"/>
      <c r="JFN3" s="131"/>
      <c r="JFO3" s="131"/>
      <c r="JFP3" s="131"/>
      <c r="JFQ3" s="131"/>
      <c r="JFR3" s="131"/>
      <c r="JFS3" s="131"/>
      <c r="JFT3" s="131"/>
      <c r="JFU3" s="131"/>
      <c r="JFV3" s="131"/>
      <c r="JFW3" s="131"/>
      <c r="JFX3" s="131"/>
      <c r="JFY3" s="131"/>
      <c r="JFZ3" s="131"/>
      <c r="JGA3" s="131"/>
      <c r="JGB3" s="131"/>
      <c r="JGC3" s="131"/>
      <c r="JGD3" s="131"/>
      <c r="JGE3" s="131"/>
      <c r="JGF3" s="131"/>
      <c r="JGG3" s="131"/>
      <c r="JGH3" s="131"/>
      <c r="JGI3" s="131"/>
      <c r="JGJ3" s="131"/>
      <c r="JGK3" s="131"/>
      <c r="JGL3" s="131"/>
      <c r="JGM3" s="131"/>
      <c r="JGN3" s="131"/>
      <c r="JGO3" s="131"/>
      <c r="JGP3" s="131"/>
      <c r="JGQ3" s="131"/>
      <c r="JGR3" s="131"/>
      <c r="JGS3" s="131"/>
      <c r="JGT3" s="131"/>
      <c r="JGU3" s="131"/>
      <c r="JGV3" s="131"/>
      <c r="JGW3" s="131"/>
      <c r="JGX3" s="131"/>
      <c r="JGY3" s="131"/>
      <c r="JGZ3" s="131"/>
      <c r="JHA3" s="131"/>
      <c r="JHB3" s="131"/>
      <c r="JHC3" s="131"/>
      <c r="JHD3" s="131"/>
      <c r="JHE3" s="131"/>
      <c r="JHF3" s="131"/>
      <c r="JHG3" s="131"/>
      <c r="JHH3" s="131"/>
      <c r="JHI3" s="131"/>
      <c r="JHJ3" s="131"/>
      <c r="JHK3" s="131"/>
      <c r="JHL3" s="131"/>
      <c r="JHM3" s="131"/>
      <c r="JHN3" s="131"/>
      <c r="JHO3" s="131"/>
      <c r="JHP3" s="131"/>
      <c r="JHQ3" s="131"/>
      <c r="JHR3" s="131"/>
      <c r="JHS3" s="131"/>
      <c r="JHT3" s="131"/>
      <c r="JHU3" s="131"/>
      <c r="JHV3" s="131"/>
      <c r="JHW3" s="131"/>
      <c r="JHX3" s="131"/>
      <c r="JHY3" s="131"/>
      <c r="JHZ3" s="131"/>
      <c r="JIA3" s="131"/>
      <c r="JIB3" s="131"/>
      <c r="JIC3" s="131"/>
      <c r="JID3" s="131"/>
      <c r="JIE3" s="131"/>
      <c r="JIF3" s="131"/>
      <c r="JIG3" s="131"/>
      <c r="JIH3" s="131"/>
      <c r="JII3" s="131"/>
      <c r="JIJ3" s="131"/>
      <c r="JIK3" s="131"/>
      <c r="JIL3" s="131"/>
      <c r="JIM3" s="131"/>
      <c r="JIN3" s="131"/>
      <c r="JIO3" s="131"/>
      <c r="JIP3" s="131"/>
      <c r="JIQ3" s="131"/>
      <c r="JIR3" s="131"/>
      <c r="JIS3" s="131"/>
      <c r="JIT3" s="131"/>
      <c r="JIU3" s="131"/>
      <c r="JIV3" s="131"/>
      <c r="JIW3" s="131"/>
      <c r="JIX3" s="131"/>
      <c r="JIY3" s="131"/>
      <c r="JIZ3" s="131"/>
      <c r="JJA3" s="131"/>
      <c r="JJB3" s="131"/>
      <c r="JJC3" s="131"/>
      <c r="JJD3" s="131"/>
      <c r="JJE3" s="131"/>
      <c r="JJF3" s="131"/>
      <c r="JJG3" s="131"/>
      <c r="JJH3" s="131"/>
      <c r="JJI3" s="131"/>
      <c r="JJJ3" s="131"/>
      <c r="JJK3" s="131"/>
      <c r="JJL3" s="131"/>
      <c r="JJM3" s="131"/>
      <c r="JJN3" s="131"/>
      <c r="JJO3" s="131"/>
      <c r="JJP3" s="131"/>
      <c r="JJQ3" s="131"/>
      <c r="JJR3" s="131"/>
      <c r="JJS3" s="131"/>
      <c r="JJT3" s="131"/>
      <c r="JJU3" s="131"/>
      <c r="JJV3" s="131"/>
      <c r="JJW3" s="131"/>
      <c r="JJX3" s="131"/>
      <c r="JJY3" s="131"/>
      <c r="JJZ3" s="131"/>
      <c r="JKA3" s="131"/>
      <c r="JKB3" s="131"/>
      <c r="JKC3" s="131"/>
      <c r="JKD3" s="131"/>
      <c r="JKE3" s="131"/>
      <c r="JKF3" s="131"/>
      <c r="JKG3" s="131"/>
      <c r="JKH3" s="131"/>
      <c r="JKI3" s="131"/>
      <c r="JKJ3" s="131"/>
      <c r="JKK3" s="131"/>
      <c r="JKL3" s="131"/>
      <c r="JKM3" s="131"/>
      <c r="JKN3" s="131"/>
      <c r="JKO3" s="131"/>
      <c r="JKP3" s="131"/>
      <c r="JKQ3" s="131"/>
      <c r="JKR3" s="131"/>
      <c r="JKS3" s="131"/>
      <c r="JKT3" s="131"/>
      <c r="JKU3" s="131"/>
      <c r="JKV3" s="131"/>
      <c r="JKW3" s="131"/>
      <c r="JKX3" s="131"/>
      <c r="JKY3" s="131"/>
      <c r="JKZ3" s="131"/>
      <c r="JLA3" s="131"/>
      <c r="JLB3" s="131"/>
      <c r="JLC3" s="131"/>
      <c r="JLD3" s="131"/>
      <c r="JLE3" s="131"/>
      <c r="JLF3" s="131"/>
      <c r="JLG3" s="131"/>
      <c r="JLH3" s="131"/>
      <c r="JLI3" s="131"/>
      <c r="JLJ3" s="131"/>
      <c r="JLK3" s="131"/>
      <c r="JLL3" s="131"/>
      <c r="JLM3" s="131"/>
      <c r="JLN3" s="131"/>
      <c r="JLO3" s="131"/>
      <c r="JLP3" s="131"/>
      <c r="JLQ3" s="131"/>
      <c r="JLR3" s="131"/>
      <c r="JLS3" s="131"/>
      <c r="JLT3" s="131"/>
      <c r="JLU3" s="131"/>
      <c r="JLV3" s="131"/>
      <c r="JLW3" s="131"/>
      <c r="JLX3" s="131"/>
      <c r="JLY3" s="131"/>
      <c r="JLZ3" s="131"/>
      <c r="JMA3" s="131"/>
      <c r="JMB3" s="131"/>
      <c r="JMC3" s="131"/>
      <c r="JMD3" s="131"/>
      <c r="JME3" s="131"/>
      <c r="JMF3" s="131"/>
      <c r="JMG3" s="131"/>
      <c r="JMH3" s="131"/>
      <c r="JMI3" s="131"/>
      <c r="JMJ3" s="131"/>
      <c r="JMK3" s="131"/>
      <c r="JML3" s="131"/>
      <c r="JMM3" s="131"/>
      <c r="JMN3" s="131"/>
      <c r="JMO3" s="131"/>
      <c r="JMP3" s="131"/>
      <c r="JMQ3" s="131"/>
      <c r="JMR3" s="131"/>
      <c r="JMS3" s="131"/>
      <c r="JMT3" s="131"/>
      <c r="JMU3" s="131"/>
      <c r="JMV3" s="131"/>
      <c r="JMW3" s="131"/>
      <c r="JMX3" s="131"/>
      <c r="JMY3" s="131"/>
      <c r="JMZ3" s="131"/>
      <c r="JNA3" s="131"/>
      <c r="JNB3" s="131"/>
      <c r="JNC3" s="131"/>
      <c r="JND3" s="131"/>
      <c r="JNE3" s="131"/>
      <c r="JNF3" s="131"/>
      <c r="JNG3" s="131"/>
      <c r="JNH3" s="131"/>
      <c r="JNI3" s="131"/>
      <c r="JNJ3" s="131"/>
      <c r="JNK3" s="131"/>
      <c r="JNL3" s="131"/>
      <c r="JNM3" s="131"/>
      <c r="JNN3" s="131"/>
      <c r="JNO3" s="131"/>
      <c r="JNP3" s="131"/>
      <c r="JNQ3" s="131"/>
      <c r="JNR3" s="131"/>
      <c r="JNS3" s="131"/>
      <c r="JNT3" s="131"/>
      <c r="JNU3" s="131"/>
      <c r="JNV3" s="131"/>
      <c r="JNW3" s="131"/>
      <c r="JNX3" s="131"/>
      <c r="JNY3" s="131"/>
      <c r="JNZ3" s="131"/>
      <c r="JOA3" s="131"/>
      <c r="JOB3" s="131"/>
      <c r="JOC3" s="131"/>
      <c r="JOD3" s="131"/>
      <c r="JOE3" s="131"/>
      <c r="JOF3" s="131"/>
      <c r="JOG3" s="131"/>
      <c r="JOH3" s="131"/>
      <c r="JOI3" s="131"/>
      <c r="JOJ3" s="131"/>
      <c r="JOK3" s="131"/>
      <c r="JOL3" s="131"/>
      <c r="JOM3" s="131"/>
      <c r="JON3" s="131"/>
      <c r="JOO3" s="131"/>
      <c r="JOP3" s="131"/>
      <c r="JOQ3" s="131"/>
      <c r="JOR3" s="131"/>
      <c r="JOS3" s="131"/>
      <c r="JOT3" s="131"/>
      <c r="JOU3" s="131"/>
      <c r="JOV3" s="131"/>
      <c r="JOW3" s="131"/>
      <c r="JOX3" s="131"/>
      <c r="JOY3" s="131"/>
      <c r="JOZ3" s="131"/>
      <c r="JPA3" s="131"/>
      <c r="JPB3" s="131"/>
      <c r="JPC3" s="131"/>
      <c r="JPD3" s="131"/>
      <c r="JPE3" s="131"/>
      <c r="JPF3" s="131"/>
      <c r="JPG3" s="131"/>
      <c r="JPH3" s="131"/>
      <c r="JPI3" s="131"/>
      <c r="JPJ3" s="131"/>
      <c r="JPK3" s="131"/>
      <c r="JPL3" s="131"/>
      <c r="JPM3" s="131"/>
      <c r="JPN3" s="131"/>
      <c r="JPO3" s="131"/>
      <c r="JPP3" s="131"/>
      <c r="JPQ3" s="131"/>
      <c r="JPR3" s="131"/>
      <c r="JPS3" s="131"/>
      <c r="JPT3" s="131"/>
      <c r="JPU3" s="131"/>
      <c r="JPV3" s="131"/>
      <c r="JPW3" s="131"/>
      <c r="JPX3" s="131"/>
      <c r="JPY3" s="131"/>
      <c r="JPZ3" s="131"/>
      <c r="JQA3" s="131"/>
      <c r="JQB3" s="131"/>
      <c r="JQC3" s="131"/>
      <c r="JQD3" s="131"/>
      <c r="JQE3" s="131"/>
      <c r="JQF3" s="131"/>
      <c r="JQG3" s="131"/>
      <c r="JQH3" s="131"/>
      <c r="JQI3" s="131"/>
      <c r="JQJ3" s="131"/>
      <c r="JQK3" s="131"/>
      <c r="JQL3" s="131"/>
      <c r="JQM3" s="131"/>
      <c r="JQN3" s="131"/>
      <c r="JQO3" s="131"/>
      <c r="JQP3" s="131"/>
      <c r="JQQ3" s="131"/>
      <c r="JQR3" s="131"/>
      <c r="JQS3" s="131"/>
      <c r="JQT3" s="131"/>
      <c r="JQU3" s="131"/>
      <c r="JQV3" s="131"/>
      <c r="JQW3" s="131"/>
      <c r="JQX3" s="131"/>
      <c r="JQY3" s="131"/>
      <c r="JQZ3" s="131"/>
      <c r="JRA3" s="131"/>
      <c r="JRB3" s="131"/>
      <c r="JRC3" s="131"/>
      <c r="JRD3" s="131"/>
      <c r="JRE3" s="131"/>
      <c r="JRF3" s="131"/>
      <c r="JRG3" s="131"/>
      <c r="JRH3" s="131"/>
      <c r="JRI3" s="131"/>
      <c r="JRJ3" s="131"/>
      <c r="JRK3" s="131"/>
      <c r="JRL3" s="131"/>
      <c r="JRM3" s="131"/>
      <c r="JRN3" s="131"/>
      <c r="JRO3" s="131"/>
      <c r="JRP3" s="131"/>
      <c r="JRQ3" s="131"/>
      <c r="JRR3" s="131"/>
      <c r="JRS3" s="131"/>
      <c r="JRT3" s="131"/>
      <c r="JRU3" s="131"/>
      <c r="JRV3" s="131"/>
      <c r="JRW3" s="131"/>
      <c r="JRX3" s="131"/>
      <c r="JRY3" s="131"/>
      <c r="JRZ3" s="131"/>
      <c r="JSA3" s="131"/>
      <c r="JSB3" s="131"/>
      <c r="JSC3" s="131"/>
      <c r="JSD3" s="131"/>
      <c r="JSE3" s="131"/>
      <c r="JSF3" s="131"/>
      <c r="JSG3" s="131"/>
      <c r="JSH3" s="131"/>
      <c r="JSI3" s="131"/>
      <c r="JSJ3" s="131"/>
      <c r="JSK3" s="131"/>
      <c r="JSL3" s="131"/>
      <c r="JSM3" s="131"/>
      <c r="JSN3" s="131"/>
      <c r="JSO3" s="131"/>
      <c r="JSP3" s="131"/>
      <c r="JSQ3" s="131"/>
      <c r="JSR3" s="131"/>
      <c r="JSS3" s="131"/>
      <c r="JST3" s="131"/>
      <c r="JSU3" s="131"/>
      <c r="JSV3" s="131"/>
      <c r="JSW3" s="131"/>
      <c r="JSX3" s="131"/>
      <c r="JSY3" s="131"/>
      <c r="JSZ3" s="131"/>
      <c r="JTA3" s="131"/>
      <c r="JTB3" s="131"/>
      <c r="JTC3" s="131"/>
      <c r="JTD3" s="131"/>
      <c r="JTE3" s="131"/>
      <c r="JTF3" s="131"/>
      <c r="JTG3" s="131"/>
      <c r="JTH3" s="131"/>
      <c r="JTI3" s="131"/>
      <c r="JTJ3" s="131"/>
      <c r="JTK3" s="131"/>
      <c r="JTL3" s="131"/>
      <c r="JTM3" s="131"/>
      <c r="JTN3" s="131"/>
      <c r="JTO3" s="131"/>
      <c r="JTP3" s="131"/>
      <c r="JTQ3" s="131"/>
      <c r="JTR3" s="131"/>
      <c r="JTS3" s="131"/>
      <c r="JTT3" s="131"/>
      <c r="JTU3" s="131"/>
      <c r="JTV3" s="131"/>
      <c r="JTW3" s="131"/>
      <c r="JTX3" s="131"/>
      <c r="JTY3" s="131"/>
      <c r="JTZ3" s="131"/>
      <c r="JUA3" s="131"/>
      <c r="JUB3" s="131"/>
      <c r="JUC3" s="131"/>
      <c r="JUD3" s="131"/>
      <c r="JUE3" s="131"/>
      <c r="JUF3" s="131"/>
      <c r="JUG3" s="131"/>
      <c r="JUH3" s="131"/>
      <c r="JUI3" s="131"/>
      <c r="JUJ3" s="131"/>
      <c r="JUK3" s="131"/>
      <c r="JUL3" s="131"/>
      <c r="JUM3" s="131"/>
      <c r="JUN3" s="131"/>
      <c r="JUO3" s="131"/>
      <c r="JUP3" s="131"/>
      <c r="JUQ3" s="131"/>
      <c r="JUR3" s="131"/>
      <c r="JUS3" s="131"/>
      <c r="JUT3" s="131"/>
      <c r="JUU3" s="131"/>
      <c r="JUV3" s="131"/>
      <c r="JUW3" s="131"/>
      <c r="JUX3" s="131"/>
      <c r="JUY3" s="131"/>
      <c r="JUZ3" s="131"/>
      <c r="JVA3" s="131"/>
      <c r="JVB3" s="131"/>
      <c r="JVC3" s="131"/>
      <c r="JVD3" s="131"/>
      <c r="JVE3" s="131"/>
      <c r="JVF3" s="131"/>
      <c r="JVG3" s="131"/>
      <c r="JVH3" s="131"/>
      <c r="JVI3" s="131"/>
      <c r="JVJ3" s="131"/>
      <c r="JVK3" s="131"/>
      <c r="JVL3" s="131"/>
      <c r="JVM3" s="131"/>
      <c r="JVN3" s="131"/>
      <c r="JVO3" s="131"/>
      <c r="JVP3" s="131"/>
      <c r="JVQ3" s="131"/>
      <c r="JVR3" s="131"/>
      <c r="JVS3" s="131"/>
      <c r="JVT3" s="131"/>
      <c r="JVU3" s="131"/>
      <c r="JVV3" s="131"/>
      <c r="JVW3" s="131"/>
      <c r="JVX3" s="131"/>
      <c r="JVY3" s="131"/>
      <c r="JVZ3" s="131"/>
      <c r="JWA3" s="131"/>
      <c r="JWB3" s="131"/>
      <c r="JWC3" s="131"/>
      <c r="JWD3" s="131"/>
      <c r="JWE3" s="131"/>
      <c r="JWF3" s="131"/>
      <c r="JWG3" s="131"/>
      <c r="JWH3" s="131"/>
      <c r="JWI3" s="131"/>
      <c r="JWJ3" s="131"/>
      <c r="JWK3" s="131"/>
      <c r="JWL3" s="131"/>
      <c r="JWM3" s="131"/>
      <c r="JWN3" s="131"/>
      <c r="JWO3" s="131"/>
      <c r="JWP3" s="131"/>
      <c r="JWQ3" s="131"/>
      <c r="JWR3" s="131"/>
      <c r="JWS3" s="131"/>
      <c r="JWT3" s="131"/>
      <c r="JWU3" s="131"/>
      <c r="JWV3" s="131"/>
      <c r="JWW3" s="131"/>
      <c r="JWX3" s="131"/>
      <c r="JWY3" s="131"/>
      <c r="JWZ3" s="131"/>
      <c r="JXA3" s="131"/>
      <c r="JXB3" s="131"/>
      <c r="JXC3" s="131"/>
      <c r="JXD3" s="131"/>
      <c r="JXE3" s="131"/>
      <c r="JXF3" s="131"/>
      <c r="JXG3" s="131"/>
      <c r="JXH3" s="131"/>
      <c r="JXI3" s="131"/>
      <c r="JXJ3" s="131"/>
      <c r="JXK3" s="131"/>
      <c r="JXL3" s="131"/>
      <c r="JXM3" s="131"/>
      <c r="JXN3" s="131"/>
      <c r="JXO3" s="131"/>
      <c r="JXP3" s="131"/>
      <c r="JXQ3" s="131"/>
      <c r="JXR3" s="131"/>
      <c r="JXS3" s="131"/>
      <c r="JXT3" s="131"/>
      <c r="JXU3" s="131"/>
      <c r="JXV3" s="131"/>
      <c r="JXW3" s="131"/>
      <c r="JXX3" s="131"/>
      <c r="JXY3" s="131"/>
      <c r="JXZ3" s="131"/>
      <c r="JYA3" s="131"/>
      <c r="JYB3" s="131"/>
      <c r="JYC3" s="131"/>
      <c r="JYD3" s="131"/>
      <c r="JYE3" s="131"/>
      <c r="JYF3" s="131"/>
      <c r="JYG3" s="131"/>
      <c r="JYH3" s="131"/>
      <c r="JYI3" s="131"/>
      <c r="JYJ3" s="131"/>
      <c r="JYK3" s="131"/>
      <c r="JYL3" s="131"/>
      <c r="JYM3" s="131"/>
      <c r="JYN3" s="131"/>
      <c r="JYO3" s="131"/>
      <c r="JYP3" s="131"/>
      <c r="JYQ3" s="131"/>
      <c r="JYR3" s="131"/>
      <c r="JYS3" s="131"/>
      <c r="JYT3" s="131"/>
      <c r="JYU3" s="131"/>
      <c r="JYV3" s="131"/>
      <c r="JYW3" s="131"/>
      <c r="JYX3" s="131"/>
      <c r="JYY3" s="131"/>
      <c r="JYZ3" s="131"/>
      <c r="JZA3" s="131"/>
      <c r="JZB3" s="131"/>
      <c r="JZC3" s="131"/>
      <c r="JZD3" s="131"/>
      <c r="JZE3" s="131"/>
      <c r="JZF3" s="131"/>
      <c r="JZG3" s="131"/>
      <c r="JZH3" s="131"/>
      <c r="JZI3" s="131"/>
      <c r="JZJ3" s="131"/>
      <c r="JZK3" s="131"/>
      <c r="JZL3" s="131"/>
      <c r="JZM3" s="131"/>
      <c r="JZN3" s="131"/>
      <c r="JZO3" s="131"/>
      <c r="JZP3" s="131"/>
      <c r="JZQ3" s="131"/>
      <c r="JZR3" s="131"/>
      <c r="JZS3" s="131"/>
      <c r="JZT3" s="131"/>
      <c r="JZU3" s="131"/>
      <c r="JZV3" s="131"/>
      <c r="JZW3" s="131"/>
      <c r="JZX3" s="131"/>
      <c r="JZY3" s="131"/>
      <c r="JZZ3" s="131"/>
      <c r="KAA3" s="131"/>
      <c r="KAB3" s="131"/>
      <c r="KAC3" s="131"/>
      <c r="KAD3" s="131"/>
      <c r="KAE3" s="131"/>
      <c r="KAF3" s="131"/>
      <c r="KAG3" s="131"/>
      <c r="KAH3" s="131"/>
      <c r="KAI3" s="131"/>
      <c r="KAJ3" s="131"/>
      <c r="KAK3" s="131"/>
      <c r="KAL3" s="131"/>
      <c r="KAM3" s="131"/>
      <c r="KAN3" s="131"/>
      <c r="KAO3" s="131"/>
      <c r="KAP3" s="131"/>
      <c r="KAQ3" s="131"/>
      <c r="KAR3" s="131"/>
      <c r="KAS3" s="131"/>
      <c r="KAT3" s="131"/>
      <c r="KAU3" s="131"/>
      <c r="KAV3" s="131"/>
      <c r="KAW3" s="131"/>
      <c r="KAX3" s="131"/>
      <c r="KAY3" s="131"/>
      <c r="KAZ3" s="131"/>
      <c r="KBA3" s="131"/>
      <c r="KBB3" s="131"/>
      <c r="KBC3" s="131"/>
      <c r="KBD3" s="131"/>
      <c r="KBE3" s="131"/>
      <c r="KBF3" s="131"/>
      <c r="KBG3" s="131"/>
      <c r="KBH3" s="131"/>
      <c r="KBI3" s="131"/>
      <c r="KBJ3" s="131"/>
      <c r="KBK3" s="131"/>
      <c r="KBL3" s="131"/>
      <c r="KBM3" s="131"/>
      <c r="KBN3" s="131"/>
      <c r="KBO3" s="131"/>
      <c r="KBP3" s="131"/>
      <c r="KBQ3" s="131"/>
      <c r="KBR3" s="131"/>
      <c r="KBS3" s="131"/>
      <c r="KBT3" s="131"/>
      <c r="KBU3" s="131"/>
      <c r="KBV3" s="131"/>
      <c r="KBW3" s="131"/>
      <c r="KBX3" s="131"/>
      <c r="KBY3" s="131"/>
      <c r="KBZ3" s="131"/>
      <c r="KCA3" s="131"/>
      <c r="KCB3" s="131"/>
      <c r="KCC3" s="131"/>
      <c r="KCD3" s="131"/>
      <c r="KCE3" s="131"/>
      <c r="KCF3" s="131"/>
      <c r="KCG3" s="131"/>
      <c r="KCH3" s="131"/>
      <c r="KCI3" s="131"/>
      <c r="KCJ3" s="131"/>
      <c r="KCK3" s="131"/>
      <c r="KCL3" s="131"/>
      <c r="KCM3" s="131"/>
      <c r="KCN3" s="131"/>
      <c r="KCO3" s="131"/>
      <c r="KCP3" s="131"/>
      <c r="KCQ3" s="131"/>
      <c r="KCR3" s="131"/>
      <c r="KCS3" s="131"/>
      <c r="KCT3" s="131"/>
      <c r="KCU3" s="131"/>
      <c r="KCV3" s="131"/>
      <c r="KCW3" s="131"/>
      <c r="KCX3" s="131"/>
      <c r="KCY3" s="131"/>
      <c r="KCZ3" s="131"/>
      <c r="KDA3" s="131"/>
      <c r="KDB3" s="131"/>
      <c r="KDC3" s="131"/>
      <c r="KDD3" s="131"/>
      <c r="KDE3" s="131"/>
      <c r="KDF3" s="131"/>
      <c r="KDG3" s="131"/>
      <c r="KDH3" s="131"/>
      <c r="KDI3" s="131"/>
      <c r="KDJ3" s="131"/>
      <c r="KDK3" s="131"/>
      <c r="KDL3" s="131"/>
      <c r="KDM3" s="131"/>
      <c r="KDN3" s="131"/>
      <c r="KDO3" s="131"/>
      <c r="KDP3" s="131"/>
      <c r="KDQ3" s="131"/>
      <c r="KDR3" s="131"/>
      <c r="KDS3" s="131"/>
      <c r="KDT3" s="131"/>
      <c r="KDU3" s="131"/>
      <c r="KDV3" s="131"/>
      <c r="KDW3" s="131"/>
      <c r="KDX3" s="131"/>
      <c r="KDY3" s="131"/>
      <c r="KDZ3" s="131"/>
      <c r="KEA3" s="131"/>
      <c r="KEB3" s="131"/>
      <c r="KEC3" s="131"/>
      <c r="KED3" s="131"/>
      <c r="KEE3" s="131"/>
      <c r="KEF3" s="131"/>
      <c r="KEG3" s="131"/>
      <c r="KEH3" s="131"/>
      <c r="KEI3" s="131"/>
      <c r="KEJ3" s="131"/>
      <c r="KEK3" s="131"/>
      <c r="KEL3" s="131"/>
      <c r="KEM3" s="131"/>
      <c r="KEN3" s="131"/>
      <c r="KEO3" s="131"/>
      <c r="KEP3" s="131"/>
      <c r="KEQ3" s="131"/>
      <c r="KER3" s="131"/>
      <c r="KES3" s="131"/>
      <c r="KET3" s="131"/>
      <c r="KEU3" s="131"/>
      <c r="KEV3" s="131"/>
      <c r="KEW3" s="131"/>
      <c r="KEX3" s="131"/>
      <c r="KEY3" s="131"/>
      <c r="KEZ3" s="131"/>
      <c r="KFA3" s="131"/>
      <c r="KFB3" s="131"/>
      <c r="KFC3" s="131"/>
      <c r="KFD3" s="131"/>
      <c r="KFE3" s="131"/>
      <c r="KFF3" s="131"/>
      <c r="KFG3" s="131"/>
      <c r="KFH3" s="131"/>
      <c r="KFI3" s="131"/>
      <c r="KFJ3" s="131"/>
      <c r="KFK3" s="131"/>
      <c r="KFL3" s="131"/>
      <c r="KFM3" s="131"/>
      <c r="KFN3" s="131"/>
      <c r="KFO3" s="131"/>
      <c r="KFP3" s="131"/>
      <c r="KFQ3" s="131"/>
      <c r="KFR3" s="131"/>
      <c r="KFS3" s="131"/>
      <c r="KFT3" s="131"/>
      <c r="KFU3" s="131"/>
      <c r="KFV3" s="131"/>
      <c r="KFW3" s="131"/>
      <c r="KFX3" s="131"/>
      <c r="KFY3" s="131"/>
      <c r="KFZ3" s="131"/>
      <c r="KGA3" s="131"/>
      <c r="KGB3" s="131"/>
      <c r="KGC3" s="131"/>
      <c r="KGD3" s="131"/>
      <c r="KGE3" s="131"/>
      <c r="KGF3" s="131"/>
      <c r="KGG3" s="131"/>
      <c r="KGH3" s="131"/>
      <c r="KGI3" s="131"/>
      <c r="KGJ3" s="131"/>
      <c r="KGK3" s="131"/>
      <c r="KGL3" s="131"/>
      <c r="KGM3" s="131"/>
      <c r="KGN3" s="131"/>
      <c r="KGO3" s="131"/>
      <c r="KGP3" s="131"/>
      <c r="KGQ3" s="131"/>
      <c r="KGR3" s="131"/>
      <c r="KGS3" s="131"/>
      <c r="KGT3" s="131"/>
      <c r="KGU3" s="131"/>
      <c r="KGV3" s="131"/>
      <c r="KGW3" s="131"/>
      <c r="KGX3" s="131"/>
      <c r="KGY3" s="131"/>
      <c r="KGZ3" s="131"/>
      <c r="KHA3" s="131"/>
      <c r="KHB3" s="131"/>
      <c r="KHC3" s="131"/>
      <c r="KHD3" s="131"/>
      <c r="KHE3" s="131"/>
      <c r="KHF3" s="131"/>
      <c r="KHG3" s="131"/>
      <c r="KHH3" s="131"/>
      <c r="KHI3" s="131"/>
      <c r="KHJ3" s="131"/>
      <c r="KHK3" s="131"/>
      <c r="KHL3" s="131"/>
      <c r="KHM3" s="131"/>
      <c r="KHN3" s="131"/>
      <c r="KHO3" s="131"/>
      <c r="KHP3" s="131"/>
      <c r="KHQ3" s="131"/>
      <c r="KHR3" s="131"/>
      <c r="KHS3" s="131"/>
      <c r="KHT3" s="131"/>
      <c r="KHU3" s="131"/>
      <c r="KHV3" s="131"/>
      <c r="KHW3" s="131"/>
      <c r="KHX3" s="131"/>
      <c r="KHY3" s="131"/>
      <c r="KHZ3" s="131"/>
      <c r="KIA3" s="131"/>
      <c r="KIB3" s="131"/>
      <c r="KIC3" s="131"/>
      <c r="KID3" s="131"/>
      <c r="KIE3" s="131"/>
      <c r="KIF3" s="131"/>
      <c r="KIG3" s="131"/>
      <c r="KIH3" s="131"/>
      <c r="KII3" s="131"/>
      <c r="KIJ3" s="131"/>
      <c r="KIK3" s="131"/>
      <c r="KIL3" s="131"/>
      <c r="KIM3" s="131"/>
      <c r="KIN3" s="131"/>
      <c r="KIO3" s="131"/>
      <c r="KIP3" s="131"/>
      <c r="KIQ3" s="131"/>
      <c r="KIR3" s="131"/>
      <c r="KIS3" s="131"/>
      <c r="KIT3" s="131"/>
      <c r="KIU3" s="131"/>
      <c r="KIV3" s="131"/>
      <c r="KIW3" s="131"/>
      <c r="KIX3" s="131"/>
      <c r="KIY3" s="131"/>
      <c r="KIZ3" s="131"/>
      <c r="KJA3" s="131"/>
      <c r="KJB3" s="131"/>
      <c r="KJC3" s="131"/>
      <c r="KJD3" s="131"/>
      <c r="KJE3" s="131"/>
      <c r="KJF3" s="131"/>
      <c r="KJG3" s="131"/>
      <c r="KJH3" s="131"/>
      <c r="KJI3" s="131"/>
      <c r="KJJ3" s="131"/>
      <c r="KJK3" s="131"/>
      <c r="KJL3" s="131"/>
      <c r="KJM3" s="131"/>
      <c r="KJN3" s="131"/>
      <c r="KJO3" s="131"/>
      <c r="KJP3" s="131"/>
      <c r="KJQ3" s="131"/>
      <c r="KJR3" s="131"/>
      <c r="KJS3" s="131"/>
      <c r="KJT3" s="131"/>
      <c r="KJU3" s="131"/>
      <c r="KJV3" s="131"/>
      <c r="KJW3" s="131"/>
      <c r="KJX3" s="131"/>
      <c r="KJY3" s="131"/>
      <c r="KJZ3" s="131"/>
      <c r="KKA3" s="131"/>
      <c r="KKB3" s="131"/>
      <c r="KKC3" s="131"/>
      <c r="KKD3" s="131"/>
      <c r="KKE3" s="131"/>
      <c r="KKF3" s="131"/>
      <c r="KKG3" s="131"/>
      <c r="KKH3" s="131"/>
      <c r="KKI3" s="131"/>
      <c r="KKJ3" s="131"/>
      <c r="KKK3" s="131"/>
      <c r="KKL3" s="131"/>
      <c r="KKM3" s="131"/>
      <c r="KKN3" s="131"/>
      <c r="KKO3" s="131"/>
      <c r="KKP3" s="131"/>
      <c r="KKQ3" s="131"/>
      <c r="KKR3" s="131"/>
      <c r="KKS3" s="131"/>
      <c r="KKT3" s="131"/>
      <c r="KKU3" s="131"/>
      <c r="KKV3" s="131"/>
      <c r="KKW3" s="131"/>
      <c r="KKX3" s="131"/>
      <c r="KKY3" s="131"/>
      <c r="KKZ3" s="131"/>
      <c r="KLA3" s="131"/>
      <c r="KLB3" s="131"/>
      <c r="KLC3" s="131"/>
      <c r="KLD3" s="131"/>
      <c r="KLE3" s="131"/>
      <c r="KLF3" s="131"/>
      <c r="KLG3" s="131"/>
      <c r="KLH3" s="131"/>
      <c r="KLI3" s="131"/>
      <c r="KLJ3" s="131"/>
      <c r="KLK3" s="131"/>
      <c r="KLL3" s="131"/>
      <c r="KLM3" s="131"/>
      <c r="KLN3" s="131"/>
      <c r="KLO3" s="131"/>
      <c r="KLP3" s="131"/>
      <c r="KLQ3" s="131"/>
      <c r="KLR3" s="131"/>
      <c r="KLS3" s="131"/>
      <c r="KLT3" s="131"/>
      <c r="KLU3" s="131"/>
      <c r="KLV3" s="131"/>
      <c r="KLW3" s="131"/>
      <c r="KLX3" s="131"/>
      <c r="KLY3" s="131"/>
      <c r="KLZ3" s="131"/>
      <c r="KMA3" s="131"/>
      <c r="KMB3" s="131"/>
      <c r="KMC3" s="131"/>
      <c r="KMD3" s="131"/>
      <c r="KME3" s="131"/>
      <c r="KMF3" s="131"/>
      <c r="KMG3" s="131"/>
      <c r="KMH3" s="131"/>
      <c r="KMI3" s="131"/>
      <c r="KMJ3" s="131"/>
      <c r="KMK3" s="131"/>
      <c r="KML3" s="131"/>
      <c r="KMM3" s="131"/>
      <c r="KMN3" s="131"/>
      <c r="KMO3" s="131"/>
      <c r="KMP3" s="131"/>
      <c r="KMQ3" s="131"/>
      <c r="KMR3" s="131"/>
      <c r="KMS3" s="131"/>
      <c r="KMT3" s="131"/>
      <c r="KMU3" s="131"/>
      <c r="KMV3" s="131"/>
      <c r="KMW3" s="131"/>
      <c r="KMX3" s="131"/>
      <c r="KMY3" s="131"/>
      <c r="KMZ3" s="131"/>
      <c r="KNA3" s="131"/>
      <c r="KNB3" s="131"/>
      <c r="KNC3" s="131"/>
      <c r="KND3" s="131"/>
      <c r="KNE3" s="131"/>
      <c r="KNF3" s="131"/>
      <c r="KNG3" s="131"/>
      <c r="KNH3" s="131"/>
      <c r="KNI3" s="131"/>
      <c r="KNJ3" s="131"/>
      <c r="KNK3" s="131"/>
      <c r="KNL3" s="131"/>
      <c r="KNM3" s="131"/>
      <c r="KNN3" s="131"/>
      <c r="KNO3" s="131"/>
      <c r="KNP3" s="131"/>
      <c r="KNQ3" s="131"/>
      <c r="KNR3" s="131"/>
      <c r="KNS3" s="131"/>
      <c r="KNT3" s="131"/>
      <c r="KNU3" s="131"/>
      <c r="KNV3" s="131"/>
      <c r="KNW3" s="131"/>
      <c r="KNX3" s="131"/>
      <c r="KNY3" s="131"/>
      <c r="KNZ3" s="131"/>
      <c r="KOA3" s="131"/>
      <c r="KOB3" s="131"/>
      <c r="KOC3" s="131"/>
      <c r="KOD3" s="131"/>
      <c r="KOE3" s="131"/>
      <c r="KOF3" s="131"/>
      <c r="KOG3" s="131"/>
      <c r="KOH3" s="131"/>
      <c r="KOI3" s="131"/>
      <c r="KOJ3" s="131"/>
      <c r="KOK3" s="131"/>
      <c r="KOL3" s="131"/>
      <c r="KOM3" s="131"/>
      <c r="KON3" s="131"/>
      <c r="KOO3" s="131"/>
      <c r="KOP3" s="131"/>
      <c r="KOQ3" s="131"/>
      <c r="KOR3" s="131"/>
      <c r="KOS3" s="131"/>
      <c r="KOT3" s="131"/>
      <c r="KOU3" s="131"/>
      <c r="KOV3" s="131"/>
      <c r="KOW3" s="131"/>
      <c r="KOX3" s="131"/>
      <c r="KOY3" s="131"/>
      <c r="KOZ3" s="131"/>
      <c r="KPA3" s="131"/>
      <c r="KPB3" s="131"/>
      <c r="KPC3" s="131"/>
      <c r="KPD3" s="131"/>
      <c r="KPE3" s="131"/>
      <c r="KPF3" s="131"/>
      <c r="KPG3" s="131"/>
      <c r="KPH3" s="131"/>
      <c r="KPI3" s="131"/>
      <c r="KPJ3" s="131"/>
      <c r="KPK3" s="131"/>
      <c r="KPL3" s="131"/>
      <c r="KPM3" s="131"/>
      <c r="KPN3" s="131"/>
      <c r="KPO3" s="131"/>
      <c r="KPP3" s="131"/>
      <c r="KPQ3" s="131"/>
      <c r="KPR3" s="131"/>
      <c r="KPS3" s="131"/>
      <c r="KPT3" s="131"/>
      <c r="KPU3" s="131"/>
      <c r="KPV3" s="131"/>
      <c r="KPW3" s="131"/>
      <c r="KPX3" s="131"/>
      <c r="KPY3" s="131"/>
      <c r="KPZ3" s="131"/>
      <c r="KQA3" s="131"/>
      <c r="KQB3" s="131"/>
      <c r="KQC3" s="131"/>
      <c r="KQD3" s="131"/>
      <c r="KQE3" s="131"/>
      <c r="KQF3" s="131"/>
      <c r="KQG3" s="131"/>
      <c r="KQH3" s="131"/>
      <c r="KQI3" s="131"/>
      <c r="KQJ3" s="131"/>
      <c r="KQK3" s="131"/>
      <c r="KQL3" s="131"/>
      <c r="KQM3" s="131"/>
      <c r="KQN3" s="131"/>
      <c r="KQO3" s="131"/>
      <c r="KQP3" s="131"/>
      <c r="KQQ3" s="131"/>
      <c r="KQR3" s="131"/>
      <c r="KQS3" s="131"/>
      <c r="KQT3" s="131"/>
      <c r="KQU3" s="131"/>
      <c r="KQV3" s="131"/>
      <c r="KQW3" s="131"/>
      <c r="KQX3" s="131"/>
      <c r="KQY3" s="131"/>
      <c r="KQZ3" s="131"/>
      <c r="KRA3" s="131"/>
      <c r="KRB3" s="131"/>
      <c r="KRC3" s="131"/>
      <c r="KRD3" s="131"/>
      <c r="KRE3" s="131"/>
      <c r="KRF3" s="131"/>
      <c r="KRG3" s="131"/>
      <c r="KRH3" s="131"/>
      <c r="KRI3" s="131"/>
      <c r="KRJ3" s="131"/>
      <c r="KRK3" s="131"/>
      <c r="KRL3" s="131"/>
      <c r="KRM3" s="131"/>
      <c r="KRN3" s="131"/>
      <c r="KRO3" s="131"/>
      <c r="KRP3" s="131"/>
      <c r="KRQ3" s="131"/>
      <c r="KRR3" s="131"/>
      <c r="KRS3" s="131"/>
      <c r="KRT3" s="131"/>
      <c r="KRU3" s="131"/>
      <c r="KRV3" s="131"/>
      <c r="KRW3" s="131"/>
      <c r="KRX3" s="131"/>
      <c r="KRY3" s="131"/>
      <c r="KRZ3" s="131"/>
      <c r="KSA3" s="131"/>
      <c r="KSB3" s="131"/>
      <c r="KSC3" s="131"/>
      <c r="KSD3" s="131"/>
      <c r="KSE3" s="131"/>
      <c r="KSF3" s="131"/>
      <c r="KSG3" s="131"/>
      <c r="KSH3" s="131"/>
      <c r="KSI3" s="131"/>
      <c r="KSJ3" s="131"/>
      <c r="KSK3" s="131"/>
      <c r="KSL3" s="131"/>
      <c r="KSM3" s="131"/>
      <c r="KSN3" s="131"/>
      <c r="KSO3" s="131"/>
      <c r="KSP3" s="131"/>
      <c r="KSQ3" s="131"/>
      <c r="KSR3" s="131"/>
      <c r="KSS3" s="131"/>
      <c r="KST3" s="131"/>
      <c r="KSU3" s="131"/>
      <c r="KSV3" s="131"/>
      <c r="KSW3" s="131"/>
      <c r="KSX3" s="131"/>
      <c r="KSY3" s="131"/>
      <c r="KSZ3" s="131"/>
      <c r="KTA3" s="131"/>
      <c r="KTB3" s="131"/>
      <c r="KTC3" s="131"/>
      <c r="KTD3" s="131"/>
      <c r="KTE3" s="131"/>
      <c r="KTF3" s="131"/>
      <c r="KTG3" s="131"/>
      <c r="KTH3" s="131"/>
      <c r="KTI3" s="131"/>
      <c r="KTJ3" s="131"/>
      <c r="KTK3" s="131"/>
      <c r="KTL3" s="131"/>
      <c r="KTM3" s="131"/>
      <c r="KTN3" s="131"/>
      <c r="KTO3" s="131"/>
      <c r="KTP3" s="131"/>
      <c r="KTQ3" s="131"/>
      <c r="KTR3" s="131"/>
      <c r="KTS3" s="131"/>
      <c r="KTT3" s="131"/>
      <c r="KTU3" s="131"/>
      <c r="KTV3" s="131"/>
      <c r="KTW3" s="131"/>
      <c r="KTX3" s="131"/>
      <c r="KTY3" s="131"/>
      <c r="KTZ3" s="131"/>
      <c r="KUA3" s="131"/>
      <c r="KUB3" s="131"/>
      <c r="KUC3" s="131"/>
      <c r="KUD3" s="131"/>
      <c r="KUE3" s="131"/>
      <c r="KUF3" s="131"/>
      <c r="KUG3" s="131"/>
      <c r="KUH3" s="131"/>
      <c r="KUI3" s="131"/>
      <c r="KUJ3" s="131"/>
      <c r="KUK3" s="131"/>
      <c r="KUL3" s="131"/>
      <c r="KUM3" s="131"/>
      <c r="KUN3" s="131"/>
      <c r="KUO3" s="131"/>
      <c r="KUP3" s="131"/>
      <c r="KUQ3" s="131"/>
      <c r="KUR3" s="131"/>
      <c r="KUS3" s="131"/>
      <c r="KUT3" s="131"/>
      <c r="KUU3" s="131"/>
      <c r="KUV3" s="131"/>
      <c r="KUW3" s="131"/>
      <c r="KUX3" s="131"/>
      <c r="KUY3" s="131"/>
      <c r="KUZ3" s="131"/>
      <c r="KVA3" s="131"/>
      <c r="KVB3" s="131"/>
      <c r="KVC3" s="131"/>
      <c r="KVD3" s="131"/>
      <c r="KVE3" s="131"/>
      <c r="KVF3" s="131"/>
      <c r="KVG3" s="131"/>
      <c r="KVH3" s="131"/>
      <c r="KVI3" s="131"/>
      <c r="KVJ3" s="131"/>
      <c r="KVK3" s="131"/>
      <c r="KVL3" s="131"/>
      <c r="KVM3" s="131"/>
      <c r="KVN3" s="131"/>
      <c r="KVO3" s="131"/>
      <c r="KVP3" s="131"/>
      <c r="KVQ3" s="131"/>
      <c r="KVR3" s="131"/>
      <c r="KVS3" s="131"/>
      <c r="KVT3" s="131"/>
      <c r="KVU3" s="131"/>
      <c r="KVV3" s="131"/>
      <c r="KVW3" s="131"/>
      <c r="KVX3" s="131"/>
      <c r="KVY3" s="131"/>
      <c r="KVZ3" s="131"/>
      <c r="KWA3" s="131"/>
      <c r="KWB3" s="131"/>
      <c r="KWC3" s="131"/>
      <c r="KWD3" s="131"/>
      <c r="KWE3" s="131"/>
      <c r="KWF3" s="131"/>
      <c r="KWG3" s="131"/>
      <c r="KWH3" s="131"/>
      <c r="KWI3" s="131"/>
      <c r="KWJ3" s="131"/>
      <c r="KWK3" s="131"/>
      <c r="KWL3" s="131"/>
      <c r="KWM3" s="131"/>
      <c r="KWN3" s="131"/>
      <c r="KWO3" s="131"/>
      <c r="KWP3" s="131"/>
      <c r="KWQ3" s="131"/>
      <c r="KWR3" s="131"/>
      <c r="KWS3" s="131"/>
      <c r="KWT3" s="131"/>
      <c r="KWU3" s="131"/>
      <c r="KWV3" s="131"/>
      <c r="KWW3" s="131"/>
      <c r="KWX3" s="131"/>
      <c r="KWY3" s="131"/>
      <c r="KWZ3" s="131"/>
      <c r="KXA3" s="131"/>
      <c r="KXB3" s="131"/>
      <c r="KXC3" s="131"/>
      <c r="KXD3" s="131"/>
      <c r="KXE3" s="131"/>
      <c r="KXF3" s="131"/>
      <c r="KXG3" s="131"/>
      <c r="KXH3" s="131"/>
      <c r="KXI3" s="131"/>
      <c r="KXJ3" s="131"/>
      <c r="KXK3" s="131"/>
      <c r="KXL3" s="131"/>
      <c r="KXM3" s="131"/>
      <c r="KXN3" s="131"/>
      <c r="KXO3" s="131"/>
      <c r="KXP3" s="131"/>
      <c r="KXQ3" s="131"/>
      <c r="KXR3" s="131"/>
      <c r="KXS3" s="131"/>
      <c r="KXT3" s="131"/>
      <c r="KXU3" s="131"/>
      <c r="KXV3" s="131"/>
      <c r="KXW3" s="131"/>
      <c r="KXX3" s="131"/>
      <c r="KXY3" s="131"/>
      <c r="KXZ3" s="131"/>
      <c r="KYA3" s="131"/>
      <c r="KYB3" s="131"/>
      <c r="KYC3" s="131"/>
      <c r="KYD3" s="131"/>
      <c r="KYE3" s="131"/>
      <c r="KYF3" s="131"/>
      <c r="KYG3" s="131"/>
      <c r="KYH3" s="131"/>
      <c r="KYI3" s="131"/>
      <c r="KYJ3" s="131"/>
      <c r="KYK3" s="131"/>
      <c r="KYL3" s="131"/>
      <c r="KYM3" s="131"/>
      <c r="KYN3" s="131"/>
      <c r="KYO3" s="131"/>
      <c r="KYP3" s="131"/>
      <c r="KYQ3" s="131"/>
      <c r="KYR3" s="131"/>
      <c r="KYS3" s="131"/>
      <c r="KYT3" s="131"/>
      <c r="KYU3" s="131"/>
      <c r="KYV3" s="131"/>
      <c r="KYW3" s="131"/>
      <c r="KYX3" s="131"/>
      <c r="KYY3" s="131"/>
      <c r="KYZ3" s="131"/>
      <c r="KZA3" s="131"/>
      <c r="KZB3" s="131"/>
      <c r="KZC3" s="131"/>
      <c r="KZD3" s="131"/>
      <c r="KZE3" s="131"/>
      <c r="KZF3" s="131"/>
      <c r="KZG3" s="131"/>
      <c r="KZH3" s="131"/>
      <c r="KZI3" s="131"/>
      <c r="KZJ3" s="131"/>
      <c r="KZK3" s="131"/>
      <c r="KZL3" s="131"/>
      <c r="KZM3" s="131"/>
      <c r="KZN3" s="131"/>
      <c r="KZO3" s="131"/>
      <c r="KZP3" s="131"/>
      <c r="KZQ3" s="131"/>
      <c r="KZR3" s="131"/>
      <c r="KZS3" s="131"/>
      <c r="KZT3" s="131"/>
      <c r="KZU3" s="131"/>
      <c r="KZV3" s="131"/>
      <c r="KZW3" s="131"/>
      <c r="KZX3" s="131"/>
      <c r="KZY3" s="131"/>
      <c r="KZZ3" s="131"/>
      <c r="LAA3" s="131"/>
      <c r="LAB3" s="131"/>
      <c r="LAC3" s="131"/>
      <c r="LAD3" s="131"/>
      <c r="LAE3" s="131"/>
      <c r="LAF3" s="131"/>
      <c r="LAG3" s="131"/>
      <c r="LAH3" s="131"/>
      <c r="LAI3" s="131"/>
      <c r="LAJ3" s="131"/>
      <c r="LAK3" s="131"/>
      <c r="LAL3" s="131"/>
      <c r="LAM3" s="131"/>
      <c r="LAN3" s="131"/>
      <c r="LAO3" s="131"/>
      <c r="LAP3" s="131"/>
      <c r="LAQ3" s="131"/>
      <c r="LAR3" s="131"/>
      <c r="LAS3" s="131"/>
      <c r="LAT3" s="131"/>
      <c r="LAU3" s="131"/>
      <c r="LAV3" s="131"/>
      <c r="LAW3" s="131"/>
      <c r="LAX3" s="131"/>
      <c r="LAY3" s="131"/>
      <c r="LAZ3" s="131"/>
      <c r="LBA3" s="131"/>
      <c r="LBB3" s="131"/>
      <c r="LBC3" s="131"/>
      <c r="LBD3" s="131"/>
      <c r="LBE3" s="131"/>
      <c r="LBF3" s="131"/>
      <c r="LBG3" s="131"/>
      <c r="LBH3" s="131"/>
      <c r="LBI3" s="131"/>
      <c r="LBJ3" s="131"/>
      <c r="LBK3" s="131"/>
      <c r="LBL3" s="131"/>
      <c r="LBM3" s="131"/>
      <c r="LBN3" s="131"/>
      <c r="LBO3" s="131"/>
      <c r="LBP3" s="131"/>
      <c r="LBQ3" s="131"/>
      <c r="LBR3" s="131"/>
      <c r="LBS3" s="131"/>
      <c r="LBT3" s="131"/>
      <c r="LBU3" s="131"/>
      <c r="LBV3" s="131"/>
      <c r="LBW3" s="131"/>
      <c r="LBX3" s="131"/>
      <c r="LBY3" s="131"/>
      <c r="LBZ3" s="131"/>
      <c r="LCA3" s="131"/>
      <c r="LCB3" s="131"/>
      <c r="LCC3" s="131"/>
      <c r="LCD3" s="131"/>
      <c r="LCE3" s="131"/>
      <c r="LCF3" s="131"/>
      <c r="LCG3" s="131"/>
      <c r="LCH3" s="131"/>
      <c r="LCI3" s="131"/>
      <c r="LCJ3" s="131"/>
      <c r="LCK3" s="131"/>
      <c r="LCL3" s="131"/>
      <c r="LCM3" s="131"/>
      <c r="LCN3" s="131"/>
      <c r="LCO3" s="131"/>
      <c r="LCP3" s="131"/>
      <c r="LCQ3" s="131"/>
      <c r="LCR3" s="131"/>
      <c r="LCS3" s="131"/>
      <c r="LCT3" s="131"/>
      <c r="LCU3" s="131"/>
      <c r="LCV3" s="131"/>
      <c r="LCW3" s="131"/>
      <c r="LCX3" s="131"/>
      <c r="LCY3" s="131"/>
      <c r="LCZ3" s="131"/>
      <c r="LDA3" s="131"/>
      <c r="LDB3" s="131"/>
      <c r="LDC3" s="131"/>
      <c r="LDD3" s="131"/>
      <c r="LDE3" s="131"/>
      <c r="LDF3" s="131"/>
      <c r="LDG3" s="131"/>
      <c r="LDH3" s="131"/>
      <c r="LDI3" s="131"/>
      <c r="LDJ3" s="131"/>
      <c r="LDK3" s="131"/>
      <c r="LDL3" s="131"/>
      <c r="LDM3" s="131"/>
      <c r="LDN3" s="131"/>
      <c r="LDO3" s="131"/>
      <c r="LDP3" s="131"/>
      <c r="LDQ3" s="131"/>
      <c r="LDR3" s="131"/>
      <c r="LDS3" s="131"/>
      <c r="LDT3" s="131"/>
      <c r="LDU3" s="131"/>
      <c r="LDV3" s="131"/>
      <c r="LDW3" s="131"/>
      <c r="LDX3" s="131"/>
      <c r="LDY3" s="131"/>
      <c r="LDZ3" s="131"/>
      <c r="LEA3" s="131"/>
      <c r="LEB3" s="131"/>
      <c r="LEC3" s="131"/>
      <c r="LED3" s="131"/>
      <c r="LEE3" s="131"/>
      <c r="LEF3" s="131"/>
      <c r="LEG3" s="131"/>
      <c r="LEH3" s="131"/>
      <c r="LEI3" s="131"/>
      <c r="LEJ3" s="131"/>
      <c r="LEK3" s="131"/>
      <c r="LEL3" s="131"/>
      <c r="LEM3" s="131"/>
      <c r="LEN3" s="131"/>
      <c r="LEO3" s="131"/>
      <c r="LEP3" s="131"/>
      <c r="LEQ3" s="131"/>
      <c r="LER3" s="131"/>
      <c r="LES3" s="131"/>
      <c r="LET3" s="131"/>
      <c r="LEU3" s="131"/>
      <c r="LEV3" s="131"/>
      <c r="LEW3" s="131"/>
      <c r="LEX3" s="131"/>
      <c r="LEY3" s="131"/>
      <c r="LEZ3" s="131"/>
      <c r="LFA3" s="131"/>
      <c r="LFB3" s="131"/>
      <c r="LFC3" s="131"/>
      <c r="LFD3" s="131"/>
      <c r="LFE3" s="131"/>
      <c r="LFF3" s="131"/>
      <c r="LFG3" s="131"/>
      <c r="LFH3" s="131"/>
      <c r="LFI3" s="131"/>
      <c r="LFJ3" s="131"/>
      <c r="LFK3" s="131"/>
      <c r="LFL3" s="131"/>
      <c r="LFM3" s="131"/>
      <c r="LFN3" s="131"/>
      <c r="LFO3" s="131"/>
      <c r="LFP3" s="131"/>
      <c r="LFQ3" s="131"/>
      <c r="LFR3" s="131"/>
      <c r="LFS3" s="131"/>
      <c r="LFT3" s="131"/>
      <c r="LFU3" s="131"/>
      <c r="LFV3" s="131"/>
      <c r="LFW3" s="131"/>
      <c r="LFX3" s="131"/>
      <c r="LFY3" s="131"/>
      <c r="LFZ3" s="131"/>
      <c r="LGA3" s="131"/>
      <c r="LGB3" s="131"/>
      <c r="LGC3" s="131"/>
      <c r="LGD3" s="131"/>
      <c r="LGE3" s="131"/>
      <c r="LGF3" s="131"/>
      <c r="LGG3" s="131"/>
      <c r="LGH3" s="131"/>
      <c r="LGI3" s="131"/>
      <c r="LGJ3" s="131"/>
      <c r="LGK3" s="131"/>
      <c r="LGL3" s="131"/>
      <c r="LGM3" s="131"/>
      <c r="LGN3" s="131"/>
      <c r="LGO3" s="131"/>
      <c r="LGP3" s="131"/>
      <c r="LGQ3" s="131"/>
      <c r="LGR3" s="131"/>
      <c r="LGS3" s="131"/>
      <c r="LGT3" s="131"/>
      <c r="LGU3" s="131"/>
      <c r="LGV3" s="131"/>
      <c r="LGW3" s="131"/>
      <c r="LGX3" s="131"/>
      <c r="LGY3" s="131"/>
      <c r="LGZ3" s="131"/>
      <c r="LHA3" s="131"/>
      <c r="LHB3" s="131"/>
      <c r="LHC3" s="131"/>
      <c r="LHD3" s="131"/>
      <c r="LHE3" s="131"/>
      <c r="LHF3" s="131"/>
      <c r="LHG3" s="131"/>
      <c r="LHH3" s="131"/>
      <c r="LHI3" s="131"/>
      <c r="LHJ3" s="131"/>
      <c r="LHK3" s="131"/>
      <c r="LHL3" s="131"/>
      <c r="LHM3" s="131"/>
      <c r="LHN3" s="131"/>
      <c r="LHO3" s="131"/>
      <c r="LHP3" s="131"/>
      <c r="LHQ3" s="131"/>
      <c r="LHR3" s="131"/>
      <c r="LHS3" s="131"/>
      <c r="LHT3" s="131"/>
      <c r="LHU3" s="131"/>
      <c r="LHV3" s="131"/>
      <c r="LHW3" s="131"/>
      <c r="LHX3" s="131"/>
      <c r="LHY3" s="131"/>
      <c r="LHZ3" s="131"/>
      <c r="LIA3" s="131"/>
      <c r="LIB3" s="131"/>
      <c r="LIC3" s="131"/>
      <c r="LID3" s="131"/>
      <c r="LIE3" s="131"/>
      <c r="LIF3" s="131"/>
      <c r="LIG3" s="131"/>
      <c r="LIH3" s="131"/>
      <c r="LII3" s="131"/>
      <c r="LIJ3" s="131"/>
      <c r="LIK3" s="131"/>
      <c r="LIL3" s="131"/>
      <c r="LIM3" s="131"/>
      <c r="LIN3" s="131"/>
      <c r="LIO3" s="131"/>
      <c r="LIP3" s="131"/>
      <c r="LIQ3" s="131"/>
      <c r="LIR3" s="131"/>
      <c r="LIS3" s="131"/>
      <c r="LIT3" s="131"/>
      <c r="LIU3" s="131"/>
      <c r="LIV3" s="131"/>
      <c r="LIW3" s="131"/>
      <c r="LIX3" s="131"/>
      <c r="LIY3" s="131"/>
      <c r="LIZ3" s="131"/>
      <c r="LJA3" s="131"/>
      <c r="LJB3" s="131"/>
      <c r="LJC3" s="131"/>
      <c r="LJD3" s="131"/>
      <c r="LJE3" s="131"/>
      <c r="LJF3" s="131"/>
      <c r="LJG3" s="131"/>
      <c r="LJH3" s="131"/>
      <c r="LJI3" s="131"/>
      <c r="LJJ3" s="131"/>
      <c r="LJK3" s="131"/>
      <c r="LJL3" s="131"/>
      <c r="LJM3" s="131"/>
      <c r="LJN3" s="131"/>
      <c r="LJO3" s="131"/>
      <c r="LJP3" s="131"/>
      <c r="LJQ3" s="131"/>
      <c r="LJR3" s="131"/>
      <c r="LJS3" s="131"/>
      <c r="LJT3" s="131"/>
      <c r="LJU3" s="131"/>
      <c r="LJV3" s="131"/>
      <c r="LJW3" s="131"/>
      <c r="LJX3" s="131"/>
      <c r="LJY3" s="131"/>
      <c r="LJZ3" s="131"/>
      <c r="LKA3" s="131"/>
      <c r="LKB3" s="131"/>
      <c r="LKC3" s="131"/>
      <c r="LKD3" s="131"/>
      <c r="LKE3" s="131"/>
      <c r="LKF3" s="131"/>
      <c r="LKG3" s="131"/>
      <c r="LKH3" s="131"/>
      <c r="LKI3" s="131"/>
      <c r="LKJ3" s="131"/>
      <c r="LKK3" s="131"/>
      <c r="LKL3" s="131"/>
      <c r="LKM3" s="131"/>
      <c r="LKN3" s="131"/>
      <c r="LKO3" s="131"/>
      <c r="LKP3" s="131"/>
      <c r="LKQ3" s="131"/>
      <c r="LKR3" s="131"/>
      <c r="LKS3" s="131"/>
      <c r="LKT3" s="131"/>
      <c r="LKU3" s="131"/>
      <c r="LKV3" s="131"/>
      <c r="LKW3" s="131"/>
      <c r="LKX3" s="131"/>
      <c r="LKY3" s="131"/>
      <c r="LKZ3" s="131"/>
      <c r="LLA3" s="131"/>
      <c r="LLB3" s="131"/>
      <c r="LLC3" s="131"/>
      <c r="LLD3" s="131"/>
      <c r="LLE3" s="131"/>
      <c r="LLF3" s="131"/>
      <c r="LLG3" s="131"/>
      <c r="LLH3" s="131"/>
      <c r="LLI3" s="131"/>
      <c r="LLJ3" s="131"/>
      <c r="LLK3" s="131"/>
      <c r="LLL3" s="131"/>
      <c r="LLM3" s="131"/>
      <c r="LLN3" s="131"/>
      <c r="LLO3" s="131"/>
      <c r="LLP3" s="131"/>
      <c r="LLQ3" s="131"/>
      <c r="LLR3" s="131"/>
      <c r="LLS3" s="131"/>
      <c r="LLT3" s="131"/>
      <c r="LLU3" s="131"/>
      <c r="LLV3" s="131"/>
      <c r="LLW3" s="131"/>
      <c r="LLX3" s="131"/>
      <c r="LLY3" s="131"/>
      <c r="LLZ3" s="131"/>
      <c r="LMA3" s="131"/>
      <c r="LMB3" s="131"/>
      <c r="LMC3" s="131"/>
      <c r="LMD3" s="131"/>
      <c r="LME3" s="131"/>
      <c r="LMF3" s="131"/>
      <c r="LMG3" s="131"/>
      <c r="LMH3" s="131"/>
      <c r="LMI3" s="131"/>
      <c r="LMJ3" s="131"/>
      <c r="LMK3" s="131"/>
      <c r="LML3" s="131"/>
      <c r="LMM3" s="131"/>
      <c r="LMN3" s="131"/>
      <c r="LMO3" s="131"/>
      <c r="LMP3" s="131"/>
      <c r="LMQ3" s="131"/>
      <c r="LMR3" s="131"/>
      <c r="LMS3" s="131"/>
      <c r="LMT3" s="131"/>
      <c r="LMU3" s="131"/>
      <c r="LMV3" s="131"/>
      <c r="LMW3" s="131"/>
      <c r="LMX3" s="131"/>
      <c r="LMY3" s="131"/>
      <c r="LMZ3" s="131"/>
      <c r="LNA3" s="131"/>
      <c r="LNB3" s="131"/>
      <c r="LNC3" s="131"/>
      <c r="LND3" s="131"/>
      <c r="LNE3" s="131"/>
      <c r="LNF3" s="131"/>
      <c r="LNG3" s="131"/>
      <c r="LNH3" s="131"/>
      <c r="LNI3" s="131"/>
      <c r="LNJ3" s="131"/>
      <c r="LNK3" s="131"/>
      <c r="LNL3" s="131"/>
      <c r="LNM3" s="131"/>
      <c r="LNN3" s="131"/>
      <c r="LNO3" s="131"/>
      <c r="LNP3" s="131"/>
      <c r="LNQ3" s="131"/>
      <c r="LNR3" s="131"/>
      <c r="LNS3" s="131"/>
      <c r="LNT3" s="131"/>
      <c r="LNU3" s="131"/>
      <c r="LNV3" s="131"/>
      <c r="LNW3" s="131"/>
      <c r="LNX3" s="131"/>
      <c r="LNY3" s="131"/>
      <c r="LNZ3" s="131"/>
      <c r="LOA3" s="131"/>
      <c r="LOB3" s="131"/>
      <c r="LOC3" s="131"/>
      <c r="LOD3" s="131"/>
      <c r="LOE3" s="131"/>
      <c r="LOF3" s="131"/>
      <c r="LOG3" s="131"/>
      <c r="LOH3" s="131"/>
      <c r="LOI3" s="131"/>
      <c r="LOJ3" s="131"/>
      <c r="LOK3" s="131"/>
      <c r="LOL3" s="131"/>
      <c r="LOM3" s="131"/>
      <c r="LON3" s="131"/>
      <c r="LOO3" s="131"/>
      <c r="LOP3" s="131"/>
      <c r="LOQ3" s="131"/>
      <c r="LOR3" s="131"/>
      <c r="LOS3" s="131"/>
      <c r="LOT3" s="131"/>
      <c r="LOU3" s="131"/>
      <c r="LOV3" s="131"/>
      <c r="LOW3" s="131"/>
      <c r="LOX3" s="131"/>
      <c r="LOY3" s="131"/>
      <c r="LOZ3" s="131"/>
      <c r="LPA3" s="131"/>
      <c r="LPB3" s="131"/>
      <c r="LPC3" s="131"/>
      <c r="LPD3" s="131"/>
      <c r="LPE3" s="131"/>
      <c r="LPF3" s="131"/>
      <c r="LPG3" s="131"/>
      <c r="LPH3" s="131"/>
      <c r="LPI3" s="131"/>
      <c r="LPJ3" s="131"/>
      <c r="LPK3" s="131"/>
      <c r="LPL3" s="131"/>
      <c r="LPM3" s="131"/>
      <c r="LPN3" s="131"/>
      <c r="LPO3" s="131"/>
      <c r="LPP3" s="131"/>
      <c r="LPQ3" s="131"/>
      <c r="LPR3" s="131"/>
      <c r="LPS3" s="131"/>
      <c r="LPT3" s="131"/>
      <c r="LPU3" s="131"/>
      <c r="LPV3" s="131"/>
      <c r="LPW3" s="131"/>
      <c r="LPX3" s="131"/>
      <c r="LPY3" s="131"/>
      <c r="LPZ3" s="131"/>
      <c r="LQA3" s="131"/>
      <c r="LQB3" s="131"/>
      <c r="LQC3" s="131"/>
      <c r="LQD3" s="131"/>
      <c r="LQE3" s="131"/>
      <c r="LQF3" s="131"/>
      <c r="LQG3" s="131"/>
      <c r="LQH3" s="131"/>
      <c r="LQI3" s="131"/>
      <c r="LQJ3" s="131"/>
      <c r="LQK3" s="131"/>
      <c r="LQL3" s="131"/>
      <c r="LQM3" s="131"/>
      <c r="LQN3" s="131"/>
      <c r="LQO3" s="131"/>
      <c r="LQP3" s="131"/>
      <c r="LQQ3" s="131"/>
      <c r="LQR3" s="131"/>
      <c r="LQS3" s="131"/>
      <c r="LQT3" s="131"/>
      <c r="LQU3" s="131"/>
      <c r="LQV3" s="131"/>
      <c r="LQW3" s="131"/>
      <c r="LQX3" s="131"/>
      <c r="LQY3" s="131"/>
      <c r="LQZ3" s="131"/>
      <c r="LRA3" s="131"/>
      <c r="LRB3" s="131"/>
      <c r="LRC3" s="131"/>
      <c r="LRD3" s="131"/>
      <c r="LRE3" s="131"/>
      <c r="LRF3" s="131"/>
      <c r="LRG3" s="131"/>
      <c r="LRH3" s="131"/>
      <c r="LRI3" s="131"/>
      <c r="LRJ3" s="131"/>
      <c r="LRK3" s="131"/>
      <c r="LRL3" s="131"/>
      <c r="LRM3" s="131"/>
      <c r="LRN3" s="131"/>
      <c r="LRO3" s="131"/>
      <c r="LRP3" s="131"/>
      <c r="LRQ3" s="131"/>
      <c r="LRR3" s="131"/>
      <c r="LRS3" s="131"/>
      <c r="LRT3" s="131"/>
      <c r="LRU3" s="131"/>
      <c r="LRV3" s="131"/>
      <c r="LRW3" s="131"/>
      <c r="LRX3" s="131"/>
      <c r="LRY3" s="131"/>
      <c r="LRZ3" s="131"/>
      <c r="LSA3" s="131"/>
      <c r="LSB3" s="131"/>
      <c r="LSC3" s="131"/>
      <c r="LSD3" s="131"/>
      <c r="LSE3" s="131"/>
      <c r="LSF3" s="131"/>
      <c r="LSG3" s="131"/>
      <c r="LSH3" s="131"/>
      <c r="LSI3" s="131"/>
      <c r="LSJ3" s="131"/>
      <c r="LSK3" s="131"/>
      <c r="LSL3" s="131"/>
      <c r="LSM3" s="131"/>
      <c r="LSN3" s="131"/>
      <c r="LSO3" s="131"/>
      <c r="LSP3" s="131"/>
      <c r="LSQ3" s="131"/>
      <c r="LSR3" s="131"/>
      <c r="LSS3" s="131"/>
      <c r="LST3" s="131"/>
      <c r="LSU3" s="131"/>
      <c r="LSV3" s="131"/>
      <c r="LSW3" s="131"/>
      <c r="LSX3" s="131"/>
      <c r="LSY3" s="131"/>
      <c r="LSZ3" s="131"/>
      <c r="LTA3" s="131"/>
      <c r="LTB3" s="131"/>
      <c r="LTC3" s="131"/>
      <c r="LTD3" s="131"/>
      <c r="LTE3" s="131"/>
      <c r="LTF3" s="131"/>
      <c r="LTG3" s="131"/>
      <c r="LTH3" s="131"/>
      <c r="LTI3" s="131"/>
      <c r="LTJ3" s="131"/>
      <c r="LTK3" s="131"/>
      <c r="LTL3" s="131"/>
      <c r="LTM3" s="131"/>
      <c r="LTN3" s="131"/>
      <c r="LTO3" s="131"/>
      <c r="LTP3" s="131"/>
      <c r="LTQ3" s="131"/>
      <c r="LTR3" s="131"/>
      <c r="LTS3" s="131"/>
      <c r="LTT3" s="131"/>
      <c r="LTU3" s="131"/>
      <c r="LTV3" s="131"/>
      <c r="LTW3" s="131"/>
      <c r="LTX3" s="131"/>
      <c r="LTY3" s="131"/>
      <c r="LTZ3" s="131"/>
      <c r="LUA3" s="131"/>
      <c r="LUB3" s="131"/>
      <c r="LUC3" s="131"/>
      <c r="LUD3" s="131"/>
      <c r="LUE3" s="131"/>
      <c r="LUF3" s="131"/>
      <c r="LUG3" s="131"/>
      <c r="LUH3" s="131"/>
      <c r="LUI3" s="131"/>
      <c r="LUJ3" s="131"/>
      <c r="LUK3" s="131"/>
      <c r="LUL3" s="131"/>
      <c r="LUM3" s="131"/>
      <c r="LUN3" s="131"/>
      <c r="LUO3" s="131"/>
      <c r="LUP3" s="131"/>
      <c r="LUQ3" s="131"/>
      <c r="LUR3" s="131"/>
      <c r="LUS3" s="131"/>
      <c r="LUT3" s="131"/>
      <c r="LUU3" s="131"/>
      <c r="LUV3" s="131"/>
      <c r="LUW3" s="131"/>
      <c r="LUX3" s="131"/>
      <c r="LUY3" s="131"/>
      <c r="LUZ3" s="131"/>
      <c r="LVA3" s="131"/>
      <c r="LVB3" s="131"/>
      <c r="LVC3" s="131"/>
      <c r="LVD3" s="131"/>
      <c r="LVE3" s="131"/>
      <c r="LVF3" s="131"/>
      <c r="LVG3" s="131"/>
      <c r="LVH3" s="131"/>
      <c r="LVI3" s="131"/>
      <c r="LVJ3" s="131"/>
      <c r="LVK3" s="131"/>
      <c r="LVL3" s="131"/>
      <c r="LVM3" s="131"/>
      <c r="LVN3" s="131"/>
      <c r="LVO3" s="131"/>
      <c r="LVP3" s="131"/>
      <c r="LVQ3" s="131"/>
      <c r="LVR3" s="131"/>
      <c r="LVS3" s="131"/>
      <c r="LVT3" s="131"/>
      <c r="LVU3" s="131"/>
      <c r="LVV3" s="131"/>
      <c r="LVW3" s="131"/>
      <c r="LVX3" s="131"/>
      <c r="LVY3" s="131"/>
      <c r="LVZ3" s="131"/>
      <c r="LWA3" s="131"/>
      <c r="LWB3" s="131"/>
      <c r="LWC3" s="131"/>
      <c r="LWD3" s="131"/>
      <c r="LWE3" s="131"/>
      <c r="LWF3" s="131"/>
      <c r="LWG3" s="131"/>
      <c r="LWH3" s="131"/>
      <c r="LWI3" s="131"/>
      <c r="LWJ3" s="131"/>
      <c r="LWK3" s="131"/>
      <c r="LWL3" s="131"/>
      <c r="LWM3" s="131"/>
      <c r="LWN3" s="131"/>
      <c r="LWO3" s="131"/>
      <c r="LWP3" s="131"/>
      <c r="LWQ3" s="131"/>
      <c r="LWR3" s="131"/>
      <c r="LWS3" s="131"/>
      <c r="LWT3" s="131"/>
      <c r="LWU3" s="131"/>
      <c r="LWV3" s="131"/>
      <c r="LWW3" s="131"/>
      <c r="LWX3" s="131"/>
      <c r="LWY3" s="131"/>
      <c r="LWZ3" s="131"/>
      <c r="LXA3" s="131"/>
      <c r="LXB3" s="131"/>
      <c r="LXC3" s="131"/>
      <c r="LXD3" s="131"/>
      <c r="LXE3" s="131"/>
      <c r="LXF3" s="131"/>
      <c r="LXG3" s="131"/>
      <c r="LXH3" s="131"/>
      <c r="LXI3" s="131"/>
      <c r="LXJ3" s="131"/>
      <c r="LXK3" s="131"/>
      <c r="LXL3" s="131"/>
      <c r="LXM3" s="131"/>
      <c r="LXN3" s="131"/>
      <c r="LXO3" s="131"/>
      <c r="LXP3" s="131"/>
      <c r="LXQ3" s="131"/>
      <c r="LXR3" s="131"/>
      <c r="LXS3" s="131"/>
      <c r="LXT3" s="131"/>
      <c r="LXU3" s="131"/>
      <c r="LXV3" s="131"/>
      <c r="LXW3" s="131"/>
      <c r="LXX3" s="131"/>
      <c r="LXY3" s="131"/>
      <c r="LXZ3" s="131"/>
      <c r="LYA3" s="131"/>
      <c r="LYB3" s="131"/>
      <c r="LYC3" s="131"/>
      <c r="LYD3" s="131"/>
      <c r="LYE3" s="131"/>
      <c r="LYF3" s="131"/>
      <c r="LYG3" s="131"/>
      <c r="LYH3" s="131"/>
      <c r="LYI3" s="131"/>
      <c r="LYJ3" s="131"/>
      <c r="LYK3" s="131"/>
      <c r="LYL3" s="131"/>
      <c r="LYM3" s="131"/>
      <c r="LYN3" s="131"/>
      <c r="LYO3" s="131"/>
      <c r="LYP3" s="131"/>
      <c r="LYQ3" s="131"/>
      <c r="LYR3" s="131"/>
      <c r="LYS3" s="131"/>
      <c r="LYT3" s="131"/>
      <c r="LYU3" s="131"/>
      <c r="LYV3" s="131"/>
      <c r="LYW3" s="131"/>
      <c r="LYX3" s="131"/>
      <c r="LYY3" s="131"/>
      <c r="LYZ3" s="131"/>
      <c r="LZA3" s="131"/>
      <c r="LZB3" s="131"/>
      <c r="LZC3" s="131"/>
      <c r="LZD3" s="131"/>
      <c r="LZE3" s="131"/>
      <c r="LZF3" s="131"/>
      <c r="LZG3" s="131"/>
      <c r="LZH3" s="131"/>
      <c r="LZI3" s="131"/>
      <c r="LZJ3" s="131"/>
      <c r="LZK3" s="131"/>
      <c r="LZL3" s="131"/>
      <c r="LZM3" s="131"/>
      <c r="LZN3" s="131"/>
      <c r="LZO3" s="131"/>
      <c r="LZP3" s="131"/>
      <c r="LZQ3" s="131"/>
      <c r="LZR3" s="131"/>
      <c r="LZS3" s="131"/>
      <c r="LZT3" s="131"/>
      <c r="LZU3" s="131"/>
      <c r="LZV3" s="131"/>
      <c r="LZW3" s="131"/>
      <c r="LZX3" s="131"/>
      <c r="LZY3" s="131"/>
      <c r="LZZ3" s="131"/>
      <c r="MAA3" s="131"/>
      <c r="MAB3" s="131"/>
      <c r="MAC3" s="131"/>
      <c r="MAD3" s="131"/>
      <c r="MAE3" s="131"/>
      <c r="MAF3" s="131"/>
      <c r="MAG3" s="131"/>
      <c r="MAH3" s="131"/>
      <c r="MAI3" s="131"/>
      <c r="MAJ3" s="131"/>
      <c r="MAK3" s="131"/>
      <c r="MAL3" s="131"/>
      <c r="MAM3" s="131"/>
      <c r="MAN3" s="131"/>
      <c r="MAO3" s="131"/>
      <c r="MAP3" s="131"/>
      <c r="MAQ3" s="131"/>
      <c r="MAR3" s="131"/>
      <c r="MAS3" s="131"/>
      <c r="MAT3" s="131"/>
      <c r="MAU3" s="131"/>
      <c r="MAV3" s="131"/>
      <c r="MAW3" s="131"/>
      <c r="MAX3" s="131"/>
      <c r="MAY3" s="131"/>
      <c r="MAZ3" s="131"/>
      <c r="MBA3" s="131"/>
      <c r="MBB3" s="131"/>
      <c r="MBC3" s="131"/>
      <c r="MBD3" s="131"/>
      <c r="MBE3" s="131"/>
      <c r="MBF3" s="131"/>
      <c r="MBG3" s="131"/>
      <c r="MBH3" s="131"/>
      <c r="MBI3" s="131"/>
      <c r="MBJ3" s="131"/>
      <c r="MBK3" s="131"/>
      <c r="MBL3" s="131"/>
      <c r="MBM3" s="131"/>
      <c r="MBN3" s="131"/>
      <c r="MBO3" s="131"/>
      <c r="MBP3" s="131"/>
      <c r="MBQ3" s="131"/>
      <c r="MBR3" s="131"/>
      <c r="MBS3" s="131"/>
      <c r="MBT3" s="131"/>
      <c r="MBU3" s="131"/>
      <c r="MBV3" s="131"/>
      <c r="MBW3" s="131"/>
      <c r="MBX3" s="131"/>
      <c r="MBY3" s="131"/>
      <c r="MBZ3" s="131"/>
      <c r="MCA3" s="131"/>
      <c r="MCB3" s="131"/>
      <c r="MCC3" s="131"/>
      <c r="MCD3" s="131"/>
      <c r="MCE3" s="131"/>
      <c r="MCF3" s="131"/>
      <c r="MCG3" s="131"/>
      <c r="MCH3" s="131"/>
      <c r="MCI3" s="131"/>
      <c r="MCJ3" s="131"/>
      <c r="MCK3" s="131"/>
      <c r="MCL3" s="131"/>
      <c r="MCM3" s="131"/>
      <c r="MCN3" s="131"/>
      <c r="MCO3" s="131"/>
      <c r="MCP3" s="131"/>
      <c r="MCQ3" s="131"/>
      <c r="MCR3" s="131"/>
      <c r="MCS3" s="131"/>
      <c r="MCT3" s="131"/>
      <c r="MCU3" s="131"/>
      <c r="MCV3" s="131"/>
      <c r="MCW3" s="131"/>
      <c r="MCX3" s="131"/>
      <c r="MCY3" s="131"/>
      <c r="MCZ3" s="131"/>
      <c r="MDA3" s="131"/>
      <c r="MDB3" s="131"/>
      <c r="MDC3" s="131"/>
      <c r="MDD3" s="131"/>
      <c r="MDE3" s="131"/>
      <c r="MDF3" s="131"/>
      <c r="MDG3" s="131"/>
      <c r="MDH3" s="131"/>
      <c r="MDI3" s="131"/>
      <c r="MDJ3" s="131"/>
      <c r="MDK3" s="131"/>
      <c r="MDL3" s="131"/>
      <c r="MDM3" s="131"/>
      <c r="MDN3" s="131"/>
      <c r="MDO3" s="131"/>
      <c r="MDP3" s="131"/>
      <c r="MDQ3" s="131"/>
      <c r="MDR3" s="131"/>
      <c r="MDS3" s="131"/>
      <c r="MDT3" s="131"/>
      <c r="MDU3" s="131"/>
      <c r="MDV3" s="131"/>
      <c r="MDW3" s="131"/>
      <c r="MDX3" s="131"/>
      <c r="MDY3" s="131"/>
      <c r="MDZ3" s="131"/>
      <c r="MEA3" s="131"/>
      <c r="MEB3" s="131"/>
      <c r="MEC3" s="131"/>
      <c r="MED3" s="131"/>
      <c r="MEE3" s="131"/>
      <c r="MEF3" s="131"/>
      <c r="MEG3" s="131"/>
      <c r="MEH3" s="131"/>
      <c r="MEI3" s="131"/>
      <c r="MEJ3" s="131"/>
      <c r="MEK3" s="131"/>
      <c r="MEL3" s="131"/>
      <c r="MEM3" s="131"/>
      <c r="MEN3" s="131"/>
      <c r="MEO3" s="131"/>
      <c r="MEP3" s="131"/>
      <c r="MEQ3" s="131"/>
      <c r="MER3" s="131"/>
      <c r="MES3" s="131"/>
      <c r="MET3" s="131"/>
      <c r="MEU3" s="131"/>
      <c r="MEV3" s="131"/>
      <c r="MEW3" s="131"/>
      <c r="MEX3" s="131"/>
      <c r="MEY3" s="131"/>
      <c r="MEZ3" s="131"/>
      <c r="MFA3" s="131"/>
      <c r="MFB3" s="131"/>
      <c r="MFC3" s="131"/>
      <c r="MFD3" s="131"/>
      <c r="MFE3" s="131"/>
      <c r="MFF3" s="131"/>
      <c r="MFG3" s="131"/>
      <c r="MFH3" s="131"/>
      <c r="MFI3" s="131"/>
      <c r="MFJ3" s="131"/>
      <c r="MFK3" s="131"/>
      <c r="MFL3" s="131"/>
      <c r="MFM3" s="131"/>
      <c r="MFN3" s="131"/>
      <c r="MFO3" s="131"/>
      <c r="MFP3" s="131"/>
      <c r="MFQ3" s="131"/>
      <c r="MFR3" s="131"/>
      <c r="MFS3" s="131"/>
      <c r="MFT3" s="131"/>
      <c r="MFU3" s="131"/>
      <c r="MFV3" s="131"/>
      <c r="MFW3" s="131"/>
      <c r="MFX3" s="131"/>
      <c r="MFY3" s="131"/>
      <c r="MFZ3" s="131"/>
      <c r="MGA3" s="131"/>
      <c r="MGB3" s="131"/>
      <c r="MGC3" s="131"/>
      <c r="MGD3" s="131"/>
      <c r="MGE3" s="131"/>
      <c r="MGF3" s="131"/>
      <c r="MGG3" s="131"/>
      <c r="MGH3" s="131"/>
      <c r="MGI3" s="131"/>
      <c r="MGJ3" s="131"/>
      <c r="MGK3" s="131"/>
      <c r="MGL3" s="131"/>
      <c r="MGM3" s="131"/>
      <c r="MGN3" s="131"/>
      <c r="MGO3" s="131"/>
      <c r="MGP3" s="131"/>
      <c r="MGQ3" s="131"/>
      <c r="MGR3" s="131"/>
      <c r="MGS3" s="131"/>
      <c r="MGT3" s="131"/>
      <c r="MGU3" s="131"/>
      <c r="MGV3" s="131"/>
      <c r="MGW3" s="131"/>
      <c r="MGX3" s="131"/>
      <c r="MGY3" s="131"/>
      <c r="MGZ3" s="131"/>
      <c r="MHA3" s="131"/>
      <c r="MHB3" s="131"/>
      <c r="MHC3" s="131"/>
      <c r="MHD3" s="131"/>
      <c r="MHE3" s="131"/>
      <c r="MHF3" s="131"/>
      <c r="MHG3" s="131"/>
      <c r="MHH3" s="131"/>
      <c r="MHI3" s="131"/>
      <c r="MHJ3" s="131"/>
      <c r="MHK3" s="131"/>
      <c r="MHL3" s="131"/>
      <c r="MHM3" s="131"/>
      <c r="MHN3" s="131"/>
      <c r="MHO3" s="131"/>
      <c r="MHP3" s="131"/>
      <c r="MHQ3" s="131"/>
      <c r="MHR3" s="131"/>
      <c r="MHS3" s="131"/>
      <c r="MHT3" s="131"/>
      <c r="MHU3" s="131"/>
      <c r="MHV3" s="131"/>
      <c r="MHW3" s="131"/>
      <c r="MHX3" s="131"/>
      <c r="MHY3" s="131"/>
      <c r="MHZ3" s="131"/>
      <c r="MIA3" s="131"/>
      <c r="MIB3" s="131"/>
      <c r="MIC3" s="131"/>
      <c r="MID3" s="131"/>
      <c r="MIE3" s="131"/>
      <c r="MIF3" s="131"/>
      <c r="MIG3" s="131"/>
      <c r="MIH3" s="131"/>
      <c r="MII3" s="131"/>
      <c r="MIJ3" s="131"/>
      <c r="MIK3" s="131"/>
      <c r="MIL3" s="131"/>
      <c r="MIM3" s="131"/>
      <c r="MIN3" s="131"/>
      <c r="MIO3" s="131"/>
      <c r="MIP3" s="131"/>
      <c r="MIQ3" s="131"/>
      <c r="MIR3" s="131"/>
      <c r="MIS3" s="131"/>
      <c r="MIT3" s="131"/>
      <c r="MIU3" s="131"/>
      <c r="MIV3" s="131"/>
      <c r="MIW3" s="131"/>
      <c r="MIX3" s="131"/>
      <c r="MIY3" s="131"/>
      <c r="MIZ3" s="131"/>
      <c r="MJA3" s="131"/>
      <c r="MJB3" s="131"/>
      <c r="MJC3" s="131"/>
      <c r="MJD3" s="131"/>
      <c r="MJE3" s="131"/>
      <c r="MJF3" s="131"/>
      <c r="MJG3" s="131"/>
      <c r="MJH3" s="131"/>
      <c r="MJI3" s="131"/>
      <c r="MJJ3" s="131"/>
      <c r="MJK3" s="131"/>
      <c r="MJL3" s="131"/>
      <c r="MJM3" s="131"/>
      <c r="MJN3" s="131"/>
      <c r="MJO3" s="131"/>
      <c r="MJP3" s="131"/>
      <c r="MJQ3" s="131"/>
      <c r="MJR3" s="131"/>
      <c r="MJS3" s="131"/>
      <c r="MJT3" s="131"/>
      <c r="MJU3" s="131"/>
      <c r="MJV3" s="131"/>
      <c r="MJW3" s="131"/>
      <c r="MJX3" s="131"/>
      <c r="MJY3" s="131"/>
      <c r="MJZ3" s="131"/>
      <c r="MKA3" s="131"/>
      <c r="MKB3" s="131"/>
      <c r="MKC3" s="131"/>
      <c r="MKD3" s="131"/>
      <c r="MKE3" s="131"/>
      <c r="MKF3" s="131"/>
      <c r="MKG3" s="131"/>
      <c r="MKH3" s="131"/>
      <c r="MKI3" s="131"/>
      <c r="MKJ3" s="131"/>
      <c r="MKK3" s="131"/>
      <c r="MKL3" s="131"/>
      <c r="MKM3" s="131"/>
      <c r="MKN3" s="131"/>
      <c r="MKO3" s="131"/>
      <c r="MKP3" s="131"/>
      <c r="MKQ3" s="131"/>
      <c r="MKR3" s="131"/>
      <c r="MKS3" s="131"/>
      <c r="MKT3" s="131"/>
      <c r="MKU3" s="131"/>
      <c r="MKV3" s="131"/>
      <c r="MKW3" s="131"/>
      <c r="MKX3" s="131"/>
      <c r="MKY3" s="131"/>
      <c r="MKZ3" s="131"/>
      <c r="MLA3" s="131"/>
      <c r="MLB3" s="131"/>
      <c r="MLC3" s="131"/>
      <c r="MLD3" s="131"/>
      <c r="MLE3" s="131"/>
      <c r="MLF3" s="131"/>
      <c r="MLG3" s="131"/>
      <c r="MLH3" s="131"/>
      <c r="MLI3" s="131"/>
      <c r="MLJ3" s="131"/>
      <c r="MLK3" s="131"/>
      <c r="MLL3" s="131"/>
      <c r="MLM3" s="131"/>
      <c r="MLN3" s="131"/>
      <c r="MLO3" s="131"/>
      <c r="MLP3" s="131"/>
      <c r="MLQ3" s="131"/>
      <c r="MLR3" s="131"/>
      <c r="MLS3" s="131"/>
      <c r="MLT3" s="131"/>
      <c r="MLU3" s="131"/>
      <c r="MLV3" s="131"/>
      <c r="MLW3" s="131"/>
      <c r="MLX3" s="131"/>
      <c r="MLY3" s="131"/>
      <c r="MLZ3" s="131"/>
      <c r="MMA3" s="131"/>
      <c r="MMB3" s="131"/>
      <c r="MMC3" s="131"/>
      <c r="MMD3" s="131"/>
      <c r="MME3" s="131"/>
      <c r="MMF3" s="131"/>
      <c r="MMG3" s="131"/>
      <c r="MMH3" s="131"/>
      <c r="MMI3" s="131"/>
      <c r="MMJ3" s="131"/>
      <c r="MMK3" s="131"/>
      <c r="MML3" s="131"/>
      <c r="MMM3" s="131"/>
      <c r="MMN3" s="131"/>
      <c r="MMO3" s="131"/>
      <c r="MMP3" s="131"/>
      <c r="MMQ3" s="131"/>
      <c r="MMR3" s="131"/>
      <c r="MMS3" s="131"/>
      <c r="MMT3" s="131"/>
      <c r="MMU3" s="131"/>
      <c r="MMV3" s="131"/>
      <c r="MMW3" s="131"/>
      <c r="MMX3" s="131"/>
      <c r="MMY3" s="131"/>
      <c r="MMZ3" s="131"/>
      <c r="MNA3" s="131"/>
      <c r="MNB3" s="131"/>
      <c r="MNC3" s="131"/>
      <c r="MND3" s="131"/>
      <c r="MNE3" s="131"/>
      <c r="MNF3" s="131"/>
      <c r="MNG3" s="131"/>
      <c r="MNH3" s="131"/>
      <c r="MNI3" s="131"/>
      <c r="MNJ3" s="131"/>
      <c r="MNK3" s="131"/>
      <c r="MNL3" s="131"/>
      <c r="MNM3" s="131"/>
      <c r="MNN3" s="131"/>
      <c r="MNO3" s="131"/>
      <c r="MNP3" s="131"/>
      <c r="MNQ3" s="131"/>
      <c r="MNR3" s="131"/>
      <c r="MNS3" s="131"/>
      <c r="MNT3" s="131"/>
      <c r="MNU3" s="131"/>
      <c r="MNV3" s="131"/>
      <c r="MNW3" s="131"/>
      <c r="MNX3" s="131"/>
      <c r="MNY3" s="131"/>
      <c r="MNZ3" s="131"/>
      <c r="MOA3" s="131"/>
      <c r="MOB3" s="131"/>
      <c r="MOC3" s="131"/>
      <c r="MOD3" s="131"/>
      <c r="MOE3" s="131"/>
      <c r="MOF3" s="131"/>
      <c r="MOG3" s="131"/>
      <c r="MOH3" s="131"/>
      <c r="MOI3" s="131"/>
      <c r="MOJ3" s="131"/>
      <c r="MOK3" s="131"/>
      <c r="MOL3" s="131"/>
      <c r="MOM3" s="131"/>
      <c r="MON3" s="131"/>
      <c r="MOO3" s="131"/>
      <c r="MOP3" s="131"/>
      <c r="MOQ3" s="131"/>
      <c r="MOR3" s="131"/>
      <c r="MOS3" s="131"/>
      <c r="MOT3" s="131"/>
      <c r="MOU3" s="131"/>
      <c r="MOV3" s="131"/>
      <c r="MOW3" s="131"/>
      <c r="MOX3" s="131"/>
      <c r="MOY3" s="131"/>
      <c r="MOZ3" s="131"/>
      <c r="MPA3" s="131"/>
      <c r="MPB3" s="131"/>
      <c r="MPC3" s="131"/>
      <c r="MPD3" s="131"/>
      <c r="MPE3" s="131"/>
      <c r="MPF3" s="131"/>
      <c r="MPG3" s="131"/>
      <c r="MPH3" s="131"/>
      <c r="MPI3" s="131"/>
      <c r="MPJ3" s="131"/>
      <c r="MPK3" s="131"/>
      <c r="MPL3" s="131"/>
      <c r="MPM3" s="131"/>
      <c r="MPN3" s="131"/>
      <c r="MPO3" s="131"/>
      <c r="MPP3" s="131"/>
      <c r="MPQ3" s="131"/>
      <c r="MPR3" s="131"/>
      <c r="MPS3" s="131"/>
      <c r="MPT3" s="131"/>
      <c r="MPU3" s="131"/>
      <c r="MPV3" s="131"/>
      <c r="MPW3" s="131"/>
      <c r="MPX3" s="131"/>
      <c r="MPY3" s="131"/>
      <c r="MPZ3" s="131"/>
      <c r="MQA3" s="131"/>
      <c r="MQB3" s="131"/>
      <c r="MQC3" s="131"/>
      <c r="MQD3" s="131"/>
      <c r="MQE3" s="131"/>
      <c r="MQF3" s="131"/>
      <c r="MQG3" s="131"/>
      <c r="MQH3" s="131"/>
      <c r="MQI3" s="131"/>
      <c r="MQJ3" s="131"/>
      <c r="MQK3" s="131"/>
      <c r="MQL3" s="131"/>
      <c r="MQM3" s="131"/>
      <c r="MQN3" s="131"/>
      <c r="MQO3" s="131"/>
      <c r="MQP3" s="131"/>
      <c r="MQQ3" s="131"/>
      <c r="MQR3" s="131"/>
      <c r="MQS3" s="131"/>
      <c r="MQT3" s="131"/>
      <c r="MQU3" s="131"/>
      <c r="MQV3" s="131"/>
      <c r="MQW3" s="131"/>
      <c r="MQX3" s="131"/>
      <c r="MQY3" s="131"/>
      <c r="MQZ3" s="131"/>
      <c r="MRA3" s="131"/>
      <c r="MRB3" s="131"/>
      <c r="MRC3" s="131"/>
      <c r="MRD3" s="131"/>
      <c r="MRE3" s="131"/>
      <c r="MRF3" s="131"/>
      <c r="MRG3" s="131"/>
      <c r="MRH3" s="131"/>
      <c r="MRI3" s="131"/>
      <c r="MRJ3" s="131"/>
      <c r="MRK3" s="131"/>
      <c r="MRL3" s="131"/>
      <c r="MRM3" s="131"/>
      <c r="MRN3" s="131"/>
      <c r="MRO3" s="131"/>
      <c r="MRP3" s="131"/>
      <c r="MRQ3" s="131"/>
      <c r="MRR3" s="131"/>
      <c r="MRS3" s="131"/>
      <c r="MRT3" s="131"/>
      <c r="MRU3" s="131"/>
      <c r="MRV3" s="131"/>
      <c r="MRW3" s="131"/>
      <c r="MRX3" s="131"/>
      <c r="MRY3" s="131"/>
      <c r="MRZ3" s="131"/>
      <c r="MSA3" s="131"/>
      <c r="MSB3" s="131"/>
      <c r="MSC3" s="131"/>
      <c r="MSD3" s="131"/>
      <c r="MSE3" s="131"/>
      <c r="MSF3" s="131"/>
      <c r="MSG3" s="131"/>
      <c r="MSH3" s="131"/>
      <c r="MSI3" s="131"/>
      <c r="MSJ3" s="131"/>
      <c r="MSK3" s="131"/>
      <c r="MSL3" s="131"/>
      <c r="MSM3" s="131"/>
      <c r="MSN3" s="131"/>
      <c r="MSO3" s="131"/>
      <c r="MSP3" s="131"/>
      <c r="MSQ3" s="131"/>
      <c r="MSR3" s="131"/>
      <c r="MSS3" s="131"/>
      <c r="MST3" s="131"/>
      <c r="MSU3" s="131"/>
      <c r="MSV3" s="131"/>
      <c r="MSW3" s="131"/>
      <c r="MSX3" s="131"/>
      <c r="MSY3" s="131"/>
      <c r="MSZ3" s="131"/>
      <c r="MTA3" s="131"/>
      <c r="MTB3" s="131"/>
      <c r="MTC3" s="131"/>
      <c r="MTD3" s="131"/>
      <c r="MTE3" s="131"/>
      <c r="MTF3" s="131"/>
      <c r="MTG3" s="131"/>
      <c r="MTH3" s="131"/>
      <c r="MTI3" s="131"/>
      <c r="MTJ3" s="131"/>
      <c r="MTK3" s="131"/>
      <c r="MTL3" s="131"/>
      <c r="MTM3" s="131"/>
      <c r="MTN3" s="131"/>
      <c r="MTO3" s="131"/>
      <c r="MTP3" s="131"/>
      <c r="MTQ3" s="131"/>
      <c r="MTR3" s="131"/>
      <c r="MTS3" s="131"/>
      <c r="MTT3" s="131"/>
      <c r="MTU3" s="131"/>
      <c r="MTV3" s="131"/>
      <c r="MTW3" s="131"/>
      <c r="MTX3" s="131"/>
      <c r="MTY3" s="131"/>
      <c r="MTZ3" s="131"/>
      <c r="MUA3" s="131"/>
      <c r="MUB3" s="131"/>
      <c r="MUC3" s="131"/>
      <c r="MUD3" s="131"/>
      <c r="MUE3" s="131"/>
      <c r="MUF3" s="131"/>
      <c r="MUG3" s="131"/>
      <c r="MUH3" s="131"/>
      <c r="MUI3" s="131"/>
      <c r="MUJ3" s="131"/>
      <c r="MUK3" s="131"/>
      <c r="MUL3" s="131"/>
      <c r="MUM3" s="131"/>
      <c r="MUN3" s="131"/>
      <c r="MUO3" s="131"/>
      <c r="MUP3" s="131"/>
      <c r="MUQ3" s="131"/>
      <c r="MUR3" s="131"/>
      <c r="MUS3" s="131"/>
      <c r="MUT3" s="131"/>
      <c r="MUU3" s="131"/>
      <c r="MUV3" s="131"/>
      <c r="MUW3" s="131"/>
      <c r="MUX3" s="131"/>
      <c r="MUY3" s="131"/>
      <c r="MUZ3" s="131"/>
      <c r="MVA3" s="131"/>
      <c r="MVB3" s="131"/>
      <c r="MVC3" s="131"/>
      <c r="MVD3" s="131"/>
      <c r="MVE3" s="131"/>
      <c r="MVF3" s="131"/>
      <c r="MVG3" s="131"/>
      <c r="MVH3" s="131"/>
      <c r="MVI3" s="131"/>
      <c r="MVJ3" s="131"/>
      <c r="MVK3" s="131"/>
      <c r="MVL3" s="131"/>
      <c r="MVM3" s="131"/>
      <c r="MVN3" s="131"/>
      <c r="MVO3" s="131"/>
      <c r="MVP3" s="131"/>
      <c r="MVQ3" s="131"/>
      <c r="MVR3" s="131"/>
      <c r="MVS3" s="131"/>
      <c r="MVT3" s="131"/>
      <c r="MVU3" s="131"/>
      <c r="MVV3" s="131"/>
      <c r="MVW3" s="131"/>
      <c r="MVX3" s="131"/>
      <c r="MVY3" s="131"/>
      <c r="MVZ3" s="131"/>
      <c r="MWA3" s="131"/>
      <c r="MWB3" s="131"/>
      <c r="MWC3" s="131"/>
      <c r="MWD3" s="131"/>
      <c r="MWE3" s="131"/>
      <c r="MWF3" s="131"/>
      <c r="MWG3" s="131"/>
      <c r="MWH3" s="131"/>
      <c r="MWI3" s="131"/>
      <c r="MWJ3" s="131"/>
      <c r="MWK3" s="131"/>
      <c r="MWL3" s="131"/>
      <c r="MWM3" s="131"/>
      <c r="MWN3" s="131"/>
      <c r="MWO3" s="131"/>
      <c r="MWP3" s="131"/>
      <c r="MWQ3" s="131"/>
      <c r="MWR3" s="131"/>
      <c r="MWS3" s="131"/>
      <c r="MWT3" s="131"/>
      <c r="MWU3" s="131"/>
      <c r="MWV3" s="131"/>
      <c r="MWW3" s="131"/>
      <c r="MWX3" s="131"/>
      <c r="MWY3" s="131"/>
      <c r="MWZ3" s="131"/>
      <c r="MXA3" s="131"/>
      <c r="MXB3" s="131"/>
      <c r="MXC3" s="131"/>
      <c r="MXD3" s="131"/>
      <c r="MXE3" s="131"/>
      <c r="MXF3" s="131"/>
      <c r="MXG3" s="131"/>
      <c r="MXH3" s="131"/>
      <c r="MXI3" s="131"/>
      <c r="MXJ3" s="131"/>
      <c r="MXK3" s="131"/>
      <c r="MXL3" s="131"/>
      <c r="MXM3" s="131"/>
      <c r="MXN3" s="131"/>
      <c r="MXO3" s="131"/>
      <c r="MXP3" s="131"/>
      <c r="MXQ3" s="131"/>
      <c r="MXR3" s="131"/>
      <c r="MXS3" s="131"/>
      <c r="MXT3" s="131"/>
      <c r="MXU3" s="131"/>
      <c r="MXV3" s="131"/>
      <c r="MXW3" s="131"/>
      <c r="MXX3" s="131"/>
      <c r="MXY3" s="131"/>
      <c r="MXZ3" s="131"/>
      <c r="MYA3" s="131"/>
      <c r="MYB3" s="131"/>
      <c r="MYC3" s="131"/>
      <c r="MYD3" s="131"/>
      <c r="MYE3" s="131"/>
      <c r="MYF3" s="131"/>
      <c r="MYG3" s="131"/>
      <c r="MYH3" s="131"/>
      <c r="MYI3" s="131"/>
      <c r="MYJ3" s="131"/>
      <c r="MYK3" s="131"/>
      <c r="MYL3" s="131"/>
      <c r="MYM3" s="131"/>
      <c r="MYN3" s="131"/>
      <c r="MYO3" s="131"/>
      <c r="MYP3" s="131"/>
      <c r="MYQ3" s="131"/>
      <c r="MYR3" s="131"/>
      <c r="MYS3" s="131"/>
      <c r="MYT3" s="131"/>
      <c r="MYU3" s="131"/>
      <c r="MYV3" s="131"/>
      <c r="MYW3" s="131"/>
      <c r="MYX3" s="131"/>
      <c r="MYY3" s="131"/>
      <c r="MYZ3" s="131"/>
      <c r="MZA3" s="131"/>
      <c r="MZB3" s="131"/>
      <c r="MZC3" s="131"/>
      <c r="MZD3" s="131"/>
      <c r="MZE3" s="131"/>
      <c r="MZF3" s="131"/>
      <c r="MZG3" s="131"/>
      <c r="MZH3" s="131"/>
      <c r="MZI3" s="131"/>
      <c r="MZJ3" s="131"/>
      <c r="MZK3" s="131"/>
      <c r="MZL3" s="131"/>
      <c r="MZM3" s="131"/>
      <c r="MZN3" s="131"/>
      <c r="MZO3" s="131"/>
      <c r="MZP3" s="131"/>
      <c r="MZQ3" s="131"/>
      <c r="MZR3" s="131"/>
      <c r="MZS3" s="131"/>
      <c r="MZT3" s="131"/>
      <c r="MZU3" s="131"/>
      <c r="MZV3" s="131"/>
      <c r="MZW3" s="131"/>
      <c r="MZX3" s="131"/>
      <c r="MZY3" s="131"/>
      <c r="MZZ3" s="131"/>
      <c r="NAA3" s="131"/>
      <c r="NAB3" s="131"/>
      <c r="NAC3" s="131"/>
      <c r="NAD3" s="131"/>
      <c r="NAE3" s="131"/>
      <c r="NAF3" s="131"/>
      <c r="NAG3" s="131"/>
      <c r="NAH3" s="131"/>
      <c r="NAI3" s="131"/>
      <c r="NAJ3" s="131"/>
      <c r="NAK3" s="131"/>
      <c r="NAL3" s="131"/>
      <c r="NAM3" s="131"/>
      <c r="NAN3" s="131"/>
      <c r="NAO3" s="131"/>
      <c r="NAP3" s="131"/>
      <c r="NAQ3" s="131"/>
      <c r="NAR3" s="131"/>
      <c r="NAS3" s="131"/>
      <c r="NAT3" s="131"/>
      <c r="NAU3" s="131"/>
      <c r="NAV3" s="131"/>
      <c r="NAW3" s="131"/>
      <c r="NAX3" s="131"/>
      <c r="NAY3" s="131"/>
      <c r="NAZ3" s="131"/>
      <c r="NBA3" s="131"/>
      <c r="NBB3" s="131"/>
      <c r="NBC3" s="131"/>
      <c r="NBD3" s="131"/>
      <c r="NBE3" s="131"/>
      <c r="NBF3" s="131"/>
      <c r="NBG3" s="131"/>
      <c r="NBH3" s="131"/>
      <c r="NBI3" s="131"/>
      <c r="NBJ3" s="131"/>
      <c r="NBK3" s="131"/>
      <c r="NBL3" s="131"/>
      <c r="NBM3" s="131"/>
      <c r="NBN3" s="131"/>
      <c r="NBO3" s="131"/>
      <c r="NBP3" s="131"/>
      <c r="NBQ3" s="131"/>
      <c r="NBR3" s="131"/>
      <c r="NBS3" s="131"/>
      <c r="NBT3" s="131"/>
      <c r="NBU3" s="131"/>
      <c r="NBV3" s="131"/>
      <c r="NBW3" s="131"/>
      <c r="NBX3" s="131"/>
      <c r="NBY3" s="131"/>
      <c r="NBZ3" s="131"/>
      <c r="NCA3" s="131"/>
      <c r="NCB3" s="131"/>
      <c r="NCC3" s="131"/>
      <c r="NCD3" s="131"/>
      <c r="NCE3" s="131"/>
      <c r="NCF3" s="131"/>
      <c r="NCG3" s="131"/>
      <c r="NCH3" s="131"/>
      <c r="NCI3" s="131"/>
      <c r="NCJ3" s="131"/>
      <c r="NCK3" s="131"/>
      <c r="NCL3" s="131"/>
      <c r="NCM3" s="131"/>
      <c r="NCN3" s="131"/>
      <c r="NCO3" s="131"/>
      <c r="NCP3" s="131"/>
      <c r="NCQ3" s="131"/>
      <c r="NCR3" s="131"/>
      <c r="NCS3" s="131"/>
      <c r="NCT3" s="131"/>
      <c r="NCU3" s="131"/>
      <c r="NCV3" s="131"/>
      <c r="NCW3" s="131"/>
      <c r="NCX3" s="131"/>
      <c r="NCY3" s="131"/>
      <c r="NCZ3" s="131"/>
      <c r="NDA3" s="131"/>
      <c r="NDB3" s="131"/>
      <c r="NDC3" s="131"/>
      <c r="NDD3" s="131"/>
      <c r="NDE3" s="131"/>
      <c r="NDF3" s="131"/>
      <c r="NDG3" s="131"/>
      <c r="NDH3" s="131"/>
      <c r="NDI3" s="131"/>
      <c r="NDJ3" s="131"/>
      <c r="NDK3" s="131"/>
      <c r="NDL3" s="131"/>
      <c r="NDM3" s="131"/>
      <c r="NDN3" s="131"/>
      <c r="NDO3" s="131"/>
      <c r="NDP3" s="131"/>
      <c r="NDQ3" s="131"/>
      <c r="NDR3" s="131"/>
      <c r="NDS3" s="131"/>
      <c r="NDT3" s="131"/>
      <c r="NDU3" s="131"/>
      <c r="NDV3" s="131"/>
      <c r="NDW3" s="131"/>
      <c r="NDX3" s="131"/>
      <c r="NDY3" s="131"/>
      <c r="NDZ3" s="131"/>
      <c r="NEA3" s="131"/>
      <c r="NEB3" s="131"/>
      <c r="NEC3" s="131"/>
      <c r="NED3" s="131"/>
      <c r="NEE3" s="131"/>
      <c r="NEF3" s="131"/>
      <c r="NEG3" s="131"/>
      <c r="NEH3" s="131"/>
      <c r="NEI3" s="131"/>
      <c r="NEJ3" s="131"/>
      <c r="NEK3" s="131"/>
      <c r="NEL3" s="131"/>
      <c r="NEM3" s="131"/>
      <c r="NEN3" s="131"/>
      <c r="NEO3" s="131"/>
      <c r="NEP3" s="131"/>
      <c r="NEQ3" s="131"/>
      <c r="NER3" s="131"/>
      <c r="NES3" s="131"/>
      <c r="NET3" s="131"/>
      <c r="NEU3" s="131"/>
      <c r="NEV3" s="131"/>
      <c r="NEW3" s="131"/>
      <c r="NEX3" s="131"/>
      <c r="NEY3" s="131"/>
      <c r="NEZ3" s="131"/>
      <c r="NFA3" s="131"/>
      <c r="NFB3" s="131"/>
      <c r="NFC3" s="131"/>
      <c r="NFD3" s="131"/>
      <c r="NFE3" s="131"/>
      <c r="NFF3" s="131"/>
      <c r="NFG3" s="131"/>
      <c r="NFH3" s="131"/>
      <c r="NFI3" s="131"/>
      <c r="NFJ3" s="131"/>
      <c r="NFK3" s="131"/>
      <c r="NFL3" s="131"/>
      <c r="NFM3" s="131"/>
      <c r="NFN3" s="131"/>
      <c r="NFO3" s="131"/>
      <c r="NFP3" s="131"/>
      <c r="NFQ3" s="131"/>
      <c r="NFR3" s="131"/>
      <c r="NFS3" s="131"/>
      <c r="NFT3" s="131"/>
      <c r="NFU3" s="131"/>
      <c r="NFV3" s="131"/>
      <c r="NFW3" s="131"/>
      <c r="NFX3" s="131"/>
      <c r="NFY3" s="131"/>
      <c r="NFZ3" s="131"/>
      <c r="NGA3" s="131"/>
      <c r="NGB3" s="131"/>
      <c r="NGC3" s="131"/>
      <c r="NGD3" s="131"/>
      <c r="NGE3" s="131"/>
      <c r="NGF3" s="131"/>
      <c r="NGG3" s="131"/>
      <c r="NGH3" s="131"/>
      <c r="NGI3" s="131"/>
      <c r="NGJ3" s="131"/>
      <c r="NGK3" s="131"/>
      <c r="NGL3" s="131"/>
      <c r="NGM3" s="131"/>
      <c r="NGN3" s="131"/>
      <c r="NGO3" s="131"/>
      <c r="NGP3" s="131"/>
      <c r="NGQ3" s="131"/>
      <c r="NGR3" s="131"/>
      <c r="NGS3" s="131"/>
      <c r="NGT3" s="131"/>
      <c r="NGU3" s="131"/>
      <c r="NGV3" s="131"/>
      <c r="NGW3" s="131"/>
      <c r="NGX3" s="131"/>
      <c r="NGY3" s="131"/>
      <c r="NGZ3" s="131"/>
      <c r="NHA3" s="131"/>
      <c r="NHB3" s="131"/>
      <c r="NHC3" s="131"/>
      <c r="NHD3" s="131"/>
      <c r="NHE3" s="131"/>
      <c r="NHF3" s="131"/>
      <c r="NHG3" s="131"/>
      <c r="NHH3" s="131"/>
      <c r="NHI3" s="131"/>
      <c r="NHJ3" s="131"/>
      <c r="NHK3" s="131"/>
      <c r="NHL3" s="131"/>
      <c r="NHM3" s="131"/>
      <c r="NHN3" s="131"/>
      <c r="NHO3" s="131"/>
      <c r="NHP3" s="131"/>
      <c r="NHQ3" s="131"/>
      <c r="NHR3" s="131"/>
      <c r="NHS3" s="131"/>
      <c r="NHT3" s="131"/>
      <c r="NHU3" s="131"/>
      <c r="NHV3" s="131"/>
      <c r="NHW3" s="131"/>
      <c r="NHX3" s="131"/>
      <c r="NHY3" s="131"/>
      <c r="NHZ3" s="131"/>
      <c r="NIA3" s="131"/>
      <c r="NIB3" s="131"/>
      <c r="NIC3" s="131"/>
      <c r="NID3" s="131"/>
      <c r="NIE3" s="131"/>
      <c r="NIF3" s="131"/>
      <c r="NIG3" s="131"/>
      <c r="NIH3" s="131"/>
      <c r="NII3" s="131"/>
      <c r="NIJ3" s="131"/>
      <c r="NIK3" s="131"/>
      <c r="NIL3" s="131"/>
      <c r="NIM3" s="131"/>
      <c r="NIN3" s="131"/>
      <c r="NIO3" s="131"/>
      <c r="NIP3" s="131"/>
      <c r="NIQ3" s="131"/>
      <c r="NIR3" s="131"/>
      <c r="NIS3" s="131"/>
      <c r="NIT3" s="131"/>
      <c r="NIU3" s="131"/>
      <c r="NIV3" s="131"/>
      <c r="NIW3" s="131"/>
      <c r="NIX3" s="131"/>
      <c r="NIY3" s="131"/>
      <c r="NIZ3" s="131"/>
      <c r="NJA3" s="131"/>
      <c r="NJB3" s="131"/>
      <c r="NJC3" s="131"/>
      <c r="NJD3" s="131"/>
      <c r="NJE3" s="131"/>
      <c r="NJF3" s="131"/>
      <c r="NJG3" s="131"/>
      <c r="NJH3" s="131"/>
      <c r="NJI3" s="131"/>
      <c r="NJJ3" s="131"/>
      <c r="NJK3" s="131"/>
      <c r="NJL3" s="131"/>
      <c r="NJM3" s="131"/>
      <c r="NJN3" s="131"/>
      <c r="NJO3" s="131"/>
      <c r="NJP3" s="131"/>
      <c r="NJQ3" s="131"/>
      <c r="NJR3" s="131"/>
      <c r="NJS3" s="131"/>
      <c r="NJT3" s="131"/>
      <c r="NJU3" s="131"/>
      <c r="NJV3" s="131"/>
      <c r="NJW3" s="131"/>
      <c r="NJX3" s="131"/>
      <c r="NJY3" s="131"/>
      <c r="NJZ3" s="131"/>
      <c r="NKA3" s="131"/>
      <c r="NKB3" s="131"/>
      <c r="NKC3" s="131"/>
      <c r="NKD3" s="131"/>
      <c r="NKE3" s="131"/>
      <c r="NKF3" s="131"/>
      <c r="NKG3" s="131"/>
      <c r="NKH3" s="131"/>
      <c r="NKI3" s="131"/>
      <c r="NKJ3" s="131"/>
      <c r="NKK3" s="131"/>
      <c r="NKL3" s="131"/>
      <c r="NKM3" s="131"/>
      <c r="NKN3" s="131"/>
      <c r="NKO3" s="131"/>
      <c r="NKP3" s="131"/>
      <c r="NKQ3" s="131"/>
      <c r="NKR3" s="131"/>
      <c r="NKS3" s="131"/>
      <c r="NKT3" s="131"/>
      <c r="NKU3" s="131"/>
      <c r="NKV3" s="131"/>
      <c r="NKW3" s="131"/>
      <c r="NKX3" s="131"/>
      <c r="NKY3" s="131"/>
      <c r="NKZ3" s="131"/>
      <c r="NLA3" s="131"/>
      <c r="NLB3" s="131"/>
      <c r="NLC3" s="131"/>
      <c r="NLD3" s="131"/>
      <c r="NLE3" s="131"/>
      <c r="NLF3" s="131"/>
      <c r="NLG3" s="131"/>
      <c r="NLH3" s="131"/>
      <c r="NLI3" s="131"/>
      <c r="NLJ3" s="131"/>
      <c r="NLK3" s="131"/>
      <c r="NLL3" s="131"/>
      <c r="NLM3" s="131"/>
      <c r="NLN3" s="131"/>
      <c r="NLO3" s="131"/>
      <c r="NLP3" s="131"/>
      <c r="NLQ3" s="131"/>
      <c r="NLR3" s="131"/>
      <c r="NLS3" s="131"/>
      <c r="NLT3" s="131"/>
      <c r="NLU3" s="131"/>
      <c r="NLV3" s="131"/>
      <c r="NLW3" s="131"/>
      <c r="NLX3" s="131"/>
      <c r="NLY3" s="131"/>
      <c r="NLZ3" s="131"/>
      <c r="NMA3" s="131"/>
      <c r="NMB3" s="131"/>
      <c r="NMC3" s="131"/>
      <c r="NMD3" s="131"/>
      <c r="NME3" s="131"/>
      <c r="NMF3" s="131"/>
      <c r="NMG3" s="131"/>
      <c r="NMH3" s="131"/>
      <c r="NMI3" s="131"/>
      <c r="NMJ3" s="131"/>
      <c r="NMK3" s="131"/>
      <c r="NML3" s="131"/>
      <c r="NMM3" s="131"/>
      <c r="NMN3" s="131"/>
      <c r="NMO3" s="131"/>
      <c r="NMP3" s="131"/>
      <c r="NMQ3" s="131"/>
      <c r="NMR3" s="131"/>
      <c r="NMS3" s="131"/>
      <c r="NMT3" s="131"/>
      <c r="NMU3" s="131"/>
      <c r="NMV3" s="131"/>
      <c r="NMW3" s="131"/>
      <c r="NMX3" s="131"/>
      <c r="NMY3" s="131"/>
      <c r="NMZ3" s="131"/>
      <c r="NNA3" s="131"/>
      <c r="NNB3" s="131"/>
      <c r="NNC3" s="131"/>
      <c r="NND3" s="131"/>
      <c r="NNE3" s="131"/>
      <c r="NNF3" s="131"/>
      <c r="NNG3" s="131"/>
      <c r="NNH3" s="131"/>
      <c r="NNI3" s="131"/>
      <c r="NNJ3" s="131"/>
      <c r="NNK3" s="131"/>
      <c r="NNL3" s="131"/>
      <c r="NNM3" s="131"/>
      <c r="NNN3" s="131"/>
      <c r="NNO3" s="131"/>
      <c r="NNP3" s="131"/>
      <c r="NNQ3" s="131"/>
      <c r="NNR3" s="131"/>
      <c r="NNS3" s="131"/>
      <c r="NNT3" s="131"/>
      <c r="NNU3" s="131"/>
      <c r="NNV3" s="131"/>
      <c r="NNW3" s="131"/>
      <c r="NNX3" s="131"/>
      <c r="NNY3" s="131"/>
      <c r="NNZ3" s="131"/>
      <c r="NOA3" s="131"/>
      <c r="NOB3" s="131"/>
      <c r="NOC3" s="131"/>
      <c r="NOD3" s="131"/>
      <c r="NOE3" s="131"/>
      <c r="NOF3" s="131"/>
      <c r="NOG3" s="131"/>
      <c r="NOH3" s="131"/>
      <c r="NOI3" s="131"/>
      <c r="NOJ3" s="131"/>
      <c r="NOK3" s="131"/>
      <c r="NOL3" s="131"/>
      <c r="NOM3" s="131"/>
      <c r="NON3" s="131"/>
      <c r="NOO3" s="131"/>
      <c r="NOP3" s="131"/>
      <c r="NOQ3" s="131"/>
      <c r="NOR3" s="131"/>
      <c r="NOS3" s="131"/>
      <c r="NOT3" s="131"/>
      <c r="NOU3" s="131"/>
      <c r="NOV3" s="131"/>
      <c r="NOW3" s="131"/>
      <c r="NOX3" s="131"/>
      <c r="NOY3" s="131"/>
      <c r="NOZ3" s="131"/>
      <c r="NPA3" s="131"/>
      <c r="NPB3" s="131"/>
      <c r="NPC3" s="131"/>
      <c r="NPD3" s="131"/>
      <c r="NPE3" s="131"/>
      <c r="NPF3" s="131"/>
      <c r="NPG3" s="131"/>
      <c r="NPH3" s="131"/>
      <c r="NPI3" s="131"/>
      <c r="NPJ3" s="131"/>
      <c r="NPK3" s="131"/>
      <c r="NPL3" s="131"/>
      <c r="NPM3" s="131"/>
      <c r="NPN3" s="131"/>
      <c r="NPO3" s="131"/>
      <c r="NPP3" s="131"/>
      <c r="NPQ3" s="131"/>
      <c r="NPR3" s="131"/>
      <c r="NPS3" s="131"/>
      <c r="NPT3" s="131"/>
      <c r="NPU3" s="131"/>
      <c r="NPV3" s="131"/>
      <c r="NPW3" s="131"/>
      <c r="NPX3" s="131"/>
      <c r="NPY3" s="131"/>
      <c r="NPZ3" s="131"/>
      <c r="NQA3" s="131"/>
      <c r="NQB3" s="131"/>
      <c r="NQC3" s="131"/>
      <c r="NQD3" s="131"/>
      <c r="NQE3" s="131"/>
      <c r="NQF3" s="131"/>
      <c r="NQG3" s="131"/>
      <c r="NQH3" s="131"/>
      <c r="NQI3" s="131"/>
      <c r="NQJ3" s="131"/>
      <c r="NQK3" s="131"/>
      <c r="NQL3" s="131"/>
      <c r="NQM3" s="131"/>
      <c r="NQN3" s="131"/>
      <c r="NQO3" s="131"/>
      <c r="NQP3" s="131"/>
      <c r="NQQ3" s="131"/>
      <c r="NQR3" s="131"/>
      <c r="NQS3" s="131"/>
      <c r="NQT3" s="131"/>
      <c r="NQU3" s="131"/>
      <c r="NQV3" s="131"/>
      <c r="NQW3" s="131"/>
      <c r="NQX3" s="131"/>
      <c r="NQY3" s="131"/>
      <c r="NQZ3" s="131"/>
      <c r="NRA3" s="131"/>
      <c r="NRB3" s="131"/>
      <c r="NRC3" s="131"/>
      <c r="NRD3" s="131"/>
      <c r="NRE3" s="131"/>
      <c r="NRF3" s="131"/>
      <c r="NRG3" s="131"/>
      <c r="NRH3" s="131"/>
      <c r="NRI3" s="131"/>
      <c r="NRJ3" s="131"/>
      <c r="NRK3" s="131"/>
      <c r="NRL3" s="131"/>
      <c r="NRM3" s="131"/>
      <c r="NRN3" s="131"/>
      <c r="NRO3" s="131"/>
      <c r="NRP3" s="131"/>
      <c r="NRQ3" s="131"/>
      <c r="NRR3" s="131"/>
      <c r="NRS3" s="131"/>
      <c r="NRT3" s="131"/>
      <c r="NRU3" s="131"/>
      <c r="NRV3" s="131"/>
      <c r="NRW3" s="131"/>
      <c r="NRX3" s="131"/>
      <c r="NRY3" s="131"/>
      <c r="NRZ3" s="131"/>
      <c r="NSA3" s="131"/>
      <c r="NSB3" s="131"/>
      <c r="NSC3" s="131"/>
      <c r="NSD3" s="131"/>
      <c r="NSE3" s="131"/>
      <c r="NSF3" s="131"/>
      <c r="NSG3" s="131"/>
      <c r="NSH3" s="131"/>
      <c r="NSI3" s="131"/>
      <c r="NSJ3" s="131"/>
      <c r="NSK3" s="131"/>
      <c r="NSL3" s="131"/>
      <c r="NSM3" s="131"/>
      <c r="NSN3" s="131"/>
      <c r="NSO3" s="131"/>
      <c r="NSP3" s="131"/>
      <c r="NSQ3" s="131"/>
      <c r="NSR3" s="131"/>
      <c r="NSS3" s="131"/>
      <c r="NST3" s="131"/>
      <c r="NSU3" s="131"/>
      <c r="NSV3" s="131"/>
      <c r="NSW3" s="131"/>
      <c r="NSX3" s="131"/>
      <c r="NSY3" s="131"/>
      <c r="NSZ3" s="131"/>
      <c r="NTA3" s="131"/>
      <c r="NTB3" s="131"/>
      <c r="NTC3" s="131"/>
      <c r="NTD3" s="131"/>
      <c r="NTE3" s="131"/>
      <c r="NTF3" s="131"/>
      <c r="NTG3" s="131"/>
      <c r="NTH3" s="131"/>
      <c r="NTI3" s="131"/>
      <c r="NTJ3" s="131"/>
      <c r="NTK3" s="131"/>
      <c r="NTL3" s="131"/>
      <c r="NTM3" s="131"/>
      <c r="NTN3" s="131"/>
      <c r="NTO3" s="131"/>
      <c r="NTP3" s="131"/>
      <c r="NTQ3" s="131"/>
      <c r="NTR3" s="131"/>
      <c r="NTS3" s="131"/>
      <c r="NTT3" s="131"/>
      <c r="NTU3" s="131"/>
      <c r="NTV3" s="131"/>
      <c r="NTW3" s="131"/>
      <c r="NTX3" s="131"/>
      <c r="NTY3" s="131"/>
      <c r="NTZ3" s="131"/>
      <c r="NUA3" s="131"/>
      <c r="NUB3" s="131"/>
      <c r="NUC3" s="131"/>
      <c r="NUD3" s="131"/>
      <c r="NUE3" s="131"/>
      <c r="NUF3" s="131"/>
      <c r="NUG3" s="131"/>
      <c r="NUH3" s="131"/>
      <c r="NUI3" s="131"/>
      <c r="NUJ3" s="131"/>
      <c r="NUK3" s="131"/>
      <c r="NUL3" s="131"/>
      <c r="NUM3" s="131"/>
      <c r="NUN3" s="131"/>
      <c r="NUO3" s="131"/>
      <c r="NUP3" s="131"/>
      <c r="NUQ3" s="131"/>
      <c r="NUR3" s="131"/>
      <c r="NUS3" s="131"/>
      <c r="NUT3" s="131"/>
      <c r="NUU3" s="131"/>
      <c r="NUV3" s="131"/>
      <c r="NUW3" s="131"/>
      <c r="NUX3" s="131"/>
      <c r="NUY3" s="131"/>
      <c r="NUZ3" s="131"/>
      <c r="NVA3" s="131"/>
      <c r="NVB3" s="131"/>
      <c r="NVC3" s="131"/>
      <c r="NVD3" s="131"/>
      <c r="NVE3" s="131"/>
      <c r="NVF3" s="131"/>
      <c r="NVG3" s="131"/>
      <c r="NVH3" s="131"/>
      <c r="NVI3" s="131"/>
      <c r="NVJ3" s="131"/>
      <c r="NVK3" s="131"/>
      <c r="NVL3" s="131"/>
      <c r="NVM3" s="131"/>
      <c r="NVN3" s="131"/>
      <c r="NVO3" s="131"/>
      <c r="NVP3" s="131"/>
      <c r="NVQ3" s="131"/>
      <c r="NVR3" s="131"/>
      <c r="NVS3" s="131"/>
      <c r="NVT3" s="131"/>
      <c r="NVU3" s="131"/>
      <c r="NVV3" s="131"/>
      <c r="NVW3" s="131"/>
      <c r="NVX3" s="131"/>
      <c r="NVY3" s="131"/>
      <c r="NVZ3" s="131"/>
      <c r="NWA3" s="131"/>
      <c r="NWB3" s="131"/>
      <c r="NWC3" s="131"/>
      <c r="NWD3" s="131"/>
      <c r="NWE3" s="131"/>
      <c r="NWF3" s="131"/>
      <c r="NWG3" s="131"/>
      <c r="NWH3" s="131"/>
      <c r="NWI3" s="131"/>
      <c r="NWJ3" s="131"/>
      <c r="NWK3" s="131"/>
      <c r="NWL3" s="131"/>
      <c r="NWM3" s="131"/>
      <c r="NWN3" s="131"/>
      <c r="NWO3" s="131"/>
      <c r="NWP3" s="131"/>
      <c r="NWQ3" s="131"/>
      <c r="NWR3" s="131"/>
      <c r="NWS3" s="131"/>
      <c r="NWT3" s="131"/>
      <c r="NWU3" s="131"/>
      <c r="NWV3" s="131"/>
      <c r="NWW3" s="131"/>
      <c r="NWX3" s="131"/>
      <c r="NWY3" s="131"/>
      <c r="NWZ3" s="131"/>
      <c r="NXA3" s="131"/>
      <c r="NXB3" s="131"/>
      <c r="NXC3" s="131"/>
      <c r="NXD3" s="131"/>
      <c r="NXE3" s="131"/>
      <c r="NXF3" s="131"/>
      <c r="NXG3" s="131"/>
      <c r="NXH3" s="131"/>
      <c r="NXI3" s="131"/>
      <c r="NXJ3" s="131"/>
      <c r="NXK3" s="131"/>
      <c r="NXL3" s="131"/>
      <c r="NXM3" s="131"/>
      <c r="NXN3" s="131"/>
      <c r="NXO3" s="131"/>
      <c r="NXP3" s="131"/>
      <c r="NXQ3" s="131"/>
      <c r="NXR3" s="131"/>
      <c r="NXS3" s="131"/>
      <c r="NXT3" s="131"/>
      <c r="NXU3" s="131"/>
      <c r="NXV3" s="131"/>
      <c r="NXW3" s="131"/>
      <c r="NXX3" s="131"/>
      <c r="NXY3" s="131"/>
      <c r="NXZ3" s="131"/>
      <c r="NYA3" s="131"/>
      <c r="NYB3" s="131"/>
      <c r="NYC3" s="131"/>
      <c r="NYD3" s="131"/>
      <c r="NYE3" s="131"/>
      <c r="NYF3" s="131"/>
      <c r="NYG3" s="131"/>
      <c r="NYH3" s="131"/>
      <c r="NYI3" s="131"/>
      <c r="NYJ3" s="131"/>
      <c r="NYK3" s="131"/>
      <c r="NYL3" s="131"/>
      <c r="NYM3" s="131"/>
      <c r="NYN3" s="131"/>
      <c r="NYO3" s="131"/>
      <c r="NYP3" s="131"/>
      <c r="NYQ3" s="131"/>
      <c r="NYR3" s="131"/>
      <c r="NYS3" s="131"/>
      <c r="NYT3" s="131"/>
      <c r="NYU3" s="131"/>
      <c r="NYV3" s="131"/>
      <c r="NYW3" s="131"/>
      <c r="NYX3" s="131"/>
      <c r="NYY3" s="131"/>
      <c r="NYZ3" s="131"/>
      <c r="NZA3" s="131"/>
      <c r="NZB3" s="131"/>
      <c r="NZC3" s="131"/>
      <c r="NZD3" s="131"/>
      <c r="NZE3" s="131"/>
      <c r="NZF3" s="131"/>
      <c r="NZG3" s="131"/>
      <c r="NZH3" s="131"/>
      <c r="NZI3" s="131"/>
      <c r="NZJ3" s="131"/>
      <c r="NZK3" s="131"/>
      <c r="NZL3" s="131"/>
      <c r="NZM3" s="131"/>
      <c r="NZN3" s="131"/>
      <c r="NZO3" s="131"/>
      <c r="NZP3" s="131"/>
      <c r="NZQ3" s="131"/>
      <c r="NZR3" s="131"/>
      <c r="NZS3" s="131"/>
      <c r="NZT3" s="131"/>
      <c r="NZU3" s="131"/>
      <c r="NZV3" s="131"/>
      <c r="NZW3" s="131"/>
      <c r="NZX3" s="131"/>
      <c r="NZY3" s="131"/>
      <c r="NZZ3" s="131"/>
      <c r="OAA3" s="131"/>
      <c r="OAB3" s="131"/>
      <c r="OAC3" s="131"/>
      <c r="OAD3" s="131"/>
      <c r="OAE3" s="131"/>
      <c r="OAF3" s="131"/>
      <c r="OAG3" s="131"/>
      <c r="OAH3" s="131"/>
      <c r="OAI3" s="131"/>
      <c r="OAJ3" s="131"/>
      <c r="OAK3" s="131"/>
      <c r="OAL3" s="131"/>
      <c r="OAM3" s="131"/>
      <c r="OAN3" s="131"/>
      <c r="OAO3" s="131"/>
      <c r="OAP3" s="131"/>
      <c r="OAQ3" s="131"/>
      <c r="OAR3" s="131"/>
      <c r="OAS3" s="131"/>
      <c r="OAT3" s="131"/>
      <c r="OAU3" s="131"/>
      <c r="OAV3" s="131"/>
      <c r="OAW3" s="131"/>
      <c r="OAX3" s="131"/>
      <c r="OAY3" s="131"/>
      <c r="OAZ3" s="131"/>
      <c r="OBA3" s="131"/>
      <c r="OBB3" s="131"/>
      <c r="OBC3" s="131"/>
      <c r="OBD3" s="131"/>
      <c r="OBE3" s="131"/>
      <c r="OBF3" s="131"/>
      <c r="OBG3" s="131"/>
      <c r="OBH3" s="131"/>
      <c r="OBI3" s="131"/>
      <c r="OBJ3" s="131"/>
      <c r="OBK3" s="131"/>
      <c r="OBL3" s="131"/>
      <c r="OBM3" s="131"/>
      <c r="OBN3" s="131"/>
      <c r="OBO3" s="131"/>
      <c r="OBP3" s="131"/>
      <c r="OBQ3" s="131"/>
      <c r="OBR3" s="131"/>
      <c r="OBS3" s="131"/>
      <c r="OBT3" s="131"/>
      <c r="OBU3" s="131"/>
      <c r="OBV3" s="131"/>
      <c r="OBW3" s="131"/>
      <c r="OBX3" s="131"/>
      <c r="OBY3" s="131"/>
      <c r="OBZ3" s="131"/>
      <c r="OCA3" s="131"/>
      <c r="OCB3" s="131"/>
      <c r="OCC3" s="131"/>
      <c r="OCD3" s="131"/>
      <c r="OCE3" s="131"/>
      <c r="OCF3" s="131"/>
      <c r="OCG3" s="131"/>
      <c r="OCH3" s="131"/>
      <c r="OCI3" s="131"/>
      <c r="OCJ3" s="131"/>
      <c r="OCK3" s="131"/>
      <c r="OCL3" s="131"/>
      <c r="OCM3" s="131"/>
      <c r="OCN3" s="131"/>
      <c r="OCO3" s="131"/>
      <c r="OCP3" s="131"/>
      <c r="OCQ3" s="131"/>
      <c r="OCR3" s="131"/>
      <c r="OCS3" s="131"/>
      <c r="OCT3" s="131"/>
      <c r="OCU3" s="131"/>
      <c r="OCV3" s="131"/>
      <c r="OCW3" s="131"/>
      <c r="OCX3" s="131"/>
      <c r="OCY3" s="131"/>
      <c r="OCZ3" s="131"/>
      <c r="ODA3" s="131"/>
      <c r="ODB3" s="131"/>
      <c r="ODC3" s="131"/>
      <c r="ODD3" s="131"/>
      <c r="ODE3" s="131"/>
      <c r="ODF3" s="131"/>
      <c r="ODG3" s="131"/>
      <c r="ODH3" s="131"/>
      <c r="ODI3" s="131"/>
      <c r="ODJ3" s="131"/>
      <c r="ODK3" s="131"/>
      <c r="ODL3" s="131"/>
      <c r="ODM3" s="131"/>
      <c r="ODN3" s="131"/>
      <c r="ODO3" s="131"/>
      <c r="ODP3" s="131"/>
      <c r="ODQ3" s="131"/>
      <c r="ODR3" s="131"/>
      <c r="ODS3" s="131"/>
      <c r="ODT3" s="131"/>
      <c r="ODU3" s="131"/>
      <c r="ODV3" s="131"/>
      <c r="ODW3" s="131"/>
      <c r="ODX3" s="131"/>
      <c r="ODY3" s="131"/>
      <c r="ODZ3" s="131"/>
      <c r="OEA3" s="131"/>
      <c r="OEB3" s="131"/>
      <c r="OEC3" s="131"/>
      <c r="OED3" s="131"/>
      <c r="OEE3" s="131"/>
      <c r="OEF3" s="131"/>
      <c r="OEG3" s="131"/>
      <c r="OEH3" s="131"/>
      <c r="OEI3" s="131"/>
      <c r="OEJ3" s="131"/>
      <c r="OEK3" s="131"/>
      <c r="OEL3" s="131"/>
      <c r="OEM3" s="131"/>
      <c r="OEN3" s="131"/>
      <c r="OEO3" s="131"/>
      <c r="OEP3" s="131"/>
      <c r="OEQ3" s="131"/>
      <c r="OER3" s="131"/>
      <c r="OES3" s="131"/>
      <c r="OET3" s="131"/>
      <c r="OEU3" s="131"/>
      <c r="OEV3" s="131"/>
      <c r="OEW3" s="131"/>
      <c r="OEX3" s="131"/>
      <c r="OEY3" s="131"/>
      <c r="OEZ3" s="131"/>
      <c r="OFA3" s="131"/>
      <c r="OFB3" s="131"/>
      <c r="OFC3" s="131"/>
      <c r="OFD3" s="131"/>
      <c r="OFE3" s="131"/>
      <c r="OFF3" s="131"/>
      <c r="OFG3" s="131"/>
      <c r="OFH3" s="131"/>
      <c r="OFI3" s="131"/>
      <c r="OFJ3" s="131"/>
      <c r="OFK3" s="131"/>
      <c r="OFL3" s="131"/>
      <c r="OFM3" s="131"/>
      <c r="OFN3" s="131"/>
      <c r="OFO3" s="131"/>
      <c r="OFP3" s="131"/>
      <c r="OFQ3" s="131"/>
      <c r="OFR3" s="131"/>
      <c r="OFS3" s="131"/>
      <c r="OFT3" s="131"/>
      <c r="OFU3" s="131"/>
      <c r="OFV3" s="131"/>
      <c r="OFW3" s="131"/>
      <c r="OFX3" s="131"/>
      <c r="OFY3" s="131"/>
      <c r="OFZ3" s="131"/>
      <c r="OGA3" s="131"/>
      <c r="OGB3" s="131"/>
      <c r="OGC3" s="131"/>
      <c r="OGD3" s="131"/>
      <c r="OGE3" s="131"/>
      <c r="OGF3" s="131"/>
      <c r="OGG3" s="131"/>
      <c r="OGH3" s="131"/>
      <c r="OGI3" s="131"/>
      <c r="OGJ3" s="131"/>
      <c r="OGK3" s="131"/>
      <c r="OGL3" s="131"/>
      <c r="OGM3" s="131"/>
      <c r="OGN3" s="131"/>
      <c r="OGO3" s="131"/>
      <c r="OGP3" s="131"/>
      <c r="OGQ3" s="131"/>
      <c r="OGR3" s="131"/>
      <c r="OGS3" s="131"/>
      <c r="OGT3" s="131"/>
      <c r="OGU3" s="131"/>
      <c r="OGV3" s="131"/>
      <c r="OGW3" s="131"/>
      <c r="OGX3" s="131"/>
      <c r="OGY3" s="131"/>
      <c r="OGZ3" s="131"/>
      <c r="OHA3" s="131"/>
      <c r="OHB3" s="131"/>
      <c r="OHC3" s="131"/>
      <c r="OHD3" s="131"/>
      <c r="OHE3" s="131"/>
      <c r="OHF3" s="131"/>
      <c r="OHG3" s="131"/>
      <c r="OHH3" s="131"/>
      <c r="OHI3" s="131"/>
      <c r="OHJ3" s="131"/>
      <c r="OHK3" s="131"/>
      <c r="OHL3" s="131"/>
      <c r="OHM3" s="131"/>
      <c r="OHN3" s="131"/>
      <c r="OHO3" s="131"/>
      <c r="OHP3" s="131"/>
      <c r="OHQ3" s="131"/>
      <c r="OHR3" s="131"/>
      <c r="OHS3" s="131"/>
      <c r="OHT3" s="131"/>
      <c r="OHU3" s="131"/>
      <c r="OHV3" s="131"/>
      <c r="OHW3" s="131"/>
      <c r="OHX3" s="131"/>
      <c r="OHY3" s="131"/>
      <c r="OHZ3" s="131"/>
      <c r="OIA3" s="131"/>
      <c r="OIB3" s="131"/>
      <c r="OIC3" s="131"/>
      <c r="OID3" s="131"/>
      <c r="OIE3" s="131"/>
      <c r="OIF3" s="131"/>
      <c r="OIG3" s="131"/>
      <c r="OIH3" s="131"/>
      <c r="OII3" s="131"/>
      <c r="OIJ3" s="131"/>
      <c r="OIK3" s="131"/>
      <c r="OIL3" s="131"/>
      <c r="OIM3" s="131"/>
      <c r="OIN3" s="131"/>
      <c r="OIO3" s="131"/>
      <c r="OIP3" s="131"/>
      <c r="OIQ3" s="131"/>
      <c r="OIR3" s="131"/>
      <c r="OIS3" s="131"/>
      <c r="OIT3" s="131"/>
      <c r="OIU3" s="131"/>
      <c r="OIV3" s="131"/>
      <c r="OIW3" s="131"/>
      <c r="OIX3" s="131"/>
      <c r="OIY3" s="131"/>
      <c r="OIZ3" s="131"/>
      <c r="OJA3" s="131"/>
      <c r="OJB3" s="131"/>
      <c r="OJC3" s="131"/>
      <c r="OJD3" s="131"/>
      <c r="OJE3" s="131"/>
      <c r="OJF3" s="131"/>
      <c r="OJG3" s="131"/>
      <c r="OJH3" s="131"/>
      <c r="OJI3" s="131"/>
      <c r="OJJ3" s="131"/>
      <c r="OJK3" s="131"/>
      <c r="OJL3" s="131"/>
      <c r="OJM3" s="131"/>
      <c r="OJN3" s="131"/>
      <c r="OJO3" s="131"/>
      <c r="OJP3" s="131"/>
      <c r="OJQ3" s="131"/>
      <c r="OJR3" s="131"/>
      <c r="OJS3" s="131"/>
      <c r="OJT3" s="131"/>
      <c r="OJU3" s="131"/>
      <c r="OJV3" s="131"/>
      <c r="OJW3" s="131"/>
      <c r="OJX3" s="131"/>
      <c r="OJY3" s="131"/>
      <c r="OJZ3" s="131"/>
      <c r="OKA3" s="131"/>
      <c r="OKB3" s="131"/>
      <c r="OKC3" s="131"/>
      <c r="OKD3" s="131"/>
      <c r="OKE3" s="131"/>
      <c r="OKF3" s="131"/>
      <c r="OKG3" s="131"/>
      <c r="OKH3" s="131"/>
      <c r="OKI3" s="131"/>
      <c r="OKJ3" s="131"/>
      <c r="OKK3" s="131"/>
      <c r="OKL3" s="131"/>
      <c r="OKM3" s="131"/>
      <c r="OKN3" s="131"/>
      <c r="OKO3" s="131"/>
      <c r="OKP3" s="131"/>
      <c r="OKQ3" s="131"/>
      <c r="OKR3" s="131"/>
      <c r="OKS3" s="131"/>
      <c r="OKT3" s="131"/>
      <c r="OKU3" s="131"/>
      <c r="OKV3" s="131"/>
      <c r="OKW3" s="131"/>
      <c r="OKX3" s="131"/>
      <c r="OKY3" s="131"/>
      <c r="OKZ3" s="131"/>
      <c r="OLA3" s="131"/>
      <c r="OLB3" s="131"/>
      <c r="OLC3" s="131"/>
      <c r="OLD3" s="131"/>
      <c r="OLE3" s="131"/>
      <c r="OLF3" s="131"/>
      <c r="OLG3" s="131"/>
      <c r="OLH3" s="131"/>
      <c r="OLI3" s="131"/>
      <c r="OLJ3" s="131"/>
      <c r="OLK3" s="131"/>
      <c r="OLL3" s="131"/>
      <c r="OLM3" s="131"/>
      <c r="OLN3" s="131"/>
      <c r="OLO3" s="131"/>
      <c r="OLP3" s="131"/>
      <c r="OLQ3" s="131"/>
      <c r="OLR3" s="131"/>
      <c r="OLS3" s="131"/>
      <c r="OLT3" s="131"/>
      <c r="OLU3" s="131"/>
      <c r="OLV3" s="131"/>
      <c r="OLW3" s="131"/>
      <c r="OLX3" s="131"/>
      <c r="OLY3" s="131"/>
      <c r="OLZ3" s="131"/>
      <c r="OMA3" s="131"/>
      <c r="OMB3" s="131"/>
      <c r="OMC3" s="131"/>
      <c r="OMD3" s="131"/>
      <c r="OME3" s="131"/>
      <c r="OMF3" s="131"/>
      <c r="OMG3" s="131"/>
      <c r="OMH3" s="131"/>
      <c r="OMI3" s="131"/>
      <c r="OMJ3" s="131"/>
      <c r="OMK3" s="131"/>
      <c r="OML3" s="131"/>
      <c r="OMM3" s="131"/>
      <c r="OMN3" s="131"/>
      <c r="OMO3" s="131"/>
      <c r="OMP3" s="131"/>
      <c r="OMQ3" s="131"/>
      <c r="OMR3" s="131"/>
      <c r="OMS3" s="131"/>
      <c r="OMT3" s="131"/>
      <c r="OMU3" s="131"/>
      <c r="OMV3" s="131"/>
      <c r="OMW3" s="131"/>
      <c r="OMX3" s="131"/>
      <c r="OMY3" s="131"/>
      <c r="OMZ3" s="131"/>
      <c r="ONA3" s="131"/>
      <c r="ONB3" s="131"/>
      <c r="ONC3" s="131"/>
      <c r="OND3" s="131"/>
      <c r="ONE3" s="131"/>
      <c r="ONF3" s="131"/>
      <c r="ONG3" s="131"/>
      <c r="ONH3" s="131"/>
      <c r="ONI3" s="131"/>
      <c r="ONJ3" s="131"/>
      <c r="ONK3" s="131"/>
      <c r="ONL3" s="131"/>
      <c r="ONM3" s="131"/>
      <c r="ONN3" s="131"/>
      <c r="ONO3" s="131"/>
      <c r="ONP3" s="131"/>
      <c r="ONQ3" s="131"/>
      <c r="ONR3" s="131"/>
      <c r="ONS3" s="131"/>
      <c r="ONT3" s="131"/>
      <c r="ONU3" s="131"/>
      <c r="ONV3" s="131"/>
      <c r="ONW3" s="131"/>
      <c r="ONX3" s="131"/>
      <c r="ONY3" s="131"/>
      <c r="ONZ3" s="131"/>
      <c r="OOA3" s="131"/>
      <c r="OOB3" s="131"/>
      <c r="OOC3" s="131"/>
      <c r="OOD3" s="131"/>
      <c r="OOE3" s="131"/>
      <c r="OOF3" s="131"/>
      <c r="OOG3" s="131"/>
      <c r="OOH3" s="131"/>
      <c r="OOI3" s="131"/>
      <c r="OOJ3" s="131"/>
      <c r="OOK3" s="131"/>
      <c r="OOL3" s="131"/>
      <c r="OOM3" s="131"/>
      <c r="OON3" s="131"/>
      <c r="OOO3" s="131"/>
      <c r="OOP3" s="131"/>
      <c r="OOQ3" s="131"/>
      <c r="OOR3" s="131"/>
      <c r="OOS3" s="131"/>
      <c r="OOT3" s="131"/>
      <c r="OOU3" s="131"/>
      <c r="OOV3" s="131"/>
      <c r="OOW3" s="131"/>
      <c r="OOX3" s="131"/>
      <c r="OOY3" s="131"/>
      <c r="OOZ3" s="131"/>
      <c r="OPA3" s="131"/>
      <c r="OPB3" s="131"/>
      <c r="OPC3" s="131"/>
      <c r="OPD3" s="131"/>
      <c r="OPE3" s="131"/>
      <c r="OPF3" s="131"/>
      <c r="OPG3" s="131"/>
      <c r="OPH3" s="131"/>
      <c r="OPI3" s="131"/>
      <c r="OPJ3" s="131"/>
      <c r="OPK3" s="131"/>
      <c r="OPL3" s="131"/>
      <c r="OPM3" s="131"/>
      <c r="OPN3" s="131"/>
      <c r="OPO3" s="131"/>
      <c r="OPP3" s="131"/>
      <c r="OPQ3" s="131"/>
      <c r="OPR3" s="131"/>
      <c r="OPS3" s="131"/>
      <c r="OPT3" s="131"/>
      <c r="OPU3" s="131"/>
      <c r="OPV3" s="131"/>
      <c r="OPW3" s="131"/>
      <c r="OPX3" s="131"/>
      <c r="OPY3" s="131"/>
      <c r="OPZ3" s="131"/>
      <c r="OQA3" s="131"/>
      <c r="OQB3" s="131"/>
      <c r="OQC3" s="131"/>
      <c r="OQD3" s="131"/>
      <c r="OQE3" s="131"/>
      <c r="OQF3" s="131"/>
      <c r="OQG3" s="131"/>
      <c r="OQH3" s="131"/>
      <c r="OQI3" s="131"/>
      <c r="OQJ3" s="131"/>
      <c r="OQK3" s="131"/>
      <c r="OQL3" s="131"/>
      <c r="OQM3" s="131"/>
      <c r="OQN3" s="131"/>
      <c r="OQO3" s="131"/>
      <c r="OQP3" s="131"/>
      <c r="OQQ3" s="131"/>
      <c r="OQR3" s="131"/>
      <c r="OQS3" s="131"/>
      <c r="OQT3" s="131"/>
      <c r="OQU3" s="131"/>
      <c r="OQV3" s="131"/>
      <c r="OQW3" s="131"/>
      <c r="OQX3" s="131"/>
      <c r="OQY3" s="131"/>
      <c r="OQZ3" s="131"/>
      <c r="ORA3" s="131"/>
      <c r="ORB3" s="131"/>
      <c r="ORC3" s="131"/>
      <c r="ORD3" s="131"/>
      <c r="ORE3" s="131"/>
      <c r="ORF3" s="131"/>
      <c r="ORG3" s="131"/>
      <c r="ORH3" s="131"/>
      <c r="ORI3" s="131"/>
      <c r="ORJ3" s="131"/>
      <c r="ORK3" s="131"/>
      <c r="ORL3" s="131"/>
      <c r="ORM3" s="131"/>
      <c r="ORN3" s="131"/>
      <c r="ORO3" s="131"/>
      <c r="ORP3" s="131"/>
      <c r="ORQ3" s="131"/>
      <c r="ORR3" s="131"/>
      <c r="ORS3" s="131"/>
      <c r="ORT3" s="131"/>
      <c r="ORU3" s="131"/>
      <c r="ORV3" s="131"/>
      <c r="ORW3" s="131"/>
      <c r="ORX3" s="131"/>
      <c r="ORY3" s="131"/>
      <c r="ORZ3" s="131"/>
      <c r="OSA3" s="131"/>
      <c r="OSB3" s="131"/>
      <c r="OSC3" s="131"/>
      <c r="OSD3" s="131"/>
      <c r="OSE3" s="131"/>
      <c r="OSF3" s="131"/>
      <c r="OSG3" s="131"/>
      <c r="OSH3" s="131"/>
      <c r="OSI3" s="131"/>
      <c r="OSJ3" s="131"/>
      <c r="OSK3" s="131"/>
      <c r="OSL3" s="131"/>
      <c r="OSM3" s="131"/>
      <c r="OSN3" s="131"/>
      <c r="OSO3" s="131"/>
      <c r="OSP3" s="131"/>
      <c r="OSQ3" s="131"/>
      <c r="OSR3" s="131"/>
      <c r="OSS3" s="131"/>
      <c r="OST3" s="131"/>
      <c r="OSU3" s="131"/>
      <c r="OSV3" s="131"/>
      <c r="OSW3" s="131"/>
      <c r="OSX3" s="131"/>
      <c r="OSY3" s="131"/>
      <c r="OSZ3" s="131"/>
      <c r="OTA3" s="131"/>
      <c r="OTB3" s="131"/>
      <c r="OTC3" s="131"/>
      <c r="OTD3" s="131"/>
      <c r="OTE3" s="131"/>
      <c r="OTF3" s="131"/>
      <c r="OTG3" s="131"/>
      <c r="OTH3" s="131"/>
      <c r="OTI3" s="131"/>
      <c r="OTJ3" s="131"/>
      <c r="OTK3" s="131"/>
      <c r="OTL3" s="131"/>
      <c r="OTM3" s="131"/>
      <c r="OTN3" s="131"/>
      <c r="OTO3" s="131"/>
      <c r="OTP3" s="131"/>
      <c r="OTQ3" s="131"/>
      <c r="OTR3" s="131"/>
      <c r="OTS3" s="131"/>
      <c r="OTT3" s="131"/>
      <c r="OTU3" s="131"/>
      <c r="OTV3" s="131"/>
      <c r="OTW3" s="131"/>
      <c r="OTX3" s="131"/>
      <c r="OTY3" s="131"/>
      <c r="OTZ3" s="131"/>
      <c r="OUA3" s="131"/>
      <c r="OUB3" s="131"/>
      <c r="OUC3" s="131"/>
      <c r="OUD3" s="131"/>
      <c r="OUE3" s="131"/>
      <c r="OUF3" s="131"/>
      <c r="OUG3" s="131"/>
      <c r="OUH3" s="131"/>
      <c r="OUI3" s="131"/>
      <c r="OUJ3" s="131"/>
      <c r="OUK3" s="131"/>
      <c r="OUL3" s="131"/>
      <c r="OUM3" s="131"/>
      <c r="OUN3" s="131"/>
      <c r="OUO3" s="131"/>
      <c r="OUP3" s="131"/>
      <c r="OUQ3" s="131"/>
      <c r="OUR3" s="131"/>
      <c r="OUS3" s="131"/>
      <c r="OUT3" s="131"/>
      <c r="OUU3" s="131"/>
      <c r="OUV3" s="131"/>
      <c r="OUW3" s="131"/>
      <c r="OUX3" s="131"/>
      <c r="OUY3" s="131"/>
      <c r="OUZ3" s="131"/>
      <c r="OVA3" s="131"/>
      <c r="OVB3" s="131"/>
      <c r="OVC3" s="131"/>
      <c r="OVD3" s="131"/>
      <c r="OVE3" s="131"/>
      <c r="OVF3" s="131"/>
      <c r="OVG3" s="131"/>
      <c r="OVH3" s="131"/>
      <c r="OVI3" s="131"/>
      <c r="OVJ3" s="131"/>
      <c r="OVK3" s="131"/>
      <c r="OVL3" s="131"/>
      <c r="OVM3" s="131"/>
      <c r="OVN3" s="131"/>
      <c r="OVO3" s="131"/>
      <c r="OVP3" s="131"/>
      <c r="OVQ3" s="131"/>
      <c r="OVR3" s="131"/>
      <c r="OVS3" s="131"/>
      <c r="OVT3" s="131"/>
      <c r="OVU3" s="131"/>
      <c r="OVV3" s="131"/>
      <c r="OVW3" s="131"/>
      <c r="OVX3" s="131"/>
      <c r="OVY3" s="131"/>
      <c r="OVZ3" s="131"/>
      <c r="OWA3" s="131"/>
      <c r="OWB3" s="131"/>
      <c r="OWC3" s="131"/>
      <c r="OWD3" s="131"/>
      <c r="OWE3" s="131"/>
      <c r="OWF3" s="131"/>
      <c r="OWG3" s="131"/>
      <c r="OWH3" s="131"/>
      <c r="OWI3" s="131"/>
      <c r="OWJ3" s="131"/>
      <c r="OWK3" s="131"/>
      <c r="OWL3" s="131"/>
      <c r="OWM3" s="131"/>
      <c r="OWN3" s="131"/>
      <c r="OWO3" s="131"/>
      <c r="OWP3" s="131"/>
      <c r="OWQ3" s="131"/>
      <c r="OWR3" s="131"/>
      <c r="OWS3" s="131"/>
      <c r="OWT3" s="131"/>
      <c r="OWU3" s="131"/>
      <c r="OWV3" s="131"/>
      <c r="OWW3" s="131"/>
      <c r="OWX3" s="131"/>
      <c r="OWY3" s="131"/>
      <c r="OWZ3" s="131"/>
      <c r="OXA3" s="131"/>
      <c r="OXB3" s="131"/>
      <c r="OXC3" s="131"/>
      <c r="OXD3" s="131"/>
      <c r="OXE3" s="131"/>
      <c r="OXF3" s="131"/>
      <c r="OXG3" s="131"/>
      <c r="OXH3" s="131"/>
      <c r="OXI3" s="131"/>
      <c r="OXJ3" s="131"/>
      <c r="OXK3" s="131"/>
      <c r="OXL3" s="131"/>
      <c r="OXM3" s="131"/>
      <c r="OXN3" s="131"/>
      <c r="OXO3" s="131"/>
      <c r="OXP3" s="131"/>
      <c r="OXQ3" s="131"/>
      <c r="OXR3" s="131"/>
      <c r="OXS3" s="131"/>
      <c r="OXT3" s="131"/>
      <c r="OXU3" s="131"/>
      <c r="OXV3" s="131"/>
      <c r="OXW3" s="131"/>
      <c r="OXX3" s="131"/>
      <c r="OXY3" s="131"/>
      <c r="OXZ3" s="131"/>
      <c r="OYA3" s="131"/>
      <c r="OYB3" s="131"/>
      <c r="OYC3" s="131"/>
      <c r="OYD3" s="131"/>
      <c r="OYE3" s="131"/>
      <c r="OYF3" s="131"/>
      <c r="OYG3" s="131"/>
      <c r="OYH3" s="131"/>
      <c r="OYI3" s="131"/>
      <c r="OYJ3" s="131"/>
      <c r="OYK3" s="131"/>
      <c r="OYL3" s="131"/>
      <c r="OYM3" s="131"/>
      <c r="OYN3" s="131"/>
      <c r="OYO3" s="131"/>
      <c r="OYP3" s="131"/>
      <c r="OYQ3" s="131"/>
      <c r="OYR3" s="131"/>
      <c r="OYS3" s="131"/>
      <c r="OYT3" s="131"/>
      <c r="OYU3" s="131"/>
      <c r="OYV3" s="131"/>
      <c r="OYW3" s="131"/>
      <c r="OYX3" s="131"/>
      <c r="OYY3" s="131"/>
      <c r="OYZ3" s="131"/>
      <c r="OZA3" s="131"/>
      <c r="OZB3" s="131"/>
      <c r="OZC3" s="131"/>
      <c r="OZD3" s="131"/>
      <c r="OZE3" s="131"/>
      <c r="OZF3" s="131"/>
      <c r="OZG3" s="131"/>
      <c r="OZH3" s="131"/>
      <c r="OZI3" s="131"/>
      <c r="OZJ3" s="131"/>
      <c r="OZK3" s="131"/>
      <c r="OZL3" s="131"/>
      <c r="OZM3" s="131"/>
      <c r="OZN3" s="131"/>
      <c r="OZO3" s="131"/>
      <c r="OZP3" s="131"/>
      <c r="OZQ3" s="131"/>
      <c r="OZR3" s="131"/>
      <c r="OZS3" s="131"/>
      <c r="OZT3" s="131"/>
      <c r="OZU3" s="131"/>
      <c r="OZV3" s="131"/>
      <c r="OZW3" s="131"/>
      <c r="OZX3" s="131"/>
      <c r="OZY3" s="131"/>
      <c r="OZZ3" s="131"/>
      <c r="PAA3" s="131"/>
      <c r="PAB3" s="131"/>
      <c r="PAC3" s="131"/>
      <c r="PAD3" s="131"/>
      <c r="PAE3" s="131"/>
      <c r="PAF3" s="131"/>
      <c r="PAG3" s="131"/>
      <c r="PAH3" s="131"/>
      <c r="PAI3" s="131"/>
      <c r="PAJ3" s="131"/>
      <c r="PAK3" s="131"/>
      <c r="PAL3" s="131"/>
      <c r="PAM3" s="131"/>
      <c r="PAN3" s="131"/>
      <c r="PAO3" s="131"/>
      <c r="PAP3" s="131"/>
      <c r="PAQ3" s="131"/>
      <c r="PAR3" s="131"/>
      <c r="PAS3" s="131"/>
      <c r="PAT3" s="131"/>
      <c r="PAU3" s="131"/>
      <c r="PAV3" s="131"/>
      <c r="PAW3" s="131"/>
      <c r="PAX3" s="131"/>
      <c r="PAY3" s="131"/>
      <c r="PAZ3" s="131"/>
      <c r="PBA3" s="131"/>
      <c r="PBB3" s="131"/>
      <c r="PBC3" s="131"/>
      <c r="PBD3" s="131"/>
      <c r="PBE3" s="131"/>
      <c r="PBF3" s="131"/>
      <c r="PBG3" s="131"/>
      <c r="PBH3" s="131"/>
      <c r="PBI3" s="131"/>
      <c r="PBJ3" s="131"/>
      <c r="PBK3" s="131"/>
      <c r="PBL3" s="131"/>
      <c r="PBM3" s="131"/>
      <c r="PBN3" s="131"/>
      <c r="PBO3" s="131"/>
      <c r="PBP3" s="131"/>
      <c r="PBQ3" s="131"/>
      <c r="PBR3" s="131"/>
      <c r="PBS3" s="131"/>
      <c r="PBT3" s="131"/>
      <c r="PBU3" s="131"/>
      <c r="PBV3" s="131"/>
      <c r="PBW3" s="131"/>
      <c r="PBX3" s="131"/>
      <c r="PBY3" s="131"/>
      <c r="PBZ3" s="131"/>
      <c r="PCA3" s="131"/>
      <c r="PCB3" s="131"/>
      <c r="PCC3" s="131"/>
      <c r="PCD3" s="131"/>
      <c r="PCE3" s="131"/>
      <c r="PCF3" s="131"/>
      <c r="PCG3" s="131"/>
      <c r="PCH3" s="131"/>
      <c r="PCI3" s="131"/>
      <c r="PCJ3" s="131"/>
      <c r="PCK3" s="131"/>
      <c r="PCL3" s="131"/>
      <c r="PCM3" s="131"/>
      <c r="PCN3" s="131"/>
      <c r="PCO3" s="131"/>
      <c r="PCP3" s="131"/>
      <c r="PCQ3" s="131"/>
      <c r="PCR3" s="131"/>
      <c r="PCS3" s="131"/>
      <c r="PCT3" s="131"/>
      <c r="PCU3" s="131"/>
      <c r="PCV3" s="131"/>
      <c r="PCW3" s="131"/>
      <c r="PCX3" s="131"/>
      <c r="PCY3" s="131"/>
      <c r="PCZ3" s="131"/>
      <c r="PDA3" s="131"/>
      <c r="PDB3" s="131"/>
      <c r="PDC3" s="131"/>
      <c r="PDD3" s="131"/>
      <c r="PDE3" s="131"/>
      <c r="PDF3" s="131"/>
      <c r="PDG3" s="131"/>
      <c r="PDH3" s="131"/>
      <c r="PDI3" s="131"/>
      <c r="PDJ3" s="131"/>
      <c r="PDK3" s="131"/>
      <c r="PDL3" s="131"/>
      <c r="PDM3" s="131"/>
      <c r="PDN3" s="131"/>
      <c r="PDO3" s="131"/>
      <c r="PDP3" s="131"/>
      <c r="PDQ3" s="131"/>
      <c r="PDR3" s="131"/>
      <c r="PDS3" s="131"/>
      <c r="PDT3" s="131"/>
      <c r="PDU3" s="131"/>
      <c r="PDV3" s="131"/>
      <c r="PDW3" s="131"/>
      <c r="PDX3" s="131"/>
      <c r="PDY3" s="131"/>
      <c r="PDZ3" s="131"/>
      <c r="PEA3" s="131"/>
      <c r="PEB3" s="131"/>
      <c r="PEC3" s="131"/>
      <c r="PED3" s="131"/>
      <c r="PEE3" s="131"/>
      <c r="PEF3" s="131"/>
      <c r="PEG3" s="131"/>
      <c r="PEH3" s="131"/>
      <c r="PEI3" s="131"/>
      <c r="PEJ3" s="131"/>
      <c r="PEK3" s="131"/>
      <c r="PEL3" s="131"/>
      <c r="PEM3" s="131"/>
      <c r="PEN3" s="131"/>
      <c r="PEO3" s="131"/>
      <c r="PEP3" s="131"/>
      <c r="PEQ3" s="131"/>
      <c r="PER3" s="131"/>
      <c r="PES3" s="131"/>
      <c r="PET3" s="131"/>
      <c r="PEU3" s="131"/>
      <c r="PEV3" s="131"/>
      <c r="PEW3" s="131"/>
      <c r="PEX3" s="131"/>
      <c r="PEY3" s="131"/>
      <c r="PEZ3" s="131"/>
      <c r="PFA3" s="131"/>
      <c r="PFB3" s="131"/>
      <c r="PFC3" s="131"/>
      <c r="PFD3" s="131"/>
      <c r="PFE3" s="131"/>
      <c r="PFF3" s="131"/>
      <c r="PFG3" s="131"/>
      <c r="PFH3" s="131"/>
      <c r="PFI3" s="131"/>
      <c r="PFJ3" s="131"/>
      <c r="PFK3" s="131"/>
      <c r="PFL3" s="131"/>
      <c r="PFM3" s="131"/>
      <c r="PFN3" s="131"/>
      <c r="PFO3" s="131"/>
      <c r="PFP3" s="131"/>
      <c r="PFQ3" s="131"/>
      <c r="PFR3" s="131"/>
      <c r="PFS3" s="131"/>
      <c r="PFT3" s="131"/>
      <c r="PFU3" s="131"/>
      <c r="PFV3" s="131"/>
      <c r="PFW3" s="131"/>
      <c r="PFX3" s="131"/>
      <c r="PFY3" s="131"/>
      <c r="PFZ3" s="131"/>
      <c r="PGA3" s="131"/>
      <c r="PGB3" s="131"/>
      <c r="PGC3" s="131"/>
      <c r="PGD3" s="131"/>
      <c r="PGE3" s="131"/>
      <c r="PGF3" s="131"/>
      <c r="PGG3" s="131"/>
      <c r="PGH3" s="131"/>
      <c r="PGI3" s="131"/>
      <c r="PGJ3" s="131"/>
      <c r="PGK3" s="131"/>
      <c r="PGL3" s="131"/>
      <c r="PGM3" s="131"/>
      <c r="PGN3" s="131"/>
      <c r="PGO3" s="131"/>
      <c r="PGP3" s="131"/>
      <c r="PGQ3" s="131"/>
      <c r="PGR3" s="131"/>
      <c r="PGS3" s="131"/>
      <c r="PGT3" s="131"/>
      <c r="PGU3" s="131"/>
      <c r="PGV3" s="131"/>
      <c r="PGW3" s="131"/>
      <c r="PGX3" s="131"/>
      <c r="PGY3" s="131"/>
      <c r="PGZ3" s="131"/>
      <c r="PHA3" s="131"/>
      <c r="PHB3" s="131"/>
      <c r="PHC3" s="131"/>
      <c r="PHD3" s="131"/>
      <c r="PHE3" s="131"/>
      <c r="PHF3" s="131"/>
      <c r="PHG3" s="131"/>
      <c r="PHH3" s="131"/>
      <c r="PHI3" s="131"/>
      <c r="PHJ3" s="131"/>
      <c r="PHK3" s="131"/>
      <c r="PHL3" s="131"/>
      <c r="PHM3" s="131"/>
      <c r="PHN3" s="131"/>
      <c r="PHO3" s="131"/>
      <c r="PHP3" s="131"/>
      <c r="PHQ3" s="131"/>
      <c r="PHR3" s="131"/>
      <c r="PHS3" s="131"/>
      <c r="PHT3" s="131"/>
      <c r="PHU3" s="131"/>
      <c r="PHV3" s="131"/>
      <c r="PHW3" s="131"/>
      <c r="PHX3" s="131"/>
      <c r="PHY3" s="131"/>
      <c r="PHZ3" s="131"/>
      <c r="PIA3" s="131"/>
      <c r="PIB3" s="131"/>
      <c r="PIC3" s="131"/>
      <c r="PID3" s="131"/>
      <c r="PIE3" s="131"/>
      <c r="PIF3" s="131"/>
      <c r="PIG3" s="131"/>
      <c r="PIH3" s="131"/>
      <c r="PII3" s="131"/>
      <c r="PIJ3" s="131"/>
      <c r="PIK3" s="131"/>
      <c r="PIL3" s="131"/>
      <c r="PIM3" s="131"/>
      <c r="PIN3" s="131"/>
      <c r="PIO3" s="131"/>
      <c r="PIP3" s="131"/>
      <c r="PIQ3" s="131"/>
      <c r="PIR3" s="131"/>
      <c r="PIS3" s="131"/>
      <c r="PIT3" s="131"/>
      <c r="PIU3" s="131"/>
      <c r="PIV3" s="131"/>
      <c r="PIW3" s="131"/>
      <c r="PIX3" s="131"/>
      <c r="PIY3" s="131"/>
      <c r="PIZ3" s="131"/>
      <c r="PJA3" s="131"/>
      <c r="PJB3" s="131"/>
      <c r="PJC3" s="131"/>
      <c r="PJD3" s="131"/>
      <c r="PJE3" s="131"/>
      <c r="PJF3" s="131"/>
      <c r="PJG3" s="131"/>
      <c r="PJH3" s="131"/>
      <c r="PJI3" s="131"/>
      <c r="PJJ3" s="131"/>
      <c r="PJK3" s="131"/>
      <c r="PJL3" s="131"/>
      <c r="PJM3" s="131"/>
      <c r="PJN3" s="131"/>
      <c r="PJO3" s="131"/>
      <c r="PJP3" s="131"/>
      <c r="PJQ3" s="131"/>
      <c r="PJR3" s="131"/>
      <c r="PJS3" s="131"/>
      <c r="PJT3" s="131"/>
      <c r="PJU3" s="131"/>
      <c r="PJV3" s="131"/>
      <c r="PJW3" s="131"/>
      <c r="PJX3" s="131"/>
      <c r="PJY3" s="131"/>
      <c r="PJZ3" s="131"/>
      <c r="PKA3" s="131"/>
      <c r="PKB3" s="131"/>
      <c r="PKC3" s="131"/>
      <c r="PKD3" s="131"/>
      <c r="PKE3" s="131"/>
      <c r="PKF3" s="131"/>
      <c r="PKG3" s="131"/>
      <c r="PKH3" s="131"/>
      <c r="PKI3" s="131"/>
      <c r="PKJ3" s="131"/>
      <c r="PKK3" s="131"/>
      <c r="PKL3" s="131"/>
      <c r="PKM3" s="131"/>
      <c r="PKN3" s="131"/>
      <c r="PKO3" s="131"/>
      <c r="PKP3" s="131"/>
      <c r="PKQ3" s="131"/>
      <c r="PKR3" s="131"/>
      <c r="PKS3" s="131"/>
      <c r="PKT3" s="131"/>
      <c r="PKU3" s="131"/>
      <c r="PKV3" s="131"/>
      <c r="PKW3" s="131"/>
      <c r="PKX3" s="131"/>
      <c r="PKY3" s="131"/>
      <c r="PKZ3" s="131"/>
      <c r="PLA3" s="131"/>
      <c r="PLB3" s="131"/>
      <c r="PLC3" s="131"/>
      <c r="PLD3" s="131"/>
      <c r="PLE3" s="131"/>
      <c r="PLF3" s="131"/>
      <c r="PLG3" s="131"/>
      <c r="PLH3" s="131"/>
      <c r="PLI3" s="131"/>
      <c r="PLJ3" s="131"/>
      <c r="PLK3" s="131"/>
      <c r="PLL3" s="131"/>
      <c r="PLM3" s="131"/>
      <c r="PLN3" s="131"/>
      <c r="PLO3" s="131"/>
      <c r="PLP3" s="131"/>
      <c r="PLQ3" s="131"/>
      <c r="PLR3" s="131"/>
      <c r="PLS3" s="131"/>
      <c r="PLT3" s="131"/>
      <c r="PLU3" s="131"/>
      <c r="PLV3" s="131"/>
      <c r="PLW3" s="131"/>
      <c r="PLX3" s="131"/>
      <c r="PLY3" s="131"/>
      <c r="PLZ3" s="131"/>
      <c r="PMA3" s="131"/>
      <c r="PMB3" s="131"/>
      <c r="PMC3" s="131"/>
      <c r="PMD3" s="131"/>
      <c r="PME3" s="131"/>
      <c r="PMF3" s="131"/>
      <c r="PMG3" s="131"/>
      <c r="PMH3" s="131"/>
      <c r="PMI3" s="131"/>
      <c r="PMJ3" s="131"/>
      <c r="PMK3" s="131"/>
      <c r="PML3" s="131"/>
      <c r="PMM3" s="131"/>
      <c r="PMN3" s="131"/>
      <c r="PMO3" s="131"/>
      <c r="PMP3" s="131"/>
      <c r="PMQ3" s="131"/>
      <c r="PMR3" s="131"/>
      <c r="PMS3" s="131"/>
      <c r="PMT3" s="131"/>
      <c r="PMU3" s="131"/>
      <c r="PMV3" s="131"/>
      <c r="PMW3" s="131"/>
      <c r="PMX3" s="131"/>
      <c r="PMY3" s="131"/>
      <c r="PMZ3" s="131"/>
      <c r="PNA3" s="131"/>
      <c r="PNB3" s="131"/>
      <c r="PNC3" s="131"/>
      <c r="PND3" s="131"/>
      <c r="PNE3" s="131"/>
      <c r="PNF3" s="131"/>
      <c r="PNG3" s="131"/>
      <c r="PNH3" s="131"/>
      <c r="PNI3" s="131"/>
      <c r="PNJ3" s="131"/>
      <c r="PNK3" s="131"/>
      <c r="PNL3" s="131"/>
      <c r="PNM3" s="131"/>
      <c r="PNN3" s="131"/>
      <c r="PNO3" s="131"/>
      <c r="PNP3" s="131"/>
      <c r="PNQ3" s="131"/>
      <c r="PNR3" s="131"/>
      <c r="PNS3" s="131"/>
      <c r="PNT3" s="131"/>
      <c r="PNU3" s="131"/>
      <c r="PNV3" s="131"/>
      <c r="PNW3" s="131"/>
      <c r="PNX3" s="131"/>
      <c r="PNY3" s="131"/>
      <c r="PNZ3" s="131"/>
      <c r="POA3" s="131"/>
      <c r="POB3" s="131"/>
      <c r="POC3" s="131"/>
      <c r="POD3" s="131"/>
      <c r="POE3" s="131"/>
      <c r="POF3" s="131"/>
      <c r="POG3" s="131"/>
      <c r="POH3" s="131"/>
      <c r="POI3" s="131"/>
      <c r="POJ3" s="131"/>
      <c r="POK3" s="131"/>
      <c r="POL3" s="131"/>
      <c r="POM3" s="131"/>
      <c r="PON3" s="131"/>
      <c r="POO3" s="131"/>
      <c r="POP3" s="131"/>
      <c r="POQ3" s="131"/>
      <c r="POR3" s="131"/>
      <c r="POS3" s="131"/>
      <c r="POT3" s="131"/>
      <c r="POU3" s="131"/>
      <c r="POV3" s="131"/>
      <c r="POW3" s="131"/>
      <c r="POX3" s="131"/>
      <c r="POY3" s="131"/>
      <c r="POZ3" s="131"/>
      <c r="PPA3" s="131"/>
      <c r="PPB3" s="131"/>
      <c r="PPC3" s="131"/>
      <c r="PPD3" s="131"/>
      <c r="PPE3" s="131"/>
      <c r="PPF3" s="131"/>
      <c r="PPG3" s="131"/>
      <c r="PPH3" s="131"/>
      <c r="PPI3" s="131"/>
      <c r="PPJ3" s="131"/>
      <c r="PPK3" s="131"/>
      <c r="PPL3" s="131"/>
      <c r="PPM3" s="131"/>
      <c r="PPN3" s="131"/>
      <c r="PPO3" s="131"/>
      <c r="PPP3" s="131"/>
      <c r="PPQ3" s="131"/>
      <c r="PPR3" s="131"/>
      <c r="PPS3" s="131"/>
      <c r="PPT3" s="131"/>
      <c r="PPU3" s="131"/>
      <c r="PPV3" s="131"/>
      <c r="PPW3" s="131"/>
      <c r="PPX3" s="131"/>
      <c r="PPY3" s="131"/>
      <c r="PPZ3" s="131"/>
      <c r="PQA3" s="131"/>
      <c r="PQB3" s="131"/>
      <c r="PQC3" s="131"/>
      <c r="PQD3" s="131"/>
      <c r="PQE3" s="131"/>
      <c r="PQF3" s="131"/>
      <c r="PQG3" s="131"/>
      <c r="PQH3" s="131"/>
      <c r="PQI3" s="131"/>
      <c r="PQJ3" s="131"/>
      <c r="PQK3" s="131"/>
      <c r="PQL3" s="131"/>
      <c r="PQM3" s="131"/>
      <c r="PQN3" s="131"/>
      <c r="PQO3" s="131"/>
      <c r="PQP3" s="131"/>
      <c r="PQQ3" s="131"/>
      <c r="PQR3" s="131"/>
      <c r="PQS3" s="131"/>
      <c r="PQT3" s="131"/>
      <c r="PQU3" s="131"/>
      <c r="PQV3" s="131"/>
      <c r="PQW3" s="131"/>
      <c r="PQX3" s="131"/>
      <c r="PQY3" s="131"/>
      <c r="PQZ3" s="131"/>
      <c r="PRA3" s="131"/>
      <c r="PRB3" s="131"/>
      <c r="PRC3" s="131"/>
      <c r="PRD3" s="131"/>
      <c r="PRE3" s="131"/>
      <c r="PRF3" s="131"/>
      <c r="PRG3" s="131"/>
      <c r="PRH3" s="131"/>
      <c r="PRI3" s="131"/>
      <c r="PRJ3" s="131"/>
      <c r="PRK3" s="131"/>
      <c r="PRL3" s="131"/>
      <c r="PRM3" s="131"/>
      <c r="PRN3" s="131"/>
      <c r="PRO3" s="131"/>
      <c r="PRP3" s="131"/>
      <c r="PRQ3" s="131"/>
      <c r="PRR3" s="131"/>
      <c r="PRS3" s="131"/>
      <c r="PRT3" s="131"/>
      <c r="PRU3" s="131"/>
      <c r="PRV3" s="131"/>
      <c r="PRW3" s="131"/>
      <c r="PRX3" s="131"/>
      <c r="PRY3" s="131"/>
      <c r="PRZ3" s="131"/>
      <c r="PSA3" s="131"/>
      <c r="PSB3" s="131"/>
      <c r="PSC3" s="131"/>
      <c r="PSD3" s="131"/>
      <c r="PSE3" s="131"/>
      <c r="PSF3" s="131"/>
      <c r="PSG3" s="131"/>
      <c r="PSH3" s="131"/>
      <c r="PSI3" s="131"/>
      <c r="PSJ3" s="131"/>
      <c r="PSK3" s="131"/>
      <c r="PSL3" s="131"/>
      <c r="PSM3" s="131"/>
      <c r="PSN3" s="131"/>
      <c r="PSO3" s="131"/>
      <c r="PSP3" s="131"/>
      <c r="PSQ3" s="131"/>
      <c r="PSR3" s="131"/>
      <c r="PSS3" s="131"/>
      <c r="PST3" s="131"/>
      <c r="PSU3" s="131"/>
      <c r="PSV3" s="131"/>
      <c r="PSW3" s="131"/>
      <c r="PSX3" s="131"/>
      <c r="PSY3" s="131"/>
      <c r="PSZ3" s="131"/>
      <c r="PTA3" s="131"/>
      <c r="PTB3" s="131"/>
      <c r="PTC3" s="131"/>
      <c r="PTD3" s="131"/>
      <c r="PTE3" s="131"/>
      <c r="PTF3" s="131"/>
      <c r="PTG3" s="131"/>
      <c r="PTH3" s="131"/>
      <c r="PTI3" s="131"/>
      <c r="PTJ3" s="131"/>
      <c r="PTK3" s="131"/>
      <c r="PTL3" s="131"/>
      <c r="PTM3" s="131"/>
      <c r="PTN3" s="131"/>
      <c r="PTO3" s="131"/>
      <c r="PTP3" s="131"/>
      <c r="PTQ3" s="131"/>
      <c r="PTR3" s="131"/>
      <c r="PTS3" s="131"/>
      <c r="PTT3" s="131"/>
      <c r="PTU3" s="131"/>
      <c r="PTV3" s="131"/>
      <c r="PTW3" s="131"/>
      <c r="PTX3" s="131"/>
      <c r="PTY3" s="131"/>
      <c r="PTZ3" s="131"/>
      <c r="PUA3" s="131"/>
      <c r="PUB3" s="131"/>
      <c r="PUC3" s="131"/>
      <c r="PUD3" s="131"/>
      <c r="PUE3" s="131"/>
      <c r="PUF3" s="131"/>
      <c r="PUG3" s="131"/>
      <c r="PUH3" s="131"/>
      <c r="PUI3" s="131"/>
      <c r="PUJ3" s="131"/>
      <c r="PUK3" s="131"/>
      <c r="PUL3" s="131"/>
      <c r="PUM3" s="131"/>
      <c r="PUN3" s="131"/>
      <c r="PUO3" s="131"/>
      <c r="PUP3" s="131"/>
      <c r="PUQ3" s="131"/>
      <c r="PUR3" s="131"/>
      <c r="PUS3" s="131"/>
      <c r="PUT3" s="131"/>
      <c r="PUU3" s="131"/>
      <c r="PUV3" s="131"/>
      <c r="PUW3" s="131"/>
      <c r="PUX3" s="131"/>
      <c r="PUY3" s="131"/>
      <c r="PUZ3" s="131"/>
      <c r="PVA3" s="131"/>
      <c r="PVB3" s="131"/>
      <c r="PVC3" s="131"/>
      <c r="PVD3" s="131"/>
      <c r="PVE3" s="131"/>
      <c r="PVF3" s="131"/>
      <c r="PVG3" s="131"/>
      <c r="PVH3" s="131"/>
      <c r="PVI3" s="131"/>
      <c r="PVJ3" s="131"/>
      <c r="PVK3" s="131"/>
      <c r="PVL3" s="131"/>
      <c r="PVM3" s="131"/>
      <c r="PVN3" s="131"/>
      <c r="PVO3" s="131"/>
      <c r="PVP3" s="131"/>
      <c r="PVQ3" s="131"/>
      <c r="PVR3" s="131"/>
      <c r="PVS3" s="131"/>
      <c r="PVT3" s="131"/>
      <c r="PVU3" s="131"/>
      <c r="PVV3" s="131"/>
      <c r="PVW3" s="131"/>
      <c r="PVX3" s="131"/>
      <c r="PVY3" s="131"/>
      <c r="PVZ3" s="131"/>
      <c r="PWA3" s="131"/>
      <c r="PWB3" s="131"/>
      <c r="PWC3" s="131"/>
      <c r="PWD3" s="131"/>
      <c r="PWE3" s="131"/>
      <c r="PWF3" s="131"/>
      <c r="PWG3" s="131"/>
      <c r="PWH3" s="131"/>
      <c r="PWI3" s="131"/>
      <c r="PWJ3" s="131"/>
      <c r="PWK3" s="131"/>
      <c r="PWL3" s="131"/>
      <c r="PWM3" s="131"/>
      <c r="PWN3" s="131"/>
      <c r="PWO3" s="131"/>
      <c r="PWP3" s="131"/>
      <c r="PWQ3" s="131"/>
      <c r="PWR3" s="131"/>
      <c r="PWS3" s="131"/>
      <c r="PWT3" s="131"/>
      <c r="PWU3" s="131"/>
      <c r="PWV3" s="131"/>
      <c r="PWW3" s="131"/>
      <c r="PWX3" s="131"/>
      <c r="PWY3" s="131"/>
      <c r="PWZ3" s="131"/>
      <c r="PXA3" s="131"/>
      <c r="PXB3" s="131"/>
      <c r="PXC3" s="131"/>
      <c r="PXD3" s="131"/>
      <c r="PXE3" s="131"/>
      <c r="PXF3" s="131"/>
      <c r="PXG3" s="131"/>
      <c r="PXH3" s="131"/>
      <c r="PXI3" s="131"/>
      <c r="PXJ3" s="131"/>
      <c r="PXK3" s="131"/>
      <c r="PXL3" s="131"/>
      <c r="PXM3" s="131"/>
      <c r="PXN3" s="131"/>
      <c r="PXO3" s="131"/>
      <c r="PXP3" s="131"/>
      <c r="PXQ3" s="131"/>
      <c r="PXR3" s="131"/>
      <c r="PXS3" s="131"/>
      <c r="PXT3" s="131"/>
      <c r="PXU3" s="131"/>
      <c r="PXV3" s="131"/>
      <c r="PXW3" s="131"/>
      <c r="PXX3" s="131"/>
      <c r="PXY3" s="131"/>
      <c r="PXZ3" s="131"/>
      <c r="PYA3" s="131"/>
      <c r="PYB3" s="131"/>
      <c r="PYC3" s="131"/>
      <c r="PYD3" s="131"/>
      <c r="PYE3" s="131"/>
      <c r="PYF3" s="131"/>
      <c r="PYG3" s="131"/>
      <c r="PYH3" s="131"/>
      <c r="PYI3" s="131"/>
      <c r="PYJ3" s="131"/>
      <c r="PYK3" s="131"/>
      <c r="PYL3" s="131"/>
      <c r="PYM3" s="131"/>
      <c r="PYN3" s="131"/>
      <c r="PYO3" s="131"/>
      <c r="PYP3" s="131"/>
      <c r="PYQ3" s="131"/>
      <c r="PYR3" s="131"/>
      <c r="PYS3" s="131"/>
      <c r="PYT3" s="131"/>
      <c r="PYU3" s="131"/>
      <c r="PYV3" s="131"/>
      <c r="PYW3" s="131"/>
      <c r="PYX3" s="131"/>
      <c r="PYY3" s="131"/>
      <c r="PYZ3" s="131"/>
      <c r="PZA3" s="131"/>
      <c r="PZB3" s="131"/>
      <c r="PZC3" s="131"/>
      <c r="PZD3" s="131"/>
      <c r="PZE3" s="131"/>
      <c r="PZF3" s="131"/>
      <c r="PZG3" s="131"/>
      <c r="PZH3" s="131"/>
      <c r="PZI3" s="131"/>
      <c r="PZJ3" s="131"/>
      <c r="PZK3" s="131"/>
      <c r="PZL3" s="131"/>
      <c r="PZM3" s="131"/>
      <c r="PZN3" s="131"/>
      <c r="PZO3" s="131"/>
      <c r="PZP3" s="131"/>
      <c r="PZQ3" s="131"/>
      <c r="PZR3" s="131"/>
      <c r="PZS3" s="131"/>
      <c r="PZT3" s="131"/>
      <c r="PZU3" s="131"/>
      <c r="PZV3" s="131"/>
      <c r="PZW3" s="131"/>
      <c r="PZX3" s="131"/>
      <c r="PZY3" s="131"/>
      <c r="PZZ3" s="131"/>
      <c r="QAA3" s="131"/>
      <c r="QAB3" s="131"/>
      <c r="QAC3" s="131"/>
      <c r="QAD3" s="131"/>
      <c r="QAE3" s="131"/>
      <c r="QAF3" s="131"/>
      <c r="QAG3" s="131"/>
      <c r="QAH3" s="131"/>
      <c r="QAI3" s="131"/>
      <c r="QAJ3" s="131"/>
      <c r="QAK3" s="131"/>
      <c r="QAL3" s="131"/>
      <c r="QAM3" s="131"/>
      <c r="QAN3" s="131"/>
      <c r="QAO3" s="131"/>
      <c r="QAP3" s="131"/>
      <c r="QAQ3" s="131"/>
      <c r="QAR3" s="131"/>
      <c r="QAS3" s="131"/>
      <c r="QAT3" s="131"/>
      <c r="QAU3" s="131"/>
      <c r="QAV3" s="131"/>
      <c r="QAW3" s="131"/>
      <c r="QAX3" s="131"/>
      <c r="QAY3" s="131"/>
      <c r="QAZ3" s="131"/>
      <c r="QBA3" s="131"/>
      <c r="QBB3" s="131"/>
      <c r="QBC3" s="131"/>
      <c r="QBD3" s="131"/>
      <c r="QBE3" s="131"/>
      <c r="QBF3" s="131"/>
      <c r="QBG3" s="131"/>
      <c r="QBH3" s="131"/>
      <c r="QBI3" s="131"/>
      <c r="QBJ3" s="131"/>
      <c r="QBK3" s="131"/>
      <c r="QBL3" s="131"/>
      <c r="QBM3" s="131"/>
      <c r="QBN3" s="131"/>
      <c r="QBO3" s="131"/>
      <c r="QBP3" s="131"/>
      <c r="QBQ3" s="131"/>
      <c r="QBR3" s="131"/>
      <c r="QBS3" s="131"/>
      <c r="QBT3" s="131"/>
      <c r="QBU3" s="131"/>
      <c r="QBV3" s="131"/>
      <c r="QBW3" s="131"/>
      <c r="QBX3" s="131"/>
      <c r="QBY3" s="131"/>
      <c r="QBZ3" s="131"/>
      <c r="QCA3" s="131"/>
      <c r="QCB3" s="131"/>
      <c r="QCC3" s="131"/>
      <c r="QCD3" s="131"/>
      <c r="QCE3" s="131"/>
      <c r="QCF3" s="131"/>
      <c r="QCG3" s="131"/>
      <c r="QCH3" s="131"/>
      <c r="QCI3" s="131"/>
      <c r="QCJ3" s="131"/>
      <c r="QCK3" s="131"/>
      <c r="QCL3" s="131"/>
      <c r="QCM3" s="131"/>
      <c r="QCN3" s="131"/>
      <c r="QCO3" s="131"/>
      <c r="QCP3" s="131"/>
      <c r="QCQ3" s="131"/>
      <c r="QCR3" s="131"/>
      <c r="QCS3" s="131"/>
      <c r="QCT3" s="131"/>
      <c r="QCU3" s="131"/>
      <c r="QCV3" s="131"/>
      <c r="QCW3" s="131"/>
      <c r="QCX3" s="131"/>
      <c r="QCY3" s="131"/>
      <c r="QCZ3" s="131"/>
      <c r="QDA3" s="131"/>
      <c r="QDB3" s="131"/>
      <c r="QDC3" s="131"/>
      <c r="QDD3" s="131"/>
      <c r="QDE3" s="131"/>
      <c r="QDF3" s="131"/>
      <c r="QDG3" s="131"/>
      <c r="QDH3" s="131"/>
      <c r="QDI3" s="131"/>
      <c r="QDJ3" s="131"/>
      <c r="QDK3" s="131"/>
      <c r="QDL3" s="131"/>
      <c r="QDM3" s="131"/>
      <c r="QDN3" s="131"/>
      <c r="QDO3" s="131"/>
      <c r="QDP3" s="131"/>
      <c r="QDQ3" s="131"/>
      <c r="QDR3" s="131"/>
      <c r="QDS3" s="131"/>
      <c r="QDT3" s="131"/>
      <c r="QDU3" s="131"/>
      <c r="QDV3" s="131"/>
      <c r="QDW3" s="131"/>
      <c r="QDX3" s="131"/>
      <c r="QDY3" s="131"/>
      <c r="QDZ3" s="131"/>
      <c r="QEA3" s="131"/>
      <c r="QEB3" s="131"/>
      <c r="QEC3" s="131"/>
      <c r="QED3" s="131"/>
      <c r="QEE3" s="131"/>
      <c r="QEF3" s="131"/>
      <c r="QEG3" s="131"/>
      <c r="QEH3" s="131"/>
      <c r="QEI3" s="131"/>
      <c r="QEJ3" s="131"/>
      <c r="QEK3" s="131"/>
      <c r="QEL3" s="131"/>
      <c r="QEM3" s="131"/>
      <c r="QEN3" s="131"/>
      <c r="QEO3" s="131"/>
      <c r="QEP3" s="131"/>
      <c r="QEQ3" s="131"/>
      <c r="QER3" s="131"/>
      <c r="QES3" s="131"/>
      <c r="QET3" s="131"/>
      <c r="QEU3" s="131"/>
      <c r="QEV3" s="131"/>
      <c r="QEW3" s="131"/>
      <c r="QEX3" s="131"/>
      <c r="QEY3" s="131"/>
      <c r="QEZ3" s="131"/>
      <c r="QFA3" s="131"/>
      <c r="QFB3" s="131"/>
      <c r="QFC3" s="131"/>
      <c r="QFD3" s="131"/>
      <c r="QFE3" s="131"/>
      <c r="QFF3" s="131"/>
      <c r="QFG3" s="131"/>
      <c r="QFH3" s="131"/>
      <c r="QFI3" s="131"/>
      <c r="QFJ3" s="131"/>
      <c r="QFK3" s="131"/>
      <c r="QFL3" s="131"/>
      <c r="QFM3" s="131"/>
      <c r="QFN3" s="131"/>
      <c r="QFO3" s="131"/>
      <c r="QFP3" s="131"/>
      <c r="QFQ3" s="131"/>
      <c r="QFR3" s="131"/>
      <c r="QFS3" s="131"/>
      <c r="QFT3" s="131"/>
      <c r="QFU3" s="131"/>
      <c r="QFV3" s="131"/>
      <c r="QFW3" s="131"/>
      <c r="QFX3" s="131"/>
      <c r="QFY3" s="131"/>
      <c r="QFZ3" s="131"/>
      <c r="QGA3" s="131"/>
      <c r="QGB3" s="131"/>
      <c r="QGC3" s="131"/>
      <c r="QGD3" s="131"/>
      <c r="QGE3" s="131"/>
      <c r="QGF3" s="131"/>
      <c r="QGG3" s="131"/>
      <c r="QGH3" s="131"/>
      <c r="QGI3" s="131"/>
      <c r="QGJ3" s="131"/>
      <c r="QGK3" s="131"/>
      <c r="QGL3" s="131"/>
      <c r="QGM3" s="131"/>
      <c r="QGN3" s="131"/>
      <c r="QGO3" s="131"/>
      <c r="QGP3" s="131"/>
      <c r="QGQ3" s="131"/>
      <c r="QGR3" s="131"/>
      <c r="QGS3" s="131"/>
      <c r="QGT3" s="131"/>
      <c r="QGU3" s="131"/>
      <c r="QGV3" s="131"/>
      <c r="QGW3" s="131"/>
      <c r="QGX3" s="131"/>
      <c r="QGY3" s="131"/>
      <c r="QGZ3" s="131"/>
      <c r="QHA3" s="131"/>
      <c r="QHB3" s="131"/>
      <c r="QHC3" s="131"/>
      <c r="QHD3" s="131"/>
      <c r="QHE3" s="131"/>
      <c r="QHF3" s="131"/>
      <c r="QHG3" s="131"/>
      <c r="QHH3" s="131"/>
      <c r="QHI3" s="131"/>
      <c r="QHJ3" s="131"/>
      <c r="QHK3" s="131"/>
      <c r="QHL3" s="131"/>
      <c r="QHM3" s="131"/>
      <c r="QHN3" s="131"/>
      <c r="QHO3" s="131"/>
      <c r="QHP3" s="131"/>
      <c r="QHQ3" s="131"/>
      <c r="QHR3" s="131"/>
      <c r="QHS3" s="131"/>
      <c r="QHT3" s="131"/>
      <c r="QHU3" s="131"/>
      <c r="QHV3" s="131"/>
      <c r="QHW3" s="131"/>
      <c r="QHX3" s="131"/>
      <c r="QHY3" s="131"/>
      <c r="QHZ3" s="131"/>
      <c r="QIA3" s="131"/>
      <c r="QIB3" s="131"/>
      <c r="QIC3" s="131"/>
      <c r="QID3" s="131"/>
      <c r="QIE3" s="131"/>
      <c r="QIF3" s="131"/>
      <c r="QIG3" s="131"/>
      <c r="QIH3" s="131"/>
      <c r="QII3" s="131"/>
      <c r="QIJ3" s="131"/>
      <c r="QIK3" s="131"/>
      <c r="QIL3" s="131"/>
      <c r="QIM3" s="131"/>
      <c r="QIN3" s="131"/>
      <c r="QIO3" s="131"/>
      <c r="QIP3" s="131"/>
      <c r="QIQ3" s="131"/>
      <c r="QIR3" s="131"/>
      <c r="QIS3" s="131"/>
      <c r="QIT3" s="131"/>
      <c r="QIU3" s="131"/>
      <c r="QIV3" s="131"/>
      <c r="QIW3" s="131"/>
      <c r="QIX3" s="131"/>
      <c r="QIY3" s="131"/>
      <c r="QIZ3" s="131"/>
      <c r="QJA3" s="131"/>
      <c r="QJB3" s="131"/>
      <c r="QJC3" s="131"/>
      <c r="QJD3" s="131"/>
      <c r="QJE3" s="131"/>
      <c r="QJF3" s="131"/>
      <c r="QJG3" s="131"/>
      <c r="QJH3" s="131"/>
      <c r="QJI3" s="131"/>
      <c r="QJJ3" s="131"/>
      <c r="QJK3" s="131"/>
      <c r="QJL3" s="131"/>
      <c r="QJM3" s="131"/>
      <c r="QJN3" s="131"/>
      <c r="QJO3" s="131"/>
      <c r="QJP3" s="131"/>
      <c r="QJQ3" s="131"/>
      <c r="QJR3" s="131"/>
      <c r="QJS3" s="131"/>
      <c r="QJT3" s="131"/>
      <c r="QJU3" s="131"/>
      <c r="QJV3" s="131"/>
      <c r="QJW3" s="131"/>
      <c r="QJX3" s="131"/>
      <c r="QJY3" s="131"/>
      <c r="QJZ3" s="131"/>
      <c r="QKA3" s="131"/>
      <c r="QKB3" s="131"/>
      <c r="QKC3" s="131"/>
      <c r="QKD3" s="131"/>
      <c r="QKE3" s="131"/>
      <c r="QKF3" s="131"/>
      <c r="QKG3" s="131"/>
      <c r="QKH3" s="131"/>
      <c r="QKI3" s="131"/>
      <c r="QKJ3" s="131"/>
      <c r="QKK3" s="131"/>
      <c r="QKL3" s="131"/>
      <c r="QKM3" s="131"/>
      <c r="QKN3" s="131"/>
      <c r="QKO3" s="131"/>
      <c r="QKP3" s="131"/>
      <c r="QKQ3" s="131"/>
      <c r="QKR3" s="131"/>
      <c r="QKS3" s="131"/>
      <c r="QKT3" s="131"/>
      <c r="QKU3" s="131"/>
      <c r="QKV3" s="131"/>
      <c r="QKW3" s="131"/>
      <c r="QKX3" s="131"/>
      <c r="QKY3" s="131"/>
      <c r="QKZ3" s="131"/>
      <c r="QLA3" s="131"/>
      <c r="QLB3" s="131"/>
      <c r="QLC3" s="131"/>
      <c r="QLD3" s="131"/>
      <c r="QLE3" s="131"/>
      <c r="QLF3" s="131"/>
      <c r="QLG3" s="131"/>
      <c r="QLH3" s="131"/>
      <c r="QLI3" s="131"/>
      <c r="QLJ3" s="131"/>
      <c r="QLK3" s="131"/>
      <c r="QLL3" s="131"/>
      <c r="QLM3" s="131"/>
      <c r="QLN3" s="131"/>
      <c r="QLO3" s="131"/>
      <c r="QLP3" s="131"/>
      <c r="QLQ3" s="131"/>
      <c r="QLR3" s="131"/>
      <c r="QLS3" s="131"/>
      <c r="QLT3" s="131"/>
      <c r="QLU3" s="131"/>
      <c r="QLV3" s="131"/>
      <c r="QLW3" s="131"/>
      <c r="QLX3" s="131"/>
      <c r="QLY3" s="131"/>
      <c r="QLZ3" s="131"/>
      <c r="QMA3" s="131"/>
      <c r="QMB3" s="131"/>
      <c r="QMC3" s="131"/>
      <c r="QMD3" s="131"/>
      <c r="QME3" s="131"/>
      <c r="QMF3" s="131"/>
      <c r="QMG3" s="131"/>
      <c r="QMH3" s="131"/>
      <c r="QMI3" s="131"/>
      <c r="QMJ3" s="131"/>
      <c r="QMK3" s="131"/>
      <c r="QML3" s="131"/>
      <c r="QMM3" s="131"/>
      <c r="QMN3" s="131"/>
      <c r="QMO3" s="131"/>
      <c r="QMP3" s="131"/>
      <c r="QMQ3" s="131"/>
      <c r="QMR3" s="131"/>
      <c r="QMS3" s="131"/>
      <c r="QMT3" s="131"/>
      <c r="QMU3" s="131"/>
      <c r="QMV3" s="131"/>
      <c r="QMW3" s="131"/>
      <c r="QMX3" s="131"/>
      <c r="QMY3" s="131"/>
      <c r="QMZ3" s="131"/>
      <c r="QNA3" s="131"/>
      <c r="QNB3" s="131"/>
      <c r="QNC3" s="131"/>
      <c r="QND3" s="131"/>
      <c r="QNE3" s="131"/>
      <c r="QNF3" s="131"/>
      <c r="QNG3" s="131"/>
      <c r="QNH3" s="131"/>
      <c r="QNI3" s="131"/>
      <c r="QNJ3" s="131"/>
      <c r="QNK3" s="131"/>
      <c r="QNL3" s="131"/>
      <c r="QNM3" s="131"/>
      <c r="QNN3" s="131"/>
      <c r="QNO3" s="131"/>
      <c r="QNP3" s="131"/>
      <c r="QNQ3" s="131"/>
      <c r="QNR3" s="131"/>
      <c r="QNS3" s="131"/>
      <c r="QNT3" s="131"/>
      <c r="QNU3" s="131"/>
      <c r="QNV3" s="131"/>
      <c r="QNW3" s="131"/>
      <c r="QNX3" s="131"/>
      <c r="QNY3" s="131"/>
      <c r="QNZ3" s="131"/>
      <c r="QOA3" s="131"/>
      <c r="QOB3" s="131"/>
      <c r="QOC3" s="131"/>
      <c r="QOD3" s="131"/>
      <c r="QOE3" s="131"/>
      <c r="QOF3" s="131"/>
      <c r="QOG3" s="131"/>
      <c r="QOH3" s="131"/>
      <c r="QOI3" s="131"/>
      <c r="QOJ3" s="131"/>
      <c r="QOK3" s="131"/>
      <c r="QOL3" s="131"/>
      <c r="QOM3" s="131"/>
      <c r="QON3" s="131"/>
      <c r="QOO3" s="131"/>
      <c r="QOP3" s="131"/>
      <c r="QOQ3" s="131"/>
      <c r="QOR3" s="131"/>
      <c r="QOS3" s="131"/>
      <c r="QOT3" s="131"/>
      <c r="QOU3" s="131"/>
      <c r="QOV3" s="131"/>
      <c r="QOW3" s="131"/>
      <c r="QOX3" s="131"/>
      <c r="QOY3" s="131"/>
      <c r="QOZ3" s="131"/>
      <c r="QPA3" s="131"/>
      <c r="QPB3" s="131"/>
      <c r="QPC3" s="131"/>
      <c r="QPD3" s="131"/>
      <c r="QPE3" s="131"/>
      <c r="QPF3" s="131"/>
      <c r="QPG3" s="131"/>
      <c r="QPH3" s="131"/>
      <c r="QPI3" s="131"/>
      <c r="QPJ3" s="131"/>
      <c r="QPK3" s="131"/>
      <c r="QPL3" s="131"/>
      <c r="QPM3" s="131"/>
      <c r="QPN3" s="131"/>
      <c r="QPO3" s="131"/>
      <c r="QPP3" s="131"/>
      <c r="QPQ3" s="131"/>
      <c r="QPR3" s="131"/>
      <c r="QPS3" s="131"/>
      <c r="QPT3" s="131"/>
      <c r="QPU3" s="131"/>
      <c r="QPV3" s="131"/>
      <c r="QPW3" s="131"/>
      <c r="QPX3" s="131"/>
      <c r="QPY3" s="131"/>
      <c r="QPZ3" s="131"/>
      <c r="QQA3" s="131"/>
      <c r="QQB3" s="131"/>
      <c r="QQC3" s="131"/>
      <c r="QQD3" s="131"/>
      <c r="QQE3" s="131"/>
      <c r="QQF3" s="131"/>
      <c r="QQG3" s="131"/>
      <c r="QQH3" s="131"/>
      <c r="QQI3" s="131"/>
      <c r="QQJ3" s="131"/>
      <c r="QQK3" s="131"/>
      <c r="QQL3" s="131"/>
      <c r="QQM3" s="131"/>
      <c r="QQN3" s="131"/>
      <c r="QQO3" s="131"/>
      <c r="QQP3" s="131"/>
      <c r="QQQ3" s="131"/>
      <c r="QQR3" s="131"/>
      <c r="QQS3" s="131"/>
      <c r="QQT3" s="131"/>
      <c r="QQU3" s="131"/>
      <c r="QQV3" s="131"/>
      <c r="QQW3" s="131"/>
      <c r="QQX3" s="131"/>
      <c r="QQY3" s="131"/>
      <c r="QQZ3" s="131"/>
      <c r="QRA3" s="131"/>
      <c r="QRB3" s="131"/>
      <c r="QRC3" s="131"/>
      <c r="QRD3" s="131"/>
      <c r="QRE3" s="131"/>
      <c r="QRF3" s="131"/>
      <c r="QRG3" s="131"/>
      <c r="QRH3" s="131"/>
      <c r="QRI3" s="131"/>
      <c r="QRJ3" s="131"/>
      <c r="QRK3" s="131"/>
      <c r="QRL3" s="131"/>
      <c r="QRM3" s="131"/>
      <c r="QRN3" s="131"/>
      <c r="QRO3" s="131"/>
      <c r="QRP3" s="131"/>
      <c r="QRQ3" s="131"/>
      <c r="QRR3" s="131"/>
      <c r="QRS3" s="131"/>
      <c r="QRT3" s="131"/>
      <c r="QRU3" s="131"/>
      <c r="QRV3" s="131"/>
      <c r="QRW3" s="131"/>
      <c r="QRX3" s="131"/>
      <c r="QRY3" s="131"/>
      <c r="QRZ3" s="131"/>
      <c r="QSA3" s="131"/>
      <c r="QSB3" s="131"/>
      <c r="QSC3" s="131"/>
      <c r="QSD3" s="131"/>
      <c r="QSE3" s="131"/>
      <c r="QSF3" s="131"/>
      <c r="QSG3" s="131"/>
      <c r="QSH3" s="131"/>
      <c r="QSI3" s="131"/>
      <c r="QSJ3" s="131"/>
      <c r="QSK3" s="131"/>
      <c r="QSL3" s="131"/>
      <c r="QSM3" s="131"/>
      <c r="QSN3" s="131"/>
      <c r="QSO3" s="131"/>
      <c r="QSP3" s="131"/>
      <c r="QSQ3" s="131"/>
      <c r="QSR3" s="131"/>
      <c r="QSS3" s="131"/>
      <c r="QST3" s="131"/>
      <c r="QSU3" s="131"/>
      <c r="QSV3" s="131"/>
      <c r="QSW3" s="131"/>
      <c r="QSX3" s="131"/>
      <c r="QSY3" s="131"/>
      <c r="QSZ3" s="131"/>
      <c r="QTA3" s="131"/>
      <c r="QTB3" s="131"/>
      <c r="QTC3" s="131"/>
      <c r="QTD3" s="131"/>
      <c r="QTE3" s="131"/>
      <c r="QTF3" s="131"/>
      <c r="QTG3" s="131"/>
      <c r="QTH3" s="131"/>
      <c r="QTI3" s="131"/>
      <c r="QTJ3" s="131"/>
      <c r="QTK3" s="131"/>
      <c r="QTL3" s="131"/>
      <c r="QTM3" s="131"/>
      <c r="QTN3" s="131"/>
      <c r="QTO3" s="131"/>
      <c r="QTP3" s="131"/>
      <c r="QTQ3" s="131"/>
      <c r="QTR3" s="131"/>
      <c r="QTS3" s="131"/>
      <c r="QTT3" s="131"/>
      <c r="QTU3" s="131"/>
      <c r="QTV3" s="131"/>
      <c r="QTW3" s="131"/>
      <c r="QTX3" s="131"/>
      <c r="QTY3" s="131"/>
      <c r="QTZ3" s="131"/>
      <c r="QUA3" s="131"/>
      <c r="QUB3" s="131"/>
      <c r="QUC3" s="131"/>
      <c r="QUD3" s="131"/>
      <c r="QUE3" s="131"/>
      <c r="QUF3" s="131"/>
      <c r="QUG3" s="131"/>
      <c r="QUH3" s="131"/>
      <c r="QUI3" s="131"/>
      <c r="QUJ3" s="131"/>
      <c r="QUK3" s="131"/>
      <c r="QUL3" s="131"/>
      <c r="QUM3" s="131"/>
      <c r="QUN3" s="131"/>
      <c r="QUO3" s="131"/>
      <c r="QUP3" s="131"/>
      <c r="QUQ3" s="131"/>
      <c r="QUR3" s="131"/>
      <c r="QUS3" s="131"/>
      <c r="QUT3" s="131"/>
      <c r="QUU3" s="131"/>
      <c r="QUV3" s="131"/>
      <c r="QUW3" s="131"/>
      <c r="QUX3" s="131"/>
      <c r="QUY3" s="131"/>
      <c r="QUZ3" s="131"/>
      <c r="QVA3" s="131"/>
      <c r="QVB3" s="131"/>
      <c r="QVC3" s="131"/>
      <c r="QVD3" s="131"/>
      <c r="QVE3" s="131"/>
      <c r="QVF3" s="131"/>
      <c r="QVG3" s="131"/>
      <c r="QVH3" s="131"/>
      <c r="QVI3" s="131"/>
      <c r="QVJ3" s="131"/>
      <c r="QVK3" s="131"/>
      <c r="QVL3" s="131"/>
      <c r="QVM3" s="131"/>
      <c r="QVN3" s="131"/>
      <c r="QVO3" s="131"/>
      <c r="QVP3" s="131"/>
      <c r="QVQ3" s="131"/>
      <c r="QVR3" s="131"/>
      <c r="QVS3" s="131"/>
      <c r="QVT3" s="131"/>
      <c r="QVU3" s="131"/>
      <c r="QVV3" s="131"/>
      <c r="QVW3" s="131"/>
      <c r="QVX3" s="131"/>
      <c r="QVY3" s="131"/>
      <c r="QVZ3" s="131"/>
      <c r="QWA3" s="131"/>
      <c r="QWB3" s="131"/>
      <c r="QWC3" s="131"/>
      <c r="QWD3" s="131"/>
      <c r="QWE3" s="131"/>
      <c r="QWF3" s="131"/>
      <c r="QWG3" s="131"/>
      <c r="QWH3" s="131"/>
      <c r="QWI3" s="131"/>
      <c r="QWJ3" s="131"/>
      <c r="QWK3" s="131"/>
      <c r="QWL3" s="131"/>
      <c r="QWM3" s="131"/>
      <c r="QWN3" s="131"/>
      <c r="QWO3" s="131"/>
      <c r="QWP3" s="131"/>
      <c r="QWQ3" s="131"/>
      <c r="QWR3" s="131"/>
      <c r="QWS3" s="131"/>
      <c r="QWT3" s="131"/>
      <c r="QWU3" s="131"/>
      <c r="QWV3" s="131"/>
      <c r="QWW3" s="131"/>
      <c r="QWX3" s="131"/>
      <c r="QWY3" s="131"/>
      <c r="QWZ3" s="131"/>
      <c r="QXA3" s="131"/>
      <c r="QXB3" s="131"/>
      <c r="QXC3" s="131"/>
      <c r="QXD3" s="131"/>
      <c r="QXE3" s="131"/>
      <c r="QXF3" s="131"/>
      <c r="QXG3" s="131"/>
      <c r="QXH3" s="131"/>
      <c r="QXI3" s="131"/>
      <c r="QXJ3" s="131"/>
      <c r="QXK3" s="131"/>
      <c r="QXL3" s="131"/>
      <c r="QXM3" s="131"/>
      <c r="QXN3" s="131"/>
      <c r="QXO3" s="131"/>
      <c r="QXP3" s="131"/>
      <c r="QXQ3" s="131"/>
      <c r="QXR3" s="131"/>
      <c r="QXS3" s="131"/>
      <c r="QXT3" s="131"/>
      <c r="QXU3" s="131"/>
      <c r="QXV3" s="131"/>
      <c r="QXW3" s="131"/>
      <c r="QXX3" s="131"/>
      <c r="QXY3" s="131"/>
      <c r="QXZ3" s="131"/>
      <c r="QYA3" s="131"/>
      <c r="QYB3" s="131"/>
      <c r="QYC3" s="131"/>
      <c r="QYD3" s="131"/>
      <c r="QYE3" s="131"/>
      <c r="QYF3" s="131"/>
      <c r="QYG3" s="131"/>
      <c r="QYH3" s="131"/>
      <c r="QYI3" s="131"/>
      <c r="QYJ3" s="131"/>
      <c r="QYK3" s="131"/>
      <c r="QYL3" s="131"/>
      <c r="QYM3" s="131"/>
      <c r="QYN3" s="131"/>
      <c r="QYO3" s="131"/>
      <c r="QYP3" s="131"/>
      <c r="QYQ3" s="131"/>
      <c r="QYR3" s="131"/>
      <c r="QYS3" s="131"/>
      <c r="QYT3" s="131"/>
      <c r="QYU3" s="131"/>
      <c r="QYV3" s="131"/>
      <c r="QYW3" s="131"/>
      <c r="QYX3" s="131"/>
      <c r="QYY3" s="131"/>
      <c r="QYZ3" s="131"/>
      <c r="QZA3" s="131"/>
      <c r="QZB3" s="131"/>
      <c r="QZC3" s="131"/>
      <c r="QZD3" s="131"/>
      <c r="QZE3" s="131"/>
      <c r="QZF3" s="131"/>
      <c r="QZG3" s="131"/>
      <c r="QZH3" s="131"/>
      <c r="QZI3" s="131"/>
      <c r="QZJ3" s="131"/>
      <c r="QZK3" s="131"/>
      <c r="QZL3" s="131"/>
      <c r="QZM3" s="131"/>
      <c r="QZN3" s="131"/>
      <c r="QZO3" s="131"/>
      <c r="QZP3" s="131"/>
      <c r="QZQ3" s="131"/>
      <c r="QZR3" s="131"/>
      <c r="QZS3" s="131"/>
      <c r="QZT3" s="131"/>
      <c r="QZU3" s="131"/>
      <c r="QZV3" s="131"/>
      <c r="QZW3" s="131"/>
      <c r="QZX3" s="131"/>
      <c r="QZY3" s="131"/>
      <c r="QZZ3" s="131"/>
      <c r="RAA3" s="131"/>
      <c r="RAB3" s="131"/>
      <c r="RAC3" s="131"/>
      <c r="RAD3" s="131"/>
      <c r="RAE3" s="131"/>
      <c r="RAF3" s="131"/>
      <c r="RAG3" s="131"/>
      <c r="RAH3" s="131"/>
      <c r="RAI3" s="131"/>
      <c r="RAJ3" s="131"/>
      <c r="RAK3" s="131"/>
      <c r="RAL3" s="131"/>
      <c r="RAM3" s="131"/>
      <c r="RAN3" s="131"/>
      <c r="RAO3" s="131"/>
      <c r="RAP3" s="131"/>
      <c r="RAQ3" s="131"/>
      <c r="RAR3" s="131"/>
      <c r="RAS3" s="131"/>
      <c r="RAT3" s="131"/>
      <c r="RAU3" s="131"/>
      <c r="RAV3" s="131"/>
      <c r="RAW3" s="131"/>
      <c r="RAX3" s="131"/>
      <c r="RAY3" s="131"/>
      <c r="RAZ3" s="131"/>
      <c r="RBA3" s="131"/>
      <c r="RBB3" s="131"/>
      <c r="RBC3" s="131"/>
      <c r="RBD3" s="131"/>
      <c r="RBE3" s="131"/>
      <c r="RBF3" s="131"/>
      <c r="RBG3" s="131"/>
      <c r="RBH3" s="131"/>
      <c r="RBI3" s="131"/>
      <c r="RBJ3" s="131"/>
      <c r="RBK3" s="131"/>
      <c r="RBL3" s="131"/>
      <c r="RBM3" s="131"/>
      <c r="RBN3" s="131"/>
      <c r="RBO3" s="131"/>
      <c r="RBP3" s="131"/>
      <c r="RBQ3" s="131"/>
      <c r="RBR3" s="131"/>
      <c r="RBS3" s="131"/>
      <c r="RBT3" s="131"/>
      <c r="RBU3" s="131"/>
      <c r="RBV3" s="131"/>
      <c r="RBW3" s="131"/>
      <c r="RBX3" s="131"/>
      <c r="RBY3" s="131"/>
      <c r="RBZ3" s="131"/>
      <c r="RCA3" s="131"/>
      <c r="RCB3" s="131"/>
      <c r="RCC3" s="131"/>
      <c r="RCD3" s="131"/>
      <c r="RCE3" s="131"/>
      <c r="RCF3" s="131"/>
      <c r="RCG3" s="131"/>
      <c r="RCH3" s="131"/>
      <c r="RCI3" s="131"/>
      <c r="RCJ3" s="131"/>
      <c r="RCK3" s="131"/>
      <c r="RCL3" s="131"/>
      <c r="RCM3" s="131"/>
      <c r="RCN3" s="131"/>
      <c r="RCO3" s="131"/>
      <c r="RCP3" s="131"/>
      <c r="RCQ3" s="131"/>
      <c r="RCR3" s="131"/>
      <c r="RCS3" s="131"/>
      <c r="RCT3" s="131"/>
      <c r="RCU3" s="131"/>
      <c r="RCV3" s="131"/>
      <c r="RCW3" s="131"/>
      <c r="RCX3" s="131"/>
      <c r="RCY3" s="131"/>
      <c r="RCZ3" s="131"/>
      <c r="RDA3" s="131"/>
      <c r="RDB3" s="131"/>
      <c r="RDC3" s="131"/>
      <c r="RDD3" s="131"/>
      <c r="RDE3" s="131"/>
      <c r="RDF3" s="131"/>
      <c r="RDG3" s="131"/>
      <c r="RDH3" s="131"/>
      <c r="RDI3" s="131"/>
      <c r="RDJ3" s="131"/>
      <c r="RDK3" s="131"/>
      <c r="RDL3" s="131"/>
      <c r="RDM3" s="131"/>
      <c r="RDN3" s="131"/>
      <c r="RDO3" s="131"/>
      <c r="RDP3" s="131"/>
      <c r="RDQ3" s="131"/>
      <c r="RDR3" s="131"/>
      <c r="RDS3" s="131"/>
      <c r="RDT3" s="131"/>
      <c r="RDU3" s="131"/>
      <c r="RDV3" s="131"/>
      <c r="RDW3" s="131"/>
      <c r="RDX3" s="131"/>
      <c r="RDY3" s="131"/>
      <c r="RDZ3" s="131"/>
      <c r="REA3" s="131"/>
      <c r="REB3" s="131"/>
      <c r="REC3" s="131"/>
      <c r="RED3" s="131"/>
      <c r="REE3" s="131"/>
      <c r="REF3" s="131"/>
      <c r="REG3" s="131"/>
      <c r="REH3" s="131"/>
      <c r="REI3" s="131"/>
      <c r="REJ3" s="131"/>
      <c r="REK3" s="131"/>
      <c r="REL3" s="131"/>
      <c r="REM3" s="131"/>
      <c r="REN3" s="131"/>
      <c r="REO3" s="131"/>
      <c r="REP3" s="131"/>
      <c r="REQ3" s="131"/>
      <c r="RER3" s="131"/>
      <c r="RES3" s="131"/>
      <c r="RET3" s="131"/>
      <c r="REU3" s="131"/>
      <c r="REV3" s="131"/>
      <c r="REW3" s="131"/>
      <c r="REX3" s="131"/>
      <c r="REY3" s="131"/>
      <c r="REZ3" s="131"/>
      <c r="RFA3" s="131"/>
      <c r="RFB3" s="131"/>
      <c r="RFC3" s="131"/>
      <c r="RFD3" s="131"/>
      <c r="RFE3" s="131"/>
      <c r="RFF3" s="131"/>
      <c r="RFG3" s="131"/>
      <c r="RFH3" s="131"/>
      <c r="RFI3" s="131"/>
      <c r="RFJ3" s="131"/>
      <c r="RFK3" s="131"/>
      <c r="RFL3" s="131"/>
      <c r="RFM3" s="131"/>
      <c r="RFN3" s="131"/>
      <c r="RFO3" s="131"/>
      <c r="RFP3" s="131"/>
      <c r="RFQ3" s="131"/>
      <c r="RFR3" s="131"/>
      <c r="RFS3" s="131"/>
      <c r="RFT3" s="131"/>
      <c r="RFU3" s="131"/>
      <c r="RFV3" s="131"/>
      <c r="RFW3" s="131"/>
      <c r="RFX3" s="131"/>
      <c r="RFY3" s="131"/>
      <c r="RFZ3" s="131"/>
      <c r="RGA3" s="131"/>
      <c r="RGB3" s="131"/>
      <c r="RGC3" s="131"/>
      <c r="RGD3" s="131"/>
      <c r="RGE3" s="131"/>
      <c r="RGF3" s="131"/>
      <c r="RGG3" s="131"/>
      <c r="RGH3" s="131"/>
      <c r="RGI3" s="131"/>
      <c r="RGJ3" s="131"/>
      <c r="RGK3" s="131"/>
      <c r="RGL3" s="131"/>
      <c r="RGM3" s="131"/>
      <c r="RGN3" s="131"/>
      <c r="RGO3" s="131"/>
      <c r="RGP3" s="131"/>
      <c r="RGQ3" s="131"/>
      <c r="RGR3" s="131"/>
      <c r="RGS3" s="131"/>
      <c r="RGT3" s="131"/>
      <c r="RGU3" s="131"/>
      <c r="RGV3" s="131"/>
      <c r="RGW3" s="131"/>
      <c r="RGX3" s="131"/>
      <c r="RGY3" s="131"/>
      <c r="RGZ3" s="131"/>
      <c r="RHA3" s="131"/>
      <c r="RHB3" s="131"/>
      <c r="RHC3" s="131"/>
      <c r="RHD3" s="131"/>
      <c r="RHE3" s="131"/>
      <c r="RHF3" s="131"/>
      <c r="RHG3" s="131"/>
      <c r="RHH3" s="131"/>
      <c r="RHI3" s="131"/>
      <c r="RHJ3" s="131"/>
      <c r="RHK3" s="131"/>
      <c r="RHL3" s="131"/>
      <c r="RHM3" s="131"/>
      <c r="RHN3" s="131"/>
      <c r="RHO3" s="131"/>
      <c r="RHP3" s="131"/>
      <c r="RHQ3" s="131"/>
      <c r="RHR3" s="131"/>
      <c r="RHS3" s="131"/>
      <c r="RHT3" s="131"/>
      <c r="RHU3" s="131"/>
      <c r="RHV3" s="131"/>
      <c r="RHW3" s="131"/>
      <c r="RHX3" s="131"/>
      <c r="RHY3" s="131"/>
      <c r="RHZ3" s="131"/>
      <c r="RIA3" s="131"/>
      <c r="RIB3" s="131"/>
      <c r="RIC3" s="131"/>
      <c r="RID3" s="131"/>
      <c r="RIE3" s="131"/>
      <c r="RIF3" s="131"/>
      <c r="RIG3" s="131"/>
      <c r="RIH3" s="131"/>
      <c r="RII3" s="131"/>
      <c r="RIJ3" s="131"/>
      <c r="RIK3" s="131"/>
      <c r="RIL3" s="131"/>
      <c r="RIM3" s="131"/>
      <c r="RIN3" s="131"/>
      <c r="RIO3" s="131"/>
      <c r="RIP3" s="131"/>
      <c r="RIQ3" s="131"/>
      <c r="RIR3" s="131"/>
      <c r="RIS3" s="131"/>
      <c r="RIT3" s="131"/>
      <c r="RIU3" s="131"/>
      <c r="RIV3" s="131"/>
      <c r="RIW3" s="131"/>
      <c r="RIX3" s="131"/>
      <c r="RIY3" s="131"/>
      <c r="RIZ3" s="131"/>
      <c r="RJA3" s="131"/>
      <c r="RJB3" s="131"/>
      <c r="RJC3" s="131"/>
      <c r="RJD3" s="131"/>
      <c r="RJE3" s="131"/>
      <c r="RJF3" s="131"/>
      <c r="RJG3" s="131"/>
      <c r="RJH3" s="131"/>
      <c r="RJI3" s="131"/>
      <c r="RJJ3" s="131"/>
      <c r="RJK3" s="131"/>
      <c r="RJL3" s="131"/>
      <c r="RJM3" s="131"/>
      <c r="RJN3" s="131"/>
      <c r="RJO3" s="131"/>
      <c r="RJP3" s="131"/>
      <c r="RJQ3" s="131"/>
      <c r="RJR3" s="131"/>
      <c r="RJS3" s="131"/>
      <c r="RJT3" s="131"/>
      <c r="RJU3" s="131"/>
      <c r="RJV3" s="131"/>
      <c r="RJW3" s="131"/>
      <c r="RJX3" s="131"/>
      <c r="RJY3" s="131"/>
      <c r="RJZ3" s="131"/>
      <c r="RKA3" s="131"/>
      <c r="RKB3" s="131"/>
      <c r="RKC3" s="131"/>
      <c r="RKD3" s="131"/>
      <c r="RKE3" s="131"/>
      <c r="RKF3" s="131"/>
      <c r="RKG3" s="131"/>
      <c r="RKH3" s="131"/>
      <c r="RKI3" s="131"/>
      <c r="RKJ3" s="131"/>
      <c r="RKK3" s="131"/>
      <c r="RKL3" s="131"/>
      <c r="RKM3" s="131"/>
      <c r="RKN3" s="131"/>
      <c r="RKO3" s="131"/>
      <c r="RKP3" s="131"/>
      <c r="RKQ3" s="131"/>
      <c r="RKR3" s="131"/>
      <c r="RKS3" s="131"/>
      <c r="RKT3" s="131"/>
      <c r="RKU3" s="131"/>
      <c r="RKV3" s="131"/>
      <c r="RKW3" s="131"/>
      <c r="RKX3" s="131"/>
      <c r="RKY3" s="131"/>
      <c r="RKZ3" s="131"/>
      <c r="RLA3" s="131"/>
      <c r="RLB3" s="131"/>
      <c r="RLC3" s="131"/>
      <c r="RLD3" s="131"/>
      <c r="RLE3" s="131"/>
      <c r="RLF3" s="131"/>
      <c r="RLG3" s="131"/>
      <c r="RLH3" s="131"/>
      <c r="RLI3" s="131"/>
      <c r="RLJ3" s="131"/>
      <c r="RLK3" s="131"/>
      <c r="RLL3" s="131"/>
      <c r="RLM3" s="131"/>
      <c r="RLN3" s="131"/>
      <c r="RLO3" s="131"/>
      <c r="RLP3" s="131"/>
      <c r="RLQ3" s="131"/>
      <c r="RLR3" s="131"/>
      <c r="RLS3" s="131"/>
      <c r="RLT3" s="131"/>
      <c r="RLU3" s="131"/>
      <c r="RLV3" s="131"/>
      <c r="RLW3" s="131"/>
      <c r="RLX3" s="131"/>
      <c r="RLY3" s="131"/>
      <c r="RLZ3" s="131"/>
      <c r="RMA3" s="131"/>
      <c r="RMB3" s="131"/>
      <c r="RMC3" s="131"/>
      <c r="RMD3" s="131"/>
      <c r="RME3" s="131"/>
      <c r="RMF3" s="131"/>
      <c r="RMG3" s="131"/>
      <c r="RMH3" s="131"/>
      <c r="RMI3" s="131"/>
      <c r="RMJ3" s="131"/>
      <c r="RMK3" s="131"/>
      <c r="RML3" s="131"/>
      <c r="RMM3" s="131"/>
      <c r="RMN3" s="131"/>
      <c r="RMO3" s="131"/>
      <c r="RMP3" s="131"/>
      <c r="RMQ3" s="131"/>
      <c r="RMR3" s="131"/>
      <c r="RMS3" s="131"/>
      <c r="RMT3" s="131"/>
      <c r="RMU3" s="131"/>
      <c r="RMV3" s="131"/>
      <c r="RMW3" s="131"/>
      <c r="RMX3" s="131"/>
      <c r="RMY3" s="131"/>
      <c r="RMZ3" s="131"/>
      <c r="RNA3" s="131"/>
      <c r="RNB3" s="131"/>
      <c r="RNC3" s="131"/>
      <c r="RND3" s="131"/>
      <c r="RNE3" s="131"/>
      <c r="RNF3" s="131"/>
      <c r="RNG3" s="131"/>
      <c r="RNH3" s="131"/>
      <c r="RNI3" s="131"/>
      <c r="RNJ3" s="131"/>
      <c r="RNK3" s="131"/>
      <c r="RNL3" s="131"/>
      <c r="RNM3" s="131"/>
      <c r="RNN3" s="131"/>
      <c r="RNO3" s="131"/>
      <c r="RNP3" s="131"/>
      <c r="RNQ3" s="131"/>
      <c r="RNR3" s="131"/>
      <c r="RNS3" s="131"/>
      <c r="RNT3" s="131"/>
      <c r="RNU3" s="131"/>
      <c r="RNV3" s="131"/>
      <c r="RNW3" s="131"/>
      <c r="RNX3" s="131"/>
      <c r="RNY3" s="131"/>
      <c r="RNZ3" s="131"/>
      <c r="ROA3" s="131"/>
      <c r="ROB3" s="131"/>
      <c r="ROC3" s="131"/>
      <c r="ROD3" s="131"/>
      <c r="ROE3" s="131"/>
      <c r="ROF3" s="131"/>
      <c r="ROG3" s="131"/>
      <c r="ROH3" s="131"/>
      <c r="ROI3" s="131"/>
      <c r="ROJ3" s="131"/>
      <c r="ROK3" s="131"/>
      <c r="ROL3" s="131"/>
      <c r="ROM3" s="131"/>
      <c r="RON3" s="131"/>
      <c r="ROO3" s="131"/>
      <c r="ROP3" s="131"/>
      <c r="ROQ3" s="131"/>
      <c r="ROR3" s="131"/>
      <c r="ROS3" s="131"/>
      <c r="ROT3" s="131"/>
      <c r="ROU3" s="131"/>
      <c r="ROV3" s="131"/>
      <c r="ROW3" s="131"/>
      <c r="ROX3" s="131"/>
      <c r="ROY3" s="131"/>
      <c r="ROZ3" s="131"/>
      <c r="RPA3" s="131"/>
      <c r="RPB3" s="131"/>
      <c r="RPC3" s="131"/>
      <c r="RPD3" s="131"/>
      <c r="RPE3" s="131"/>
      <c r="RPF3" s="131"/>
      <c r="RPG3" s="131"/>
      <c r="RPH3" s="131"/>
      <c r="RPI3" s="131"/>
      <c r="RPJ3" s="131"/>
      <c r="RPK3" s="131"/>
      <c r="RPL3" s="131"/>
      <c r="RPM3" s="131"/>
      <c r="RPN3" s="131"/>
      <c r="RPO3" s="131"/>
      <c r="RPP3" s="131"/>
      <c r="RPQ3" s="131"/>
      <c r="RPR3" s="131"/>
      <c r="RPS3" s="131"/>
      <c r="RPT3" s="131"/>
      <c r="RPU3" s="131"/>
      <c r="RPV3" s="131"/>
      <c r="RPW3" s="131"/>
      <c r="RPX3" s="131"/>
      <c r="RPY3" s="131"/>
      <c r="RPZ3" s="131"/>
      <c r="RQA3" s="131"/>
      <c r="RQB3" s="131"/>
      <c r="RQC3" s="131"/>
      <c r="RQD3" s="131"/>
      <c r="RQE3" s="131"/>
      <c r="RQF3" s="131"/>
      <c r="RQG3" s="131"/>
      <c r="RQH3" s="131"/>
      <c r="RQI3" s="131"/>
      <c r="RQJ3" s="131"/>
      <c r="RQK3" s="131"/>
      <c r="RQL3" s="131"/>
      <c r="RQM3" s="131"/>
      <c r="RQN3" s="131"/>
      <c r="RQO3" s="131"/>
      <c r="RQP3" s="131"/>
      <c r="RQQ3" s="131"/>
      <c r="RQR3" s="131"/>
      <c r="RQS3" s="131"/>
      <c r="RQT3" s="131"/>
      <c r="RQU3" s="131"/>
      <c r="RQV3" s="131"/>
      <c r="RQW3" s="131"/>
      <c r="RQX3" s="131"/>
      <c r="RQY3" s="131"/>
      <c r="RQZ3" s="131"/>
      <c r="RRA3" s="131"/>
      <c r="RRB3" s="131"/>
      <c r="RRC3" s="131"/>
      <c r="RRD3" s="131"/>
      <c r="RRE3" s="131"/>
      <c r="RRF3" s="131"/>
      <c r="RRG3" s="131"/>
      <c r="RRH3" s="131"/>
      <c r="RRI3" s="131"/>
      <c r="RRJ3" s="131"/>
      <c r="RRK3" s="131"/>
      <c r="RRL3" s="131"/>
      <c r="RRM3" s="131"/>
      <c r="RRN3" s="131"/>
      <c r="RRO3" s="131"/>
      <c r="RRP3" s="131"/>
      <c r="RRQ3" s="131"/>
      <c r="RRR3" s="131"/>
      <c r="RRS3" s="131"/>
      <c r="RRT3" s="131"/>
      <c r="RRU3" s="131"/>
      <c r="RRV3" s="131"/>
      <c r="RRW3" s="131"/>
      <c r="RRX3" s="131"/>
      <c r="RRY3" s="131"/>
      <c r="RRZ3" s="131"/>
      <c r="RSA3" s="131"/>
      <c r="RSB3" s="131"/>
      <c r="RSC3" s="131"/>
      <c r="RSD3" s="131"/>
      <c r="RSE3" s="131"/>
      <c r="RSF3" s="131"/>
      <c r="RSG3" s="131"/>
      <c r="RSH3" s="131"/>
      <c r="RSI3" s="131"/>
      <c r="RSJ3" s="131"/>
      <c r="RSK3" s="131"/>
      <c r="RSL3" s="131"/>
      <c r="RSM3" s="131"/>
      <c r="RSN3" s="131"/>
      <c r="RSO3" s="131"/>
      <c r="RSP3" s="131"/>
      <c r="RSQ3" s="131"/>
      <c r="RSR3" s="131"/>
      <c r="RSS3" s="131"/>
      <c r="RST3" s="131"/>
      <c r="RSU3" s="131"/>
      <c r="RSV3" s="131"/>
      <c r="RSW3" s="131"/>
      <c r="RSX3" s="131"/>
      <c r="RSY3" s="131"/>
      <c r="RSZ3" s="131"/>
      <c r="RTA3" s="131"/>
      <c r="RTB3" s="131"/>
      <c r="RTC3" s="131"/>
      <c r="RTD3" s="131"/>
      <c r="RTE3" s="131"/>
      <c r="RTF3" s="131"/>
      <c r="RTG3" s="131"/>
      <c r="RTH3" s="131"/>
      <c r="RTI3" s="131"/>
      <c r="RTJ3" s="131"/>
      <c r="RTK3" s="131"/>
      <c r="RTL3" s="131"/>
      <c r="RTM3" s="131"/>
      <c r="RTN3" s="131"/>
      <c r="RTO3" s="131"/>
      <c r="RTP3" s="131"/>
      <c r="RTQ3" s="131"/>
      <c r="RTR3" s="131"/>
      <c r="RTS3" s="131"/>
      <c r="RTT3" s="131"/>
      <c r="RTU3" s="131"/>
      <c r="RTV3" s="131"/>
      <c r="RTW3" s="131"/>
      <c r="RTX3" s="131"/>
      <c r="RTY3" s="131"/>
      <c r="RTZ3" s="131"/>
      <c r="RUA3" s="131"/>
      <c r="RUB3" s="131"/>
      <c r="RUC3" s="131"/>
      <c r="RUD3" s="131"/>
      <c r="RUE3" s="131"/>
      <c r="RUF3" s="131"/>
      <c r="RUG3" s="131"/>
      <c r="RUH3" s="131"/>
      <c r="RUI3" s="131"/>
      <c r="RUJ3" s="131"/>
      <c r="RUK3" s="131"/>
      <c r="RUL3" s="131"/>
      <c r="RUM3" s="131"/>
      <c r="RUN3" s="131"/>
      <c r="RUO3" s="131"/>
      <c r="RUP3" s="131"/>
      <c r="RUQ3" s="131"/>
      <c r="RUR3" s="131"/>
      <c r="RUS3" s="131"/>
      <c r="RUT3" s="131"/>
      <c r="RUU3" s="131"/>
      <c r="RUV3" s="131"/>
      <c r="RUW3" s="131"/>
      <c r="RUX3" s="131"/>
      <c r="RUY3" s="131"/>
      <c r="RUZ3" s="131"/>
      <c r="RVA3" s="131"/>
      <c r="RVB3" s="131"/>
      <c r="RVC3" s="131"/>
      <c r="RVD3" s="131"/>
      <c r="RVE3" s="131"/>
      <c r="RVF3" s="131"/>
      <c r="RVG3" s="131"/>
      <c r="RVH3" s="131"/>
      <c r="RVI3" s="131"/>
      <c r="RVJ3" s="131"/>
      <c r="RVK3" s="131"/>
      <c r="RVL3" s="131"/>
      <c r="RVM3" s="131"/>
      <c r="RVN3" s="131"/>
      <c r="RVO3" s="131"/>
      <c r="RVP3" s="131"/>
      <c r="RVQ3" s="131"/>
      <c r="RVR3" s="131"/>
      <c r="RVS3" s="131"/>
      <c r="RVT3" s="131"/>
      <c r="RVU3" s="131"/>
      <c r="RVV3" s="131"/>
      <c r="RVW3" s="131"/>
      <c r="RVX3" s="131"/>
      <c r="RVY3" s="131"/>
      <c r="RVZ3" s="131"/>
      <c r="RWA3" s="131"/>
      <c r="RWB3" s="131"/>
      <c r="RWC3" s="131"/>
      <c r="RWD3" s="131"/>
      <c r="RWE3" s="131"/>
      <c r="RWF3" s="131"/>
      <c r="RWG3" s="131"/>
      <c r="RWH3" s="131"/>
      <c r="RWI3" s="131"/>
      <c r="RWJ3" s="131"/>
      <c r="RWK3" s="131"/>
      <c r="RWL3" s="131"/>
      <c r="RWM3" s="131"/>
      <c r="RWN3" s="131"/>
      <c r="RWO3" s="131"/>
      <c r="RWP3" s="131"/>
      <c r="RWQ3" s="131"/>
      <c r="RWR3" s="131"/>
      <c r="RWS3" s="131"/>
      <c r="RWT3" s="131"/>
      <c r="RWU3" s="131"/>
      <c r="RWV3" s="131"/>
      <c r="RWW3" s="131"/>
      <c r="RWX3" s="131"/>
      <c r="RWY3" s="131"/>
      <c r="RWZ3" s="131"/>
      <c r="RXA3" s="131"/>
      <c r="RXB3" s="131"/>
      <c r="RXC3" s="131"/>
      <c r="RXD3" s="131"/>
      <c r="RXE3" s="131"/>
      <c r="RXF3" s="131"/>
      <c r="RXG3" s="131"/>
      <c r="RXH3" s="131"/>
      <c r="RXI3" s="131"/>
      <c r="RXJ3" s="131"/>
      <c r="RXK3" s="131"/>
      <c r="RXL3" s="131"/>
      <c r="RXM3" s="131"/>
      <c r="RXN3" s="131"/>
      <c r="RXO3" s="131"/>
      <c r="RXP3" s="131"/>
      <c r="RXQ3" s="131"/>
      <c r="RXR3" s="131"/>
      <c r="RXS3" s="131"/>
      <c r="RXT3" s="131"/>
      <c r="RXU3" s="131"/>
      <c r="RXV3" s="131"/>
      <c r="RXW3" s="131"/>
      <c r="RXX3" s="131"/>
      <c r="RXY3" s="131"/>
      <c r="RXZ3" s="131"/>
      <c r="RYA3" s="131"/>
      <c r="RYB3" s="131"/>
      <c r="RYC3" s="131"/>
      <c r="RYD3" s="131"/>
      <c r="RYE3" s="131"/>
      <c r="RYF3" s="131"/>
      <c r="RYG3" s="131"/>
      <c r="RYH3" s="131"/>
      <c r="RYI3" s="131"/>
      <c r="RYJ3" s="131"/>
      <c r="RYK3" s="131"/>
      <c r="RYL3" s="131"/>
      <c r="RYM3" s="131"/>
      <c r="RYN3" s="131"/>
      <c r="RYO3" s="131"/>
      <c r="RYP3" s="131"/>
      <c r="RYQ3" s="131"/>
      <c r="RYR3" s="131"/>
      <c r="RYS3" s="131"/>
      <c r="RYT3" s="131"/>
      <c r="RYU3" s="131"/>
      <c r="RYV3" s="131"/>
      <c r="RYW3" s="131"/>
      <c r="RYX3" s="131"/>
      <c r="RYY3" s="131"/>
      <c r="RYZ3" s="131"/>
      <c r="RZA3" s="131"/>
      <c r="RZB3" s="131"/>
      <c r="RZC3" s="131"/>
      <c r="RZD3" s="131"/>
      <c r="RZE3" s="131"/>
      <c r="RZF3" s="131"/>
      <c r="RZG3" s="131"/>
      <c r="RZH3" s="131"/>
      <c r="RZI3" s="131"/>
      <c r="RZJ3" s="131"/>
      <c r="RZK3" s="131"/>
      <c r="RZL3" s="131"/>
      <c r="RZM3" s="131"/>
      <c r="RZN3" s="131"/>
      <c r="RZO3" s="131"/>
      <c r="RZP3" s="131"/>
      <c r="RZQ3" s="131"/>
      <c r="RZR3" s="131"/>
      <c r="RZS3" s="131"/>
      <c r="RZT3" s="131"/>
      <c r="RZU3" s="131"/>
      <c r="RZV3" s="131"/>
      <c r="RZW3" s="131"/>
      <c r="RZX3" s="131"/>
      <c r="RZY3" s="131"/>
      <c r="RZZ3" s="131"/>
      <c r="SAA3" s="131"/>
      <c r="SAB3" s="131"/>
      <c r="SAC3" s="131"/>
      <c r="SAD3" s="131"/>
      <c r="SAE3" s="131"/>
      <c r="SAF3" s="131"/>
      <c r="SAG3" s="131"/>
      <c r="SAH3" s="131"/>
      <c r="SAI3" s="131"/>
      <c r="SAJ3" s="131"/>
      <c r="SAK3" s="131"/>
      <c r="SAL3" s="131"/>
      <c r="SAM3" s="131"/>
      <c r="SAN3" s="131"/>
      <c r="SAO3" s="131"/>
      <c r="SAP3" s="131"/>
      <c r="SAQ3" s="131"/>
      <c r="SAR3" s="131"/>
      <c r="SAS3" s="131"/>
      <c r="SAT3" s="131"/>
      <c r="SAU3" s="131"/>
      <c r="SAV3" s="131"/>
      <c r="SAW3" s="131"/>
      <c r="SAX3" s="131"/>
      <c r="SAY3" s="131"/>
      <c r="SAZ3" s="131"/>
      <c r="SBA3" s="131"/>
      <c r="SBB3" s="131"/>
      <c r="SBC3" s="131"/>
      <c r="SBD3" s="131"/>
      <c r="SBE3" s="131"/>
      <c r="SBF3" s="131"/>
      <c r="SBG3" s="131"/>
      <c r="SBH3" s="131"/>
      <c r="SBI3" s="131"/>
      <c r="SBJ3" s="131"/>
      <c r="SBK3" s="131"/>
      <c r="SBL3" s="131"/>
      <c r="SBM3" s="131"/>
      <c r="SBN3" s="131"/>
      <c r="SBO3" s="131"/>
      <c r="SBP3" s="131"/>
      <c r="SBQ3" s="131"/>
      <c r="SBR3" s="131"/>
      <c r="SBS3" s="131"/>
      <c r="SBT3" s="131"/>
      <c r="SBU3" s="131"/>
      <c r="SBV3" s="131"/>
      <c r="SBW3" s="131"/>
      <c r="SBX3" s="131"/>
      <c r="SBY3" s="131"/>
      <c r="SBZ3" s="131"/>
      <c r="SCA3" s="131"/>
      <c r="SCB3" s="131"/>
      <c r="SCC3" s="131"/>
      <c r="SCD3" s="131"/>
      <c r="SCE3" s="131"/>
      <c r="SCF3" s="131"/>
      <c r="SCG3" s="131"/>
      <c r="SCH3" s="131"/>
      <c r="SCI3" s="131"/>
      <c r="SCJ3" s="131"/>
      <c r="SCK3" s="131"/>
      <c r="SCL3" s="131"/>
      <c r="SCM3" s="131"/>
      <c r="SCN3" s="131"/>
      <c r="SCO3" s="131"/>
      <c r="SCP3" s="131"/>
      <c r="SCQ3" s="131"/>
      <c r="SCR3" s="131"/>
      <c r="SCS3" s="131"/>
      <c r="SCT3" s="131"/>
      <c r="SCU3" s="131"/>
      <c r="SCV3" s="131"/>
      <c r="SCW3" s="131"/>
      <c r="SCX3" s="131"/>
      <c r="SCY3" s="131"/>
      <c r="SCZ3" s="131"/>
      <c r="SDA3" s="131"/>
      <c r="SDB3" s="131"/>
      <c r="SDC3" s="131"/>
      <c r="SDD3" s="131"/>
      <c r="SDE3" s="131"/>
      <c r="SDF3" s="131"/>
      <c r="SDG3" s="131"/>
      <c r="SDH3" s="131"/>
      <c r="SDI3" s="131"/>
      <c r="SDJ3" s="131"/>
      <c r="SDK3" s="131"/>
      <c r="SDL3" s="131"/>
      <c r="SDM3" s="131"/>
      <c r="SDN3" s="131"/>
      <c r="SDO3" s="131"/>
      <c r="SDP3" s="131"/>
      <c r="SDQ3" s="131"/>
      <c r="SDR3" s="131"/>
      <c r="SDS3" s="131"/>
      <c r="SDT3" s="131"/>
      <c r="SDU3" s="131"/>
      <c r="SDV3" s="131"/>
      <c r="SDW3" s="131"/>
      <c r="SDX3" s="131"/>
      <c r="SDY3" s="131"/>
      <c r="SDZ3" s="131"/>
      <c r="SEA3" s="131"/>
      <c r="SEB3" s="131"/>
      <c r="SEC3" s="131"/>
      <c r="SED3" s="131"/>
      <c r="SEE3" s="131"/>
      <c r="SEF3" s="131"/>
      <c r="SEG3" s="131"/>
      <c r="SEH3" s="131"/>
      <c r="SEI3" s="131"/>
      <c r="SEJ3" s="131"/>
      <c r="SEK3" s="131"/>
      <c r="SEL3" s="131"/>
      <c r="SEM3" s="131"/>
      <c r="SEN3" s="131"/>
      <c r="SEO3" s="131"/>
      <c r="SEP3" s="131"/>
      <c r="SEQ3" s="131"/>
      <c r="SER3" s="131"/>
      <c r="SES3" s="131"/>
      <c r="SET3" s="131"/>
      <c r="SEU3" s="131"/>
      <c r="SEV3" s="131"/>
      <c r="SEW3" s="131"/>
      <c r="SEX3" s="131"/>
      <c r="SEY3" s="131"/>
      <c r="SEZ3" s="131"/>
      <c r="SFA3" s="131"/>
      <c r="SFB3" s="131"/>
      <c r="SFC3" s="131"/>
      <c r="SFD3" s="131"/>
      <c r="SFE3" s="131"/>
      <c r="SFF3" s="131"/>
      <c r="SFG3" s="131"/>
      <c r="SFH3" s="131"/>
      <c r="SFI3" s="131"/>
      <c r="SFJ3" s="131"/>
      <c r="SFK3" s="131"/>
      <c r="SFL3" s="131"/>
      <c r="SFM3" s="131"/>
      <c r="SFN3" s="131"/>
      <c r="SFO3" s="131"/>
      <c r="SFP3" s="131"/>
      <c r="SFQ3" s="131"/>
      <c r="SFR3" s="131"/>
      <c r="SFS3" s="131"/>
      <c r="SFT3" s="131"/>
      <c r="SFU3" s="131"/>
      <c r="SFV3" s="131"/>
      <c r="SFW3" s="131"/>
      <c r="SFX3" s="131"/>
      <c r="SFY3" s="131"/>
      <c r="SFZ3" s="131"/>
      <c r="SGA3" s="131"/>
      <c r="SGB3" s="131"/>
      <c r="SGC3" s="131"/>
      <c r="SGD3" s="131"/>
      <c r="SGE3" s="131"/>
      <c r="SGF3" s="131"/>
      <c r="SGG3" s="131"/>
      <c r="SGH3" s="131"/>
      <c r="SGI3" s="131"/>
      <c r="SGJ3" s="131"/>
      <c r="SGK3" s="131"/>
      <c r="SGL3" s="131"/>
      <c r="SGM3" s="131"/>
      <c r="SGN3" s="131"/>
      <c r="SGO3" s="131"/>
      <c r="SGP3" s="131"/>
      <c r="SGQ3" s="131"/>
      <c r="SGR3" s="131"/>
      <c r="SGS3" s="131"/>
      <c r="SGT3" s="131"/>
      <c r="SGU3" s="131"/>
      <c r="SGV3" s="131"/>
      <c r="SGW3" s="131"/>
      <c r="SGX3" s="131"/>
      <c r="SGY3" s="131"/>
      <c r="SGZ3" s="131"/>
      <c r="SHA3" s="131"/>
      <c r="SHB3" s="131"/>
      <c r="SHC3" s="131"/>
      <c r="SHD3" s="131"/>
      <c r="SHE3" s="131"/>
      <c r="SHF3" s="131"/>
      <c r="SHG3" s="131"/>
      <c r="SHH3" s="131"/>
      <c r="SHI3" s="131"/>
      <c r="SHJ3" s="131"/>
      <c r="SHK3" s="131"/>
      <c r="SHL3" s="131"/>
      <c r="SHM3" s="131"/>
      <c r="SHN3" s="131"/>
      <c r="SHO3" s="131"/>
      <c r="SHP3" s="131"/>
      <c r="SHQ3" s="131"/>
      <c r="SHR3" s="131"/>
      <c r="SHS3" s="131"/>
      <c r="SHT3" s="131"/>
      <c r="SHU3" s="131"/>
      <c r="SHV3" s="131"/>
      <c r="SHW3" s="131"/>
      <c r="SHX3" s="131"/>
      <c r="SHY3" s="131"/>
      <c r="SHZ3" s="131"/>
      <c r="SIA3" s="131"/>
      <c r="SIB3" s="131"/>
      <c r="SIC3" s="131"/>
      <c r="SID3" s="131"/>
      <c r="SIE3" s="131"/>
      <c r="SIF3" s="131"/>
      <c r="SIG3" s="131"/>
      <c r="SIH3" s="131"/>
      <c r="SII3" s="131"/>
      <c r="SIJ3" s="131"/>
      <c r="SIK3" s="131"/>
      <c r="SIL3" s="131"/>
      <c r="SIM3" s="131"/>
      <c r="SIN3" s="131"/>
      <c r="SIO3" s="131"/>
      <c r="SIP3" s="131"/>
      <c r="SIQ3" s="131"/>
      <c r="SIR3" s="131"/>
      <c r="SIS3" s="131"/>
      <c r="SIT3" s="131"/>
      <c r="SIU3" s="131"/>
      <c r="SIV3" s="131"/>
      <c r="SIW3" s="131"/>
      <c r="SIX3" s="131"/>
      <c r="SIY3" s="131"/>
      <c r="SIZ3" s="131"/>
      <c r="SJA3" s="131"/>
      <c r="SJB3" s="131"/>
      <c r="SJC3" s="131"/>
      <c r="SJD3" s="131"/>
      <c r="SJE3" s="131"/>
      <c r="SJF3" s="131"/>
      <c r="SJG3" s="131"/>
      <c r="SJH3" s="131"/>
      <c r="SJI3" s="131"/>
      <c r="SJJ3" s="131"/>
      <c r="SJK3" s="131"/>
      <c r="SJL3" s="131"/>
      <c r="SJM3" s="131"/>
      <c r="SJN3" s="131"/>
      <c r="SJO3" s="131"/>
      <c r="SJP3" s="131"/>
      <c r="SJQ3" s="131"/>
      <c r="SJR3" s="131"/>
      <c r="SJS3" s="131"/>
      <c r="SJT3" s="131"/>
      <c r="SJU3" s="131"/>
      <c r="SJV3" s="131"/>
      <c r="SJW3" s="131"/>
      <c r="SJX3" s="131"/>
      <c r="SJY3" s="131"/>
      <c r="SJZ3" s="131"/>
      <c r="SKA3" s="131"/>
      <c r="SKB3" s="131"/>
      <c r="SKC3" s="131"/>
      <c r="SKD3" s="131"/>
      <c r="SKE3" s="131"/>
      <c r="SKF3" s="131"/>
      <c r="SKG3" s="131"/>
      <c r="SKH3" s="131"/>
      <c r="SKI3" s="131"/>
      <c r="SKJ3" s="131"/>
      <c r="SKK3" s="131"/>
      <c r="SKL3" s="131"/>
      <c r="SKM3" s="131"/>
      <c r="SKN3" s="131"/>
      <c r="SKO3" s="131"/>
      <c r="SKP3" s="131"/>
      <c r="SKQ3" s="131"/>
      <c r="SKR3" s="131"/>
      <c r="SKS3" s="131"/>
      <c r="SKT3" s="131"/>
      <c r="SKU3" s="131"/>
      <c r="SKV3" s="131"/>
      <c r="SKW3" s="131"/>
      <c r="SKX3" s="131"/>
      <c r="SKY3" s="131"/>
      <c r="SKZ3" s="131"/>
      <c r="SLA3" s="131"/>
      <c r="SLB3" s="131"/>
      <c r="SLC3" s="131"/>
      <c r="SLD3" s="131"/>
      <c r="SLE3" s="131"/>
      <c r="SLF3" s="131"/>
      <c r="SLG3" s="131"/>
      <c r="SLH3" s="131"/>
      <c r="SLI3" s="131"/>
      <c r="SLJ3" s="131"/>
      <c r="SLK3" s="131"/>
      <c r="SLL3" s="131"/>
      <c r="SLM3" s="131"/>
      <c r="SLN3" s="131"/>
      <c r="SLO3" s="131"/>
      <c r="SLP3" s="131"/>
      <c r="SLQ3" s="131"/>
      <c r="SLR3" s="131"/>
      <c r="SLS3" s="131"/>
      <c r="SLT3" s="131"/>
      <c r="SLU3" s="131"/>
      <c r="SLV3" s="131"/>
      <c r="SLW3" s="131"/>
      <c r="SLX3" s="131"/>
      <c r="SLY3" s="131"/>
      <c r="SLZ3" s="131"/>
      <c r="SMA3" s="131"/>
      <c r="SMB3" s="131"/>
      <c r="SMC3" s="131"/>
      <c r="SMD3" s="131"/>
      <c r="SME3" s="131"/>
      <c r="SMF3" s="131"/>
      <c r="SMG3" s="131"/>
      <c r="SMH3" s="131"/>
      <c r="SMI3" s="131"/>
      <c r="SMJ3" s="131"/>
      <c r="SMK3" s="131"/>
      <c r="SML3" s="131"/>
      <c r="SMM3" s="131"/>
      <c r="SMN3" s="131"/>
      <c r="SMO3" s="131"/>
      <c r="SMP3" s="131"/>
      <c r="SMQ3" s="131"/>
      <c r="SMR3" s="131"/>
      <c r="SMS3" s="131"/>
      <c r="SMT3" s="131"/>
      <c r="SMU3" s="131"/>
      <c r="SMV3" s="131"/>
      <c r="SMW3" s="131"/>
      <c r="SMX3" s="131"/>
      <c r="SMY3" s="131"/>
      <c r="SMZ3" s="131"/>
      <c r="SNA3" s="131"/>
      <c r="SNB3" s="131"/>
      <c r="SNC3" s="131"/>
      <c r="SND3" s="131"/>
      <c r="SNE3" s="131"/>
      <c r="SNF3" s="131"/>
      <c r="SNG3" s="131"/>
      <c r="SNH3" s="131"/>
      <c r="SNI3" s="131"/>
      <c r="SNJ3" s="131"/>
      <c r="SNK3" s="131"/>
      <c r="SNL3" s="131"/>
      <c r="SNM3" s="131"/>
      <c r="SNN3" s="131"/>
      <c r="SNO3" s="131"/>
      <c r="SNP3" s="131"/>
      <c r="SNQ3" s="131"/>
      <c r="SNR3" s="131"/>
      <c r="SNS3" s="131"/>
      <c r="SNT3" s="131"/>
      <c r="SNU3" s="131"/>
      <c r="SNV3" s="131"/>
      <c r="SNW3" s="131"/>
      <c r="SNX3" s="131"/>
      <c r="SNY3" s="131"/>
      <c r="SNZ3" s="131"/>
      <c r="SOA3" s="131"/>
      <c r="SOB3" s="131"/>
      <c r="SOC3" s="131"/>
      <c r="SOD3" s="131"/>
      <c r="SOE3" s="131"/>
      <c r="SOF3" s="131"/>
      <c r="SOG3" s="131"/>
      <c r="SOH3" s="131"/>
      <c r="SOI3" s="131"/>
      <c r="SOJ3" s="131"/>
      <c r="SOK3" s="131"/>
      <c r="SOL3" s="131"/>
      <c r="SOM3" s="131"/>
      <c r="SON3" s="131"/>
      <c r="SOO3" s="131"/>
      <c r="SOP3" s="131"/>
      <c r="SOQ3" s="131"/>
      <c r="SOR3" s="131"/>
      <c r="SOS3" s="131"/>
      <c r="SOT3" s="131"/>
      <c r="SOU3" s="131"/>
      <c r="SOV3" s="131"/>
      <c r="SOW3" s="131"/>
      <c r="SOX3" s="131"/>
      <c r="SOY3" s="131"/>
      <c r="SOZ3" s="131"/>
      <c r="SPA3" s="131"/>
      <c r="SPB3" s="131"/>
      <c r="SPC3" s="131"/>
      <c r="SPD3" s="131"/>
      <c r="SPE3" s="131"/>
      <c r="SPF3" s="131"/>
      <c r="SPG3" s="131"/>
      <c r="SPH3" s="131"/>
      <c r="SPI3" s="131"/>
      <c r="SPJ3" s="131"/>
      <c r="SPK3" s="131"/>
      <c r="SPL3" s="131"/>
      <c r="SPM3" s="131"/>
      <c r="SPN3" s="131"/>
      <c r="SPO3" s="131"/>
      <c r="SPP3" s="131"/>
      <c r="SPQ3" s="131"/>
      <c r="SPR3" s="131"/>
      <c r="SPS3" s="131"/>
      <c r="SPT3" s="131"/>
      <c r="SPU3" s="131"/>
      <c r="SPV3" s="131"/>
      <c r="SPW3" s="131"/>
      <c r="SPX3" s="131"/>
      <c r="SPY3" s="131"/>
      <c r="SPZ3" s="131"/>
      <c r="SQA3" s="131"/>
      <c r="SQB3" s="131"/>
      <c r="SQC3" s="131"/>
      <c r="SQD3" s="131"/>
      <c r="SQE3" s="131"/>
      <c r="SQF3" s="131"/>
      <c r="SQG3" s="131"/>
      <c r="SQH3" s="131"/>
      <c r="SQI3" s="131"/>
      <c r="SQJ3" s="131"/>
      <c r="SQK3" s="131"/>
      <c r="SQL3" s="131"/>
      <c r="SQM3" s="131"/>
      <c r="SQN3" s="131"/>
      <c r="SQO3" s="131"/>
      <c r="SQP3" s="131"/>
      <c r="SQQ3" s="131"/>
      <c r="SQR3" s="131"/>
      <c r="SQS3" s="131"/>
      <c r="SQT3" s="131"/>
      <c r="SQU3" s="131"/>
      <c r="SQV3" s="131"/>
      <c r="SQW3" s="131"/>
      <c r="SQX3" s="131"/>
      <c r="SQY3" s="131"/>
      <c r="SQZ3" s="131"/>
      <c r="SRA3" s="131"/>
      <c r="SRB3" s="131"/>
      <c r="SRC3" s="131"/>
      <c r="SRD3" s="131"/>
      <c r="SRE3" s="131"/>
      <c r="SRF3" s="131"/>
      <c r="SRG3" s="131"/>
      <c r="SRH3" s="131"/>
      <c r="SRI3" s="131"/>
      <c r="SRJ3" s="131"/>
      <c r="SRK3" s="131"/>
      <c r="SRL3" s="131"/>
      <c r="SRM3" s="131"/>
      <c r="SRN3" s="131"/>
      <c r="SRO3" s="131"/>
      <c r="SRP3" s="131"/>
      <c r="SRQ3" s="131"/>
      <c r="SRR3" s="131"/>
      <c r="SRS3" s="131"/>
      <c r="SRT3" s="131"/>
      <c r="SRU3" s="131"/>
      <c r="SRV3" s="131"/>
      <c r="SRW3" s="131"/>
      <c r="SRX3" s="131"/>
      <c r="SRY3" s="131"/>
      <c r="SRZ3" s="131"/>
      <c r="SSA3" s="131"/>
      <c r="SSB3" s="131"/>
      <c r="SSC3" s="131"/>
      <c r="SSD3" s="131"/>
      <c r="SSE3" s="131"/>
      <c r="SSF3" s="131"/>
      <c r="SSG3" s="131"/>
      <c r="SSH3" s="131"/>
      <c r="SSI3" s="131"/>
      <c r="SSJ3" s="131"/>
      <c r="SSK3" s="131"/>
      <c r="SSL3" s="131"/>
      <c r="SSM3" s="131"/>
      <c r="SSN3" s="131"/>
      <c r="SSO3" s="131"/>
      <c r="SSP3" s="131"/>
      <c r="SSQ3" s="131"/>
      <c r="SSR3" s="131"/>
      <c r="SSS3" s="131"/>
      <c r="SST3" s="131"/>
      <c r="SSU3" s="131"/>
      <c r="SSV3" s="131"/>
      <c r="SSW3" s="131"/>
      <c r="SSX3" s="131"/>
      <c r="SSY3" s="131"/>
      <c r="SSZ3" s="131"/>
      <c r="STA3" s="131"/>
      <c r="STB3" s="131"/>
      <c r="STC3" s="131"/>
      <c r="STD3" s="131"/>
      <c r="STE3" s="131"/>
      <c r="STF3" s="131"/>
      <c r="STG3" s="131"/>
      <c r="STH3" s="131"/>
      <c r="STI3" s="131"/>
      <c r="STJ3" s="131"/>
      <c r="STK3" s="131"/>
      <c r="STL3" s="131"/>
      <c r="STM3" s="131"/>
      <c r="STN3" s="131"/>
      <c r="STO3" s="131"/>
      <c r="STP3" s="131"/>
      <c r="STQ3" s="131"/>
      <c r="STR3" s="131"/>
      <c r="STS3" s="131"/>
      <c r="STT3" s="131"/>
      <c r="STU3" s="131"/>
      <c r="STV3" s="131"/>
      <c r="STW3" s="131"/>
      <c r="STX3" s="131"/>
      <c r="STY3" s="131"/>
      <c r="STZ3" s="131"/>
      <c r="SUA3" s="131"/>
      <c r="SUB3" s="131"/>
      <c r="SUC3" s="131"/>
      <c r="SUD3" s="131"/>
      <c r="SUE3" s="131"/>
      <c r="SUF3" s="131"/>
      <c r="SUG3" s="131"/>
      <c r="SUH3" s="131"/>
      <c r="SUI3" s="131"/>
      <c r="SUJ3" s="131"/>
      <c r="SUK3" s="131"/>
      <c r="SUL3" s="131"/>
      <c r="SUM3" s="131"/>
      <c r="SUN3" s="131"/>
      <c r="SUO3" s="131"/>
      <c r="SUP3" s="131"/>
      <c r="SUQ3" s="131"/>
      <c r="SUR3" s="131"/>
      <c r="SUS3" s="131"/>
      <c r="SUT3" s="131"/>
      <c r="SUU3" s="131"/>
      <c r="SUV3" s="131"/>
      <c r="SUW3" s="131"/>
      <c r="SUX3" s="131"/>
      <c r="SUY3" s="131"/>
      <c r="SUZ3" s="131"/>
      <c r="SVA3" s="131"/>
      <c r="SVB3" s="131"/>
      <c r="SVC3" s="131"/>
      <c r="SVD3" s="131"/>
      <c r="SVE3" s="131"/>
      <c r="SVF3" s="131"/>
      <c r="SVG3" s="131"/>
      <c r="SVH3" s="131"/>
      <c r="SVI3" s="131"/>
      <c r="SVJ3" s="131"/>
      <c r="SVK3" s="131"/>
      <c r="SVL3" s="131"/>
      <c r="SVM3" s="131"/>
      <c r="SVN3" s="131"/>
      <c r="SVO3" s="131"/>
      <c r="SVP3" s="131"/>
      <c r="SVQ3" s="131"/>
      <c r="SVR3" s="131"/>
      <c r="SVS3" s="131"/>
      <c r="SVT3" s="131"/>
      <c r="SVU3" s="131"/>
      <c r="SVV3" s="131"/>
      <c r="SVW3" s="131"/>
      <c r="SVX3" s="131"/>
      <c r="SVY3" s="131"/>
      <c r="SVZ3" s="131"/>
      <c r="SWA3" s="131"/>
      <c r="SWB3" s="131"/>
      <c r="SWC3" s="131"/>
      <c r="SWD3" s="131"/>
      <c r="SWE3" s="131"/>
      <c r="SWF3" s="131"/>
      <c r="SWG3" s="131"/>
      <c r="SWH3" s="131"/>
      <c r="SWI3" s="131"/>
      <c r="SWJ3" s="131"/>
      <c r="SWK3" s="131"/>
      <c r="SWL3" s="131"/>
      <c r="SWM3" s="131"/>
      <c r="SWN3" s="131"/>
      <c r="SWO3" s="131"/>
      <c r="SWP3" s="131"/>
      <c r="SWQ3" s="131"/>
      <c r="SWR3" s="131"/>
      <c r="SWS3" s="131"/>
      <c r="SWT3" s="131"/>
      <c r="SWU3" s="131"/>
      <c r="SWV3" s="131"/>
      <c r="SWW3" s="131"/>
      <c r="SWX3" s="131"/>
      <c r="SWY3" s="131"/>
      <c r="SWZ3" s="131"/>
      <c r="SXA3" s="131"/>
      <c r="SXB3" s="131"/>
      <c r="SXC3" s="131"/>
      <c r="SXD3" s="131"/>
      <c r="SXE3" s="131"/>
      <c r="SXF3" s="131"/>
      <c r="SXG3" s="131"/>
      <c r="SXH3" s="131"/>
      <c r="SXI3" s="131"/>
      <c r="SXJ3" s="131"/>
      <c r="SXK3" s="131"/>
      <c r="SXL3" s="131"/>
      <c r="SXM3" s="131"/>
      <c r="SXN3" s="131"/>
      <c r="SXO3" s="131"/>
      <c r="SXP3" s="131"/>
      <c r="SXQ3" s="131"/>
      <c r="SXR3" s="131"/>
      <c r="SXS3" s="131"/>
      <c r="SXT3" s="131"/>
      <c r="SXU3" s="131"/>
      <c r="SXV3" s="131"/>
      <c r="SXW3" s="131"/>
      <c r="SXX3" s="131"/>
      <c r="SXY3" s="131"/>
      <c r="SXZ3" s="131"/>
      <c r="SYA3" s="131"/>
      <c r="SYB3" s="131"/>
      <c r="SYC3" s="131"/>
      <c r="SYD3" s="131"/>
      <c r="SYE3" s="131"/>
      <c r="SYF3" s="131"/>
      <c r="SYG3" s="131"/>
      <c r="SYH3" s="131"/>
      <c r="SYI3" s="131"/>
      <c r="SYJ3" s="131"/>
      <c r="SYK3" s="131"/>
      <c r="SYL3" s="131"/>
      <c r="SYM3" s="131"/>
      <c r="SYN3" s="131"/>
      <c r="SYO3" s="131"/>
      <c r="SYP3" s="131"/>
      <c r="SYQ3" s="131"/>
      <c r="SYR3" s="131"/>
      <c r="SYS3" s="131"/>
      <c r="SYT3" s="131"/>
      <c r="SYU3" s="131"/>
      <c r="SYV3" s="131"/>
      <c r="SYW3" s="131"/>
      <c r="SYX3" s="131"/>
      <c r="SYY3" s="131"/>
      <c r="SYZ3" s="131"/>
      <c r="SZA3" s="131"/>
      <c r="SZB3" s="131"/>
      <c r="SZC3" s="131"/>
      <c r="SZD3" s="131"/>
      <c r="SZE3" s="131"/>
      <c r="SZF3" s="131"/>
      <c r="SZG3" s="131"/>
      <c r="SZH3" s="131"/>
      <c r="SZI3" s="131"/>
      <c r="SZJ3" s="131"/>
      <c r="SZK3" s="131"/>
      <c r="SZL3" s="131"/>
      <c r="SZM3" s="131"/>
      <c r="SZN3" s="131"/>
      <c r="SZO3" s="131"/>
      <c r="SZP3" s="131"/>
      <c r="SZQ3" s="131"/>
      <c r="SZR3" s="131"/>
      <c r="SZS3" s="131"/>
      <c r="SZT3" s="131"/>
      <c r="SZU3" s="131"/>
      <c r="SZV3" s="131"/>
      <c r="SZW3" s="131"/>
      <c r="SZX3" s="131"/>
      <c r="SZY3" s="131"/>
      <c r="SZZ3" s="131"/>
      <c r="TAA3" s="131"/>
      <c r="TAB3" s="131"/>
      <c r="TAC3" s="131"/>
      <c r="TAD3" s="131"/>
      <c r="TAE3" s="131"/>
      <c r="TAF3" s="131"/>
      <c r="TAG3" s="131"/>
      <c r="TAH3" s="131"/>
      <c r="TAI3" s="131"/>
      <c r="TAJ3" s="131"/>
      <c r="TAK3" s="131"/>
      <c r="TAL3" s="131"/>
      <c r="TAM3" s="131"/>
      <c r="TAN3" s="131"/>
      <c r="TAO3" s="131"/>
      <c r="TAP3" s="131"/>
      <c r="TAQ3" s="131"/>
      <c r="TAR3" s="131"/>
      <c r="TAS3" s="131"/>
      <c r="TAT3" s="131"/>
      <c r="TAU3" s="131"/>
      <c r="TAV3" s="131"/>
      <c r="TAW3" s="131"/>
      <c r="TAX3" s="131"/>
      <c r="TAY3" s="131"/>
      <c r="TAZ3" s="131"/>
      <c r="TBA3" s="131"/>
      <c r="TBB3" s="131"/>
      <c r="TBC3" s="131"/>
      <c r="TBD3" s="131"/>
      <c r="TBE3" s="131"/>
      <c r="TBF3" s="131"/>
      <c r="TBG3" s="131"/>
      <c r="TBH3" s="131"/>
      <c r="TBI3" s="131"/>
      <c r="TBJ3" s="131"/>
      <c r="TBK3" s="131"/>
      <c r="TBL3" s="131"/>
      <c r="TBM3" s="131"/>
      <c r="TBN3" s="131"/>
      <c r="TBO3" s="131"/>
      <c r="TBP3" s="131"/>
      <c r="TBQ3" s="131"/>
      <c r="TBR3" s="131"/>
      <c r="TBS3" s="131"/>
      <c r="TBT3" s="131"/>
      <c r="TBU3" s="131"/>
      <c r="TBV3" s="131"/>
      <c r="TBW3" s="131"/>
      <c r="TBX3" s="131"/>
      <c r="TBY3" s="131"/>
      <c r="TBZ3" s="131"/>
      <c r="TCA3" s="131"/>
      <c r="TCB3" s="131"/>
      <c r="TCC3" s="131"/>
      <c r="TCD3" s="131"/>
      <c r="TCE3" s="131"/>
      <c r="TCF3" s="131"/>
      <c r="TCG3" s="131"/>
      <c r="TCH3" s="131"/>
      <c r="TCI3" s="131"/>
      <c r="TCJ3" s="131"/>
      <c r="TCK3" s="131"/>
      <c r="TCL3" s="131"/>
      <c r="TCM3" s="131"/>
      <c r="TCN3" s="131"/>
      <c r="TCO3" s="131"/>
      <c r="TCP3" s="131"/>
      <c r="TCQ3" s="131"/>
      <c r="TCR3" s="131"/>
      <c r="TCS3" s="131"/>
      <c r="TCT3" s="131"/>
      <c r="TCU3" s="131"/>
      <c r="TCV3" s="131"/>
      <c r="TCW3" s="131"/>
      <c r="TCX3" s="131"/>
      <c r="TCY3" s="131"/>
      <c r="TCZ3" s="131"/>
      <c r="TDA3" s="131"/>
      <c r="TDB3" s="131"/>
      <c r="TDC3" s="131"/>
      <c r="TDD3" s="131"/>
      <c r="TDE3" s="131"/>
      <c r="TDF3" s="131"/>
      <c r="TDG3" s="131"/>
      <c r="TDH3" s="131"/>
      <c r="TDI3" s="131"/>
      <c r="TDJ3" s="131"/>
      <c r="TDK3" s="131"/>
      <c r="TDL3" s="131"/>
      <c r="TDM3" s="131"/>
      <c r="TDN3" s="131"/>
      <c r="TDO3" s="131"/>
      <c r="TDP3" s="131"/>
      <c r="TDQ3" s="131"/>
      <c r="TDR3" s="131"/>
      <c r="TDS3" s="131"/>
      <c r="TDT3" s="131"/>
      <c r="TDU3" s="131"/>
      <c r="TDV3" s="131"/>
      <c r="TDW3" s="131"/>
      <c r="TDX3" s="131"/>
      <c r="TDY3" s="131"/>
      <c r="TDZ3" s="131"/>
      <c r="TEA3" s="131"/>
      <c r="TEB3" s="131"/>
      <c r="TEC3" s="131"/>
      <c r="TED3" s="131"/>
      <c r="TEE3" s="131"/>
      <c r="TEF3" s="131"/>
      <c r="TEG3" s="131"/>
      <c r="TEH3" s="131"/>
      <c r="TEI3" s="131"/>
      <c r="TEJ3" s="131"/>
      <c r="TEK3" s="131"/>
      <c r="TEL3" s="131"/>
      <c r="TEM3" s="131"/>
      <c r="TEN3" s="131"/>
      <c r="TEO3" s="131"/>
      <c r="TEP3" s="131"/>
      <c r="TEQ3" s="131"/>
      <c r="TER3" s="131"/>
      <c r="TES3" s="131"/>
      <c r="TET3" s="131"/>
      <c r="TEU3" s="131"/>
      <c r="TEV3" s="131"/>
      <c r="TEW3" s="131"/>
      <c r="TEX3" s="131"/>
      <c r="TEY3" s="131"/>
      <c r="TEZ3" s="131"/>
      <c r="TFA3" s="131"/>
      <c r="TFB3" s="131"/>
      <c r="TFC3" s="131"/>
      <c r="TFD3" s="131"/>
      <c r="TFE3" s="131"/>
      <c r="TFF3" s="131"/>
      <c r="TFG3" s="131"/>
      <c r="TFH3" s="131"/>
      <c r="TFI3" s="131"/>
      <c r="TFJ3" s="131"/>
      <c r="TFK3" s="131"/>
      <c r="TFL3" s="131"/>
      <c r="TFM3" s="131"/>
      <c r="TFN3" s="131"/>
      <c r="TFO3" s="131"/>
      <c r="TFP3" s="131"/>
      <c r="TFQ3" s="131"/>
      <c r="TFR3" s="131"/>
      <c r="TFS3" s="131"/>
      <c r="TFT3" s="131"/>
      <c r="TFU3" s="131"/>
      <c r="TFV3" s="131"/>
      <c r="TFW3" s="131"/>
      <c r="TFX3" s="131"/>
      <c r="TFY3" s="131"/>
      <c r="TFZ3" s="131"/>
      <c r="TGA3" s="131"/>
      <c r="TGB3" s="131"/>
      <c r="TGC3" s="131"/>
      <c r="TGD3" s="131"/>
      <c r="TGE3" s="131"/>
      <c r="TGF3" s="131"/>
      <c r="TGG3" s="131"/>
      <c r="TGH3" s="131"/>
      <c r="TGI3" s="131"/>
      <c r="TGJ3" s="131"/>
      <c r="TGK3" s="131"/>
      <c r="TGL3" s="131"/>
      <c r="TGM3" s="131"/>
      <c r="TGN3" s="131"/>
      <c r="TGO3" s="131"/>
      <c r="TGP3" s="131"/>
      <c r="TGQ3" s="131"/>
      <c r="TGR3" s="131"/>
      <c r="TGS3" s="131"/>
      <c r="TGT3" s="131"/>
      <c r="TGU3" s="131"/>
      <c r="TGV3" s="131"/>
      <c r="TGW3" s="131"/>
      <c r="TGX3" s="131"/>
      <c r="TGY3" s="131"/>
      <c r="TGZ3" s="131"/>
      <c r="THA3" s="131"/>
      <c r="THB3" s="131"/>
      <c r="THC3" s="131"/>
      <c r="THD3" s="131"/>
      <c r="THE3" s="131"/>
      <c r="THF3" s="131"/>
      <c r="THG3" s="131"/>
      <c r="THH3" s="131"/>
      <c r="THI3" s="131"/>
      <c r="THJ3" s="131"/>
      <c r="THK3" s="131"/>
      <c r="THL3" s="131"/>
      <c r="THM3" s="131"/>
      <c r="THN3" s="131"/>
      <c r="THO3" s="131"/>
      <c r="THP3" s="131"/>
      <c r="THQ3" s="131"/>
      <c r="THR3" s="131"/>
      <c r="THS3" s="131"/>
      <c r="THT3" s="131"/>
      <c r="THU3" s="131"/>
      <c r="THV3" s="131"/>
      <c r="THW3" s="131"/>
      <c r="THX3" s="131"/>
      <c r="THY3" s="131"/>
      <c r="THZ3" s="131"/>
      <c r="TIA3" s="131"/>
      <c r="TIB3" s="131"/>
      <c r="TIC3" s="131"/>
      <c r="TID3" s="131"/>
      <c r="TIE3" s="131"/>
      <c r="TIF3" s="131"/>
      <c r="TIG3" s="131"/>
      <c r="TIH3" s="131"/>
      <c r="TII3" s="131"/>
      <c r="TIJ3" s="131"/>
      <c r="TIK3" s="131"/>
      <c r="TIL3" s="131"/>
      <c r="TIM3" s="131"/>
      <c r="TIN3" s="131"/>
      <c r="TIO3" s="131"/>
      <c r="TIP3" s="131"/>
      <c r="TIQ3" s="131"/>
      <c r="TIR3" s="131"/>
      <c r="TIS3" s="131"/>
      <c r="TIT3" s="131"/>
      <c r="TIU3" s="131"/>
      <c r="TIV3" s="131"/>
      <c r="TIW3" s="131"/>
      <c r="TIX3" s="131"/>
      <c r="TIY3" s="131"/>
      <c r="TIZ3" s="131"/>
      <c r="TJA3" s="131"/>
      <c r="TJB3" s="131"/>
      <c r="TJC3" s="131"/>
      <c r="TJD3" s="131"/>
      <c r="TJE3" s="131"/>
      <c r="TJF3" s="131"/>
      <c r="TJG3" s="131"/>
      <c r="TJH3" s="131"/>
      <c r="TJI3" s="131"/>
      <c r="TJJ3" s="131"/>
      <c r="TJK3" s="131"/>
      <c r="TJL3" s="131"/>
      <c r="TJM3" s="131"/>
      <c r="TJN3" s="131"/>
      <c r="TJO3" s="131"/>
      <c r="TJP3" s="131"/>
      <c r="TJQ3" s="131"/>
      <c r="TJR3" s="131"/>
      <c r="TJS3" s="131"/>
      <c r="TJT3" s="131"/>
      <c r="TJU3" s="131"/>
      <c r="TJV3" s="131"/>
      <c r="TJW3" s="131"/>
      <c r="TJX3" s="131"/>
      <c r="TJY3" s="131"/>
      <c r="TJZ3" s="131"/>
      <c r="TKA3" s="131"/>
      <c r="TKB3" s="131"/>
      <c r="TKC3" s="131"/>
      <c r="TKD3" s="131"/>
      <c r="TKE3" s="131"/>
      <c r="TKF3" s="131"/>
      <c r="TKG3" s="131"/>
      <c r="TKH3" s="131"/>
      <c r="TKI3" s="131"/>
      <c r="TKJ3" s="131"/>
      <c r="TKK3" s="131"/>
      <c r="TKL3" s="131"/>
      <c r="TKM3" s="131"/>
      <c r="TKN3" s="131"/>
      <c r="TKO3" s="131"/>
      <c r="TKP3" s="131"/>
      <c r="TKQ3" s="131"/>
      <c r="TKR3" s="131"/>
      <c r="TKS3" s="131"/>
      <c r="TKT3" s="131"/>
      <c r="TKU3" s="131"/>
      <c r="TKV3" s="131"/>
      <c r="TKW3" s="131"/>
      <c r="TKX3" s="131"/>
      <c r="TKY3" s="131"/>
      <c r="TKZ3" s="131"/>
      <c r="TLA3" s="131"/>
      <c r="TLB3" s="131"/>
      <c r="TLC3" s="131"/>
      <c r="TLD3" s="131"/>
      <c r="TLE3" s="131"/>
      <c r="TLF3" s="131"/>
      <c r="TLG3" s="131"/>
      <c r="TLH3" s="131"/>
      <c r="TLI3" s="131"/>
      <c r="TLJ3" s="131"/>
      <c r="TLK3" s="131"/>
      <c r="TLL3" s="131"/>
      <c r="TLM3" s="131"/>
      <c r="TLN3" s="131"/>
      <c r="TLO3" s="131"/>
      <c r="TLP3" s="131"/>
      <c r="TLQ3" s="131"/>
      <c r="TLR3" s="131"/>
      <c r="TLS3" s="131"/>
      <c r="TLT3" s="131"/>
      <c r="TLU3" s="131"/>
      <c r="TLV3" s="131"/>
      <c r="TLW3" s="131"/>
      <c r="TLX3" s="131"/>
      <c r="TLY3" s="131"/>
      <c r="TLZ3" s="131"/>
      <c r="TMA3" s="131"/>
      <c r="TMB3" s="131"/>
      <c r="TMC3" s="131"/>
      <c r="TMD3" s="131"/>
      <c r="TME3" s="131"/>
      <c r="TMF3" s="131"/>
      <c r="TMG3" s="131"/>
      <c r="TMH3" s="131"/>
      <c r="TMI3" s="131"/>
      <c r="TMJ3" s="131"/>
      <c r="TMK3" s="131"/>
      <c r="TML3" s="131"/>
      <c r="TMM3" s="131"/>
      <c r="TMN3" s="131"/>
      <c r="TMO3" s="131"/>
      <c r="TMP3" s="131"/>
      <c r="TMQ3" s="131"/>
      <c r="TMR3" s="131"/>
      <c r="TMS3" s="131"/>
      <c r="TMT3" s="131"/>
      <c r="TMU3" s="131"/>
      <c r="TMV3" s="131"/>
      <c r="TMW3" s="131"/>
      <c r="TMX3" s="131"/>
      <c r="TMY3" s="131"/>
      <c r="TMZ3" s="131"/>
      <c r="TNA3" s="131"/>
      <c r="TNB3" s="131"/>
      <c r="TNC3" s="131"/>
      <c r="TND3" s="131"/>
      <c r="TNE3" s="131"/>
      <c r="TNF3" s="131"/>
      <c r="TNG3" s="131"/>
      <c r="TNH3" s="131"/>
      <c r="TNI3" s="131"/>
      <c r="TNJ3" s="131"/>
      <c r="TNK3" s="131"/>
      <c r="TNL3" s="131"/>
      <c r="TNM3" s="131"/>
      <c r="TNN3" s="131"/>
      <c r="TNO3" s="131"/>
      <c r="TNP3" s="131"/>
      <c r="TNQ3" s="131"/>
      <c r="TNR3" s="131"/>
      <c r="TNS3" s="131"/>
      <c r="TNT3" s="131"/>
      <c r="TNU3" s="131"/>
      <c r="TNV3" s="131"/>
      <c r="TNW3" s="131"/>
      <c r="TNX3" s="131"/>
      <c r="TNY3" s="131"/>
      <c r="TNZ3" s="131"/>
      <c r="TOA3" s="131"/>
      <c r="TOB3" s="131"/>
      <c r="TOC3" s="131"/>
      <c r="TOD3" s="131"/>
      <c r="TOE3" s="131"/>
      <c r="TOF3" s="131"/>
      <c r="TOG3" s="131"/>
      <c r="TOH3" s="131"/>
      <c r="TOI3" s="131"/>
      <c r="TOJ3" s="131"/>
      <c r="TOK3" s="131"/>
      <c r="TOL3" s="131"/>
      <c r="TOM3" s="131"/>
      <c r="TON3" s="131"/>
      <c r="TOO3" s="131"/>
      <c r="TOP3" s="131"/>
      <c r="TOQ3" s="131"/>
      <c r="TOR3" s="131"/>
      <c r="TOS3" s="131"/>
      <c r="TOT3" s="131"/>
      <c r="TOU3" s="131"/>
      <c r="TOV3" s="131"/>
      <c r="TOW3" s="131"/>
      <c r="TOX3" s="131"/>
      <c r="TOY3" s="131"/>
      <c r="TOZ3" s="131"/>
      <c r="TPA3" s="131"/>
      <c r="TPB3" s="131"/>
      <c r="TPC3" s="131"/>
      <c r="TPD3" s="131"/>
      <c r="TPE3" s="131"/>
      <c r="TPF3" s="131"/>
      <c r="TPG3" s="131"/>
      <c r="TPH3" s="131"/>
      <c r="TPI3" s="131"/>
      <c r="TPJ3" s="131"/>
      <c r="TPK3" s="131"/>
      <c r="TPL3" s="131"/>
      <c r="TPM3" s="131"/>
      <c r="TPN3" s="131"/>
      <c r="TPO3" s="131"/>
      <c r="TPP3" s="131"/>
      <c r="TPQ3" s="131"/>
      <c r="TPR3" s="131"/>
      <c r="TPS3" s="131"/>
      <c r="TPT3" s="131"/>
      <c r="TPU3" s="131"/>
      <c r="TPV3" s="131"/>
      <c r="TPW3" s="131"/>
      <c r="TPX3" s="131"/>
      <c r="TPY3" s="131"/>
      <c r="TPZ3" s="131"/>
      <c r="TQA3" s="131"/>
      <c r="TQB3" s="131"/>
      <c r="TQC3" s="131"/>
      <c r="TQD3" s="131"/>
      <c r="TQE3" s="131"/>
      <c r="TQF3" s="131"/>
      <c r="TQG3" s="131"/>
      <c r="TQH3" s="131"/>
      <c r="TQI3" s="131"/>
      <c r="TQJ3" s="131"/>
      <c r="TQK3" s="131"/>
      <c r="TQL3" s="131"/>
      <c r="TQM3" s="131"/>
      <c r="TQN3" s="131"/>
      <c r="TQO3" s="131"/>
      <c r="TQP3" s="131"/>
      <c r="TQQ3" s="131"/>
      <c r="TQR3" s="131"/>
      <c r="TQS3" s="131"/>
      <c r="TQT3" s="131"/>
      <c r="TQU3" s="131"/>
      <c r="TQV3" s="131"/>
      <c r="TQW3" s="131"/>
      <c r="TQX3" s="131"/>
      <c r="TQY3" s="131"/>
      <c r="TQZ3" s="131"/>
      <c r="TRA3" s="131"/>
      <c r="TRB3" s="131"/>
      <c r="TRC3" s="131"/>
      <c r="TRD3" s="131"/>
      <c r="TRE3" s="131"/>
      <c r="TRF3" s="131"/>
      <c r="TRG3" s="131"/>
      <c r="TRH3" s="131"/>
      <c r="TRI3" s="131"/>
      <c r="TRJ3" s="131"/>
      <c r="TRK3" s="131"/>
      <c r="TRL3" s="131"/>
      <c r="TRM3" s="131"/>
      <c r="TRN3" s="131"/>
      <c r="TRO3" s="131"/>
      <c r="TRP3" s="131"/>
      <c r="TRQ3" s="131"/>
      <c r="TRR3" s="131"/>
      <c r="TRS3" s="131"/>
      <c r="TRT3" s="131"/>
      <c r="TRU3" s="131"/>
      <c r="TRV3" s="131"/>
      <c r="TRW3" s="131"/>
      <c r="TRX3" s="131"/>
      <c r="TRY3" s="131"/>
      <c r="TRZ3" s="131"/>
      <c r="TSA3" s="131"/>
      <c r="TSB3" s="131"/>
      <c r="TSC3" s="131"/>
      <c r="TSD3" s="131"/>
      <c r="TSE3" s="131"/>
      <c r="TSF3" s="131"/>
      <c r="TSG3" s="131"/>
      <c r="TSH3" s="131"/>
      <c r="TSI3" s="131"/>
      <c r="TSJ3" s="131"/>
      <c r="TSK3" s="131"/>
      <c r="TSL3" s="131"/>
      <c r="TSM3" s="131"/>
      <c r="TSN3" s="131"/>
      <c r="TSO3" s="131"/>
      <c r="TSP3" s="131"/>
      <c r="TSQ3" s="131"/>
      <c r="TSR3" s="131"/>
      <c r="TSS3" s="131"/>
      <c r="TST3" s="131"/>
      <c r="TSU3" s="131"/>
      <c r="TSV3" s="131"/>
      <c r="TSW3" s="131"/>
      <c r="TSX3" s="131"/>
      <c r="TSY3" s="131"/>
      <c r="TSZ3" s="131"/>
      <c r="TTA3" s="131"/>
      <c r="TTB3" s="131"/>
      <c r="TTC3" s="131"/>
      <c r="TTD3" s="131"/>
      <c r="TTE3" s="131"/>
      <c r="TTF3" s="131"/>
      <c r="TTG3" s="131"/>
      <c r="TTH3" s="131"/>
      <c r="TTI3" s="131"/>
      <c r="TTJ3" s="131"/>
      <c r="TTK3" s="131"/>
      <c r="TTL3" s="131"/>
      <c r="TTM3" s="131"/>
      <c r="TTN3" s="131"/>
      <c r="TTO3" s="131"/>
      <c r="TTP3" s="131"/>
      <c r="TTQ3" s="131"/>
      <c r="TTR3" s="131"/>
      <c r="TTS3" s="131"/>
      <c r="TTT3" s="131"/>
      <c r="TTU3" s="131"/>
      <c r="TTV3" s="131"/>
      <c r="TTW3" s="131"/>
      <c r="TTX3" s="131"/>
      <c r="TTY3" s="131"/>
      <c r="TTZ3" s="131"/>
      <c r="TUA3" s="131"/>
      <c r="TUB3" s="131"/>
      <c r="TUC3" s="131"/>
      <c r="TUD3" s="131"/>
      <c r="TUE3" s="131"/>
      <c r="TUF3" s="131"/>
      <c r="TUG3" s="131"/>
      <c r="TUH3" s="131"/>
      <c r="TUI3" s="131"/>
      <c r="TUJ3" s="131"/>
      <c r="TUK3" s="131"/>
      <c r="TUL3" s="131"/>
      <c r="TUM3" s="131"/>
      <c r="TUN3" s="131"/>
      <c r="TUO3" s="131"/>
      <c r="TUP3" s="131"/>
      <c r="TUQ3" s="131"/>
      <c r="TUR3" s="131"/>
      <c r="TUS3" s="131"/>
      <c r="TUT3" s="131"/>
      <c r="TUU3" s="131"/>
      <c r="TUV3" s="131"/>
      <c r="TUW3" s="131"/>
      <c r="TUX3" s="131"/>
      <c r="TUY3" s="131"/>
      <c r="TUZ3" s="131"/>
      <c r="TVA3" s="131"/>
      <c r="TVB3" s="131"/>
      <c r="TVC3" s="131"/>
      <c r="TVD3" s="131"/>
      <c r="TVE3" s="131"/>
      <c r="TVF3" s="131"/>
      <c r="TVG3" s="131"/>
      <c r="TVH3" s="131"/>
      <c r="TVI3" s="131"/>
      <c r="TVJ3" s="131"/>
      <c r="TVK3" s="131"/>
      <c r="TVL3" s="131"/>
      <c r="TVM3" s="131"/>
      <c r="TVN3" s="131"/>
      <c r="TVO3" s="131"/>
      <c r="TVP3" s="131"/>
      <c r="TVQ3" s="131"/>
      <c r="TVR3" s="131"/>
      <c r="TVS3" s="131"/>
      <c r="TVT3" s="131"/>
      <c r="TVU3" s="131"/>
      <c r="TVV3" s="131"/>
      <c r="TVW3" s="131"/>
      <c r="TVX3" s="131"/>
      <c r="TVY3" s="131"/>
      <c r="TVZ3" s="131"/>
      <c r="TWA3" s="131"/>
      <c r="TWB3" s="131"/>
      <c r="TWC3" s="131"/>
      <c r="TWD3" s="131"/>
      <c r="TWE3" s="131"/>
      <c r="TWF3" s="131"/>
      <c r="TWG3" s="131"/>
      <c r="TWH3" s="131"/>
      <c r="TWI3" s="131"/>
      <c r="TWJ3" s="131"/>
      <c r="TWK3" s="131"/>
      <c r="TWL3" s="131"/>
      <c r="TWM3" s="131"/>
      <c r="TWN3" s="131"/>
      <c r="TWO3" s="131"/>
      <c r="TWP3" s="131"/>
      <c r="TWQ3" s="131"/>
      <c r="TWR3" s="131"/>
      <c r="TWS3" s="131"/>
      <c r="TWT3" s="131"/>
      <c r="TWU3" s="131"/>
      <c r="TWV3" s="131"/>
      <c r="TWW3" s="131"/>
      <c r="TWX3" s="131"/>
      <c r="TWY3" s="131"/>
      <c r="TWZ3" s="131"/>
      <c r="TXA3" s="131"/>
      <c r="TXB3" s="131"/>
      <c r="TXC3" s="131"/>
      <c r="TXD3" s="131"/>
      <c r="TXE3" s="131"/>
      <c r="TXF3" s="131"/>
      <c r="TXG3" s="131"/>
      <c r="TXH3" s="131"/>
      <c r="TXI3" s="131"/>
      <c r="TXJ3" s="131"/>
      <c r="TXK3" s="131"/>
      <c r="TXL3" s="131"/>
      <c r="TXM3" s="131"/>
      <c r="TXN3" s="131"/>
      <c r="TXO3" s="131"/>
      <c r="TXP3" s="131"/>
      <c r="TXQ3" s="131"/>
      <c r="TXR3" s="131"/>
      <c r="TXS3" s="131"/>
      <c r="TXT3" s="131"/>
      <c r="TXU3" s="131"/>
      <c r="TXV3" s="131"/>
      <c r="TXW3" s="131"/>
      <c r="TXX3" s="131"/>
      <c r="TXY3" s="131"/>
      <c r="TXZ3" s="131"/>
      <c r="TYA3" s="131"/>
      <c r="TYB3" s="131"/>
      <c r="TYC3" s="131"/>
      <c r="TYD3" s="131"/>
      <c r="TYE3" s="131"/>
      <c r="TYF3" s="131"/>
      <c r="TYG3" s="131"/>
      <c r="TYH3" s="131"/>
      <c r="TYI3" s="131"/>
      <c r="TYJ3" s="131"/>
      <c r="TYK3" s="131"/>
      <c r="TYL3" s="131"/>
      <c r="TYM3" s="131"/>
      <c r="TYN3" s="131"/>
      <c r="TYO3" s="131"/>
      <c r="TYP3" s="131"/>
      <c r="TYQ3" s="131"/>
      <c r="TYR3" s="131"/>
      <c r="TYS3" s="131"/>
      <c r="TYT3" s="131"/>
      <c r="TYU3" s="131"/>
      <c r="TYV3" s="131"/>
      <c r="TYW3" s="131"/>
      <c r="TYX3" s="131"/>
      <c r="TYY3" s="131"/>
      <c r="TYZ3" s="131"/>
      <c r="TZA3" s="131"/>
      <c r="TZB3" s="131"/>
      <c r="TZC3" s="131"/>
      <c r="TZD3" s="131"/>
      <c r="TZE3" s="131"/>
      <c r="TZF3" s="131"/>
      <c r="TZG3" s="131"/>
      <c r="TZH3" s="131"/>
      <c r="TZI3" s="131"/>
      <c r="TZJ3" s="131"/>
      <c r="TZK3" s="131"/>
      <c r="TZL3" s="131"/>
      <c r="TZM3" s="131"/>
      <c r="TZN3" s="131"/>
      <c r="TZO3" s="131"/>
      <c r="TZP3" s="131"/>
      <c r="TZQ3" s="131"/>
      <c r="TZR3" s="131"/>
      <c r="TZS3" s="131"/>
      <c r="TZT3" s="131"/>
      <c r="TZU3" s="131"/>
      <c r="TZV3" s="131"/>
      <c r="TZW3" s="131"/>
      <c r="TZX3" s="131"/>
      <c r="TZY3" s="131"/>
      <c r="TZZ3" s="131"/>
      <c r="UAA3" s="131"/>
      <c r="UAB3" s="131"/>
      <c r="UAC3" s="131"/>
      <c r="UAD3" s="131"/>
      <c r="UAE3" s="131"/>
      <c r="UAF3" s="131"/>
      <c r="UAG3" s="131"/>
      <c r="UAH3" s="131"/>
      <c r="UAI3" s="131"/>
      <c r="UAJ3" s="131"/>
      <c r="UAK3" s="131"/>
      <c r="UAL3" s="131"/>
      <c r="UAM3" s="131"/>
      <c r="UAN3" s="131"/>
      <c r="UAO3" s="131"/>
      <c r="UAP3" s="131"/>
      <c r="UAQ3" s="131"/>
      <c r="UAR3" s="131"/>
      <c r="UAS3" s="131"/>
      <c r="UAT3" s="131"/>
      <c r="UAU3" s="131"/>
      <c r="UAV3" s="131"/>
      <c r="UAW3" s="131"/>
      <c r="UAX3" s="131"/>
      <c r="UAY3" s="131"/>
      <c r="UAZ3" s="131"/>
      <c r="UBA3" s="131"/>
      <c r="UBB3" s="131"/>
      <c r="UBC3" s="131"/>
      <c r="UBD3" s="131"/>
      <c r="UBE3" s="131"/>
      <c r="UBF3" s="131"/>
      <c r="UBG3" s="131"/>
      <c r="UBH3" s="131"/>
      <c r="UBI3" s="131"/>
      <c r="UBJ3" s="131"/>
      <c r="UBK3" s="131"/>
      <c r="UBL3" s="131"/>
      <c r="UBM3" s="131"/>
      <c r="UBN3" s="131"/>
      <c r="UBO3" s="131"/>
      <c r="UBP3" s="131"/>
      <c r="UBQ3" s="131"/>
      <c r="UBR3" s="131"/>
      <c r="UBS3" s="131"/>
      <c r="UBT3" s="131"/>
      <c r="UBU3" s="131"/>
      <c r="UBV3" s="131"/>
      <c r="UBW3" s="131"/>
      <c r="UBX3" s="131"/>
      <c r="UBY3" s="131"/>
      <c r="UBZ3" s="131"/>
      <c r="UCA3" s="131"/>
      <c r="UCB3" s="131"/>
      <c r="UCC3" s="131"/>
      <c r="UCD3" s="131"/>
      <c r="UCE3" s="131"/>
      <c r="UCF3" s="131"/>
      <c r="UCG3" s="131"/>
      <c r="UCH3" s="131"/>
      <c r="UCI3" s="131"/>
      <c r="UCJ3" s="131"/>
      <c r="UCK3" s="131"/>
      <c r="UCL3" s="131"/>
      <c r="UCM3" s="131"/>
      <c r="UCN3" s="131"/>
      <c r="UCO3" s="131"/>
      <c r="UCP3" s="131"/>
      <c r="UCQ3" s="131"/>
      <c r="UCR3" s="131"/>
      <c r="UCS3" s="131"/>
      <c r="UCT3" s="131"/>
      <c r="UCU3" s="131"/>
      <c r="UCV3" s="131"/>
      <c r="UCW3" s="131"/>
      <c r="UCX3" s="131"/>
      <c r="UCY3" s="131"/>
      <c r="UCZ3" s="131"/>
      <c r="UDA3" s="131"/>
      <c r="UDB3" s="131"/>
      <c r="UDC3" s="131"/>
      <c r="UDD3" s="131"/>
      <c r="UDE3" s="131"/>
      <c r="UDF3" s="131"/>
      <c r="UDG3" s="131"/>
      <c r="UDH3" s="131"/>
      <c r="UDI3" s="131"/>
      <c r="UDJ3" s="131"/>
      <c r="UDK3" s="131"/>
      <c r="UDL3" s="131"/>
      <c r="UDM3" s="131"/>
      <c r="UDN3" s="131"/>
      <c r="UDO3" s="131"/>
      <c r="UDP3" s="131"/>
      <c r="UDQ3" s="131"/>
      <c r="UDR3" s="131"/>
      <c r="UDS3" s="131"/>
      <c r="UDT3" s="131"/>
      <c r="UDU3" s="131"/>
      <c r="UDV3" s="131"/>
      <c r="UDW3" s="131"/>
      <c r="UDX3" s="131"/>
      <c r="UDY3" s="131"/>
      <c r="UDZ3" s="131"/>
      <c r="UEA3" s="131"/>
      <c r="UEB3" s="131"/>
      <c r="UEC3" s="131"/>
      <c r="UED3" s="131"/>
      <c r="UEE3" s="131"/>
      <c r="UEF3" s="131"/>
      <c r="UEG3" s="131"/>
      <c r="UEH3" s="131"/>
      <c r="UEI3" s="131"/>
      <c r="UEJ3" s="131"/>
      <c r="UEK3" s="131"/>
      <c r="UEL3" s="131"/>
      <c r="UEM3" s="131"/>
      <c r="UEN3" s="131"/>
      <c r="UEO3" s="131"/>
      <c r="UEP3" s="131"/>
      <c r="UEQ3" s="131"/>
      <c r="UER3" s="131"/>
      <c r="UES3" s="131"/>
      <c r="UET3" s="131"/>
      <c r="UEU3" s="131"/>
      <c r="UEV3" s="131"/>
      <c r="UEW3" s="131"/>
      <c r="UEX3" s="131"/>
      <c r="UEY3" s="131"/>
      <c r="UEZ3" s="131"/>
      <c r="UFA3" s="131"/>
      <c r="UFB3" s="131"/>
      <c r="UFC3" s="131"/>
      <c r="UFD3" s="131"/>
      <c r="UFE3" s="131"/>
      <c r="UFF3" s="131"/>
      <c r="UFG3" s="131"/>
      <c r="UFH3" s="131"/>
      <c r="UFI3" s="131"/>
      <c r="UFJ3" s="131"/>
      <c r="UFK3" s="131"/>
      <c r="UFL3" s="131"/>
      <c r="UFM3" s="131"/>
      <c r="UFN3" s="131"/>
      <c r="UFO3" s="131"/>
      <c r="UFP3" s="131"/>
      <c r="UFQ3" s="131"/>
      <c r="UFR3" s="131"/>
      <c r="UFS3" s="131"/>
      <c r="UFT3" s="131"/>
      <c r="UFU3" s="131"/>
      <c r="UFV3" s="131"/>
      <c r="UFW3" s="131"/>
      <c r="UFX3" s="131"/>
      <c r="UFY3" s="131"/>
      <c r="UFZ3" s="131"/>
      <c r="UGA3" s="131"/>
      <c r="UGB3" s="131"/>
      <c r="UGC3" s="131"/>
      <c r="UGD3" s="131"/>
      <c r="UGE3" s="131"/>
      <c r="UGF3" s="131"/>
      <c r="UGG3" s="131"/>
      <c r="UGH3" s="131"/>
      <c r="UGI3" s="131"/>
      <c r="UGJ3" s="131"/>
      <c r="UGK3" s="131"/>
      <c r="UGL3" s="131"/>
      <c r="UGM3" s="131"/>
      <c r="UGN3" s="131"/>
      <c r="UGO3" s="131"/>
      <c r="UGP3" s="131"/>
      <c r="UGQ3" s="131"/>
      <c r="UGR3" s="131"/>
      <c r="UGS3" s="131"/>
      <c r="UGT3" s="131"/>
      <c r="UGU3" s="131"/>
      <c r="UGV3" s="131"/>
      <c r="UGW3" s="131"/>
      <c r="UGX3" s="131"/>
      <c r="UGY3" s="131"/>
      <c r="UGZ3" s="131"/>
      <c r="UHA3" s="131"/>
      <c r="UHB3" s="131"/>
      <c r="UHC3" s="131"/>
      <c r="UHD3" s="131"/>
      <c r="UHE3" s="131"/>
      <c r="UHF3" s="131"/>
      <c r="UHG3" s="131"/>
      <c r="UHH3" s="131"/>
      <c r="UHI3" s="131"/>
      <c r="UHJ3" s="131"/>
      <c r="UHK3" s="131"/>
      <c r="UHL3" s="131"/>
      <c r="UHM3" s="131"/>
      <c r="UHN3" s="131"/>
      <c r="UHO3" s="131"/>
      <c r="UHP3" s="131"/>
      <c r="UHQ3" s="131"/>
      <c r="UHR3" s="131"/>
      <c r="UHS3" s="131"/>
      <c r="UHT3" s="131"/>
      <c r="UHU3" s="131"/>
      <c r="UHV3" s="131"/>
      <c r="UHW3" s="131"/>
      <c r="UHX3" s="131"/>
      <c r="UHY3" s="131"/>
      <c r="UHZ3" s="131"/>
      <c r="UIA3" s="131"/>
      <c r="UIB3" s="131"/>
      <c r="UIC3" s="131"/>
      <c r="UID3" s="131"/>
      <c r="UIE3" s="131"/>
      <c r="UIF3" s="131"/>
      <c r="UIG3" s="131"/>
      <c r="UIH3" s="131"/>
      <c r="UII3" s="131"/>
      <c r="UIJ3" s="131"/>
      <c r="UIK3" s="131"/>
      <c r="UIL3" s="131"/>
      <c r="UIM3" s="131"/>
      <c r="UIN3" s="131"/>
      <c r="UIO3" s="131"/>
      <c r="UIP3" s="131"/>
      <c r="UIQ3" s="131"/>
      <c r="UIR3" s="131"/>
      <c r="UIS3" s="131"/>
      <c r="UIT3" s="131"/>
      <c r="UIU3" s="131"/>
      <c r="UIV3" s="131"/>
      <c r="UIW3" s="131"/>
      <c r="UIX3" s="131"/>
      <c r="UIY3" s="131"/>
      <c r="UIZ3" s="131"/>
      <c r="UJA3" s="131"/>
      <c r="UJB3" s="131"/>
      <c r="UJC3" s="131"/>
      <c r="UJD3" s="131"/>
      <c r="UJE3" s="131"/>
      <c r="UJF3" s="131"/>
      <c r="UJG3" s="131"/>
      <c r="UJH3" s="131"/>
      <c r="UJI3" s="131"/>
      <c r="UJJ3" s="131"/>
      <c r="UJK3" s="131"/>
      <c r="UJL3" s="131"/>
      <c r="UJM3" s="131"/>
      <c r="UJN3" s="131"/>
      <c r="UJO3" s="131"/>
      <c r="UJP3" s="131"/>
      <c r="UJQ3" s="131"/>
      <c r="UJR3" s="131"/>
      <c r="UJS3" s="131"/>
      <c r="UJT3" s="131"/>
      <c r="UJU3" s="131"/>
      <c r="UJV3" s="131"/>
      <c r="UJW3" s="131"/>
      <c r="UJX3" s="131"/>
      <c r="UJY3" s="131"/>
      <c r="UJZ3" s="131"/>
      <c r="UKA3" s="131"/>
      <c r="UKB3" s="131"/>
      <c r="UKC3" s="131"/>
      <c r="UKD3" s="131"/>
      <c r="UKE3" s="131"/>
      <c r="UKF3" s="131"/>
      <c r="UKG3" s="131"/>
      <c r="UKH3" s="131"/>
      <c r="UKI3" s="131"/>
      <c r="UKJ3" s="131"/>
      <c r="UKK3" s="131"/>
      <c r="UKL3" s="131"/>
      <c r="UKM3" s="131"/>
      <c r="UKN3" s="131"/>
      <c r="UKO3" s="131"/>
      <c r="UKP3" s="131"/>
      <c r="UKQ3" s="131"/>
      <c r="UKR3" s="131"/>
      <c r="UKS3" s="131"/>
      <c r="UKT3" s="131"/>
      <c r="UKU3" s="131"/>
      <c r="UKV3" s="131"/>
      <c r="UKW3" s="131"/>
      <c r="UKX3" s="131"/>
      <c r="UKY3" s="131"/>
      <c r="UKZ3" s="131"/>
      <c r="ULA3" s="131"/>
      <c r="ULB3" s="131"/>
      <c r="ULC3" s="131"/>
      <c r="ULD3" s="131"/>
      <c r="ULE3" s="131"/>
      <c r="ULF3" s="131"/>
      <c r="ULG3" s="131"/>
      <c r="ULH3" s="131"/>
      <c r="ULI3" s="131"/>
      <c r="ULJ3" s="131"/>
      <c r="ULK3" s="131"/>
      <c r="ULL3" s="131"/>
      <c r="ULM3" s="131"/>
      <c r="ULN3" s="131"/>
      <c r="ULO3" s="131"/>
      <c r="ULP3" s="131"/>
      <c r="ULQ3" s="131"/>
      <c r="ULR3" s="131"/>
      <c r="ULS3" s="131"/>
      <c r="ULT3" s="131"/>
      <c r="ULU3" s="131"/>
      <c r="ULV3" s="131"/>
      <c r="ULW3" s="131"/>
      <c r="ULX3" s="131"/>
      <c r="ULY3" s="131"/>
      <c r="ULZ3" s="131"/>
      <c r="UMA3" s="131"/>
      <c r="UMB3" s="131"/>
      <c r="UMC3" s="131"/>
      <c r="UMD3" s="131"/>
      <c r="UME3" s="131"/>
      <c r="UMF3" s="131"/>
      <c r="UMG3" s="131"/>
      <c r="UMH3" s="131"/>
      <c r="UMI3" s="131"/>
      <c r="UMJ3" s="131"/>
      <c r="UMK3" s="131"/>
      <c r="UML3" s="131"/>
      <c r="UMM3" s="131"/>
      <c r="UMN3" s="131"/>
      <c r="UMO3" s="131"/>
      <c r="UMP3" s="131"/>
      <c r="UMQ3" s="131"/>
      <c r="UMR3" s="131"/>
      <c r="UMS3" s="131"/>
      <c r="UMT3" s="131"/>
      <c r="UMU3" s="131"/>
      <c r="UMV3" s="131"/>
      <c r="UMW3" s="131"/>
      <c r="UMX3" s="131"/>
      <c r="UMY3" s="131"/>
      <c r="UMZ3" s="131"/>
      <c r="UNA3" s="131"/>
      <c r="UNB3" s="131"/>
      <c r="UNC3" s="131"/>
      <c r="UND3" s="131"/>
      <c r="UNE3" s="131"/>
      <c r="UNF3" s="131"/>
      <c r="UNG3" s="131"/>
      <c r="UNH3" s="131"/>
      <c r="UNI3" s="131"/>
      <c r="UNJ3" s="131"/>
      <c r="UNK3" s="131"/>
      <c r="UNL3" s="131"/>
      <c r="UNM3" s="131"/>
      <c r="UNN3" s="131"/>
      <c r="UNO3" s="131"/>
      <c r="UNP3" s="131"/>
      <c r="UNQ3" s="131"/>
      <c r="UNR3" s="131"/>
      <c r="UNS3" s="131"/>
      <c r="UNT3" s="131"/>
      <c r="UNU3" s="131"/>
      <c r="UNV3" s="131"/>
      <c r="UNW3" s="131"/>
      <c r="UNX3" s="131"/>
      <c r="UNY3" s="131"/>
      <c r="UNZ3" s="131"/>
      <c r="UOA3" s="131"/>
      <c r="UOB3" s="131"/>
      <c r="UOC3" s="131"/>
      <c r="UOD3" s="131"/>
      <c r="UOE3" s="131"/>
      <c r="UOF3" s="131"/>
      <c r="UOG3" s="131"/>
      <c r="UOH3" s="131"/>
      <c r="UOI3" s="131"/>
      <c r="UOJ3" s="131"/>
      <c r="UOK3" s="131"/>
      <c r="UOL3" s="131"/>
      <c r="UOM3" s="131"/>
      <c r="UON3" s="131"/>
      <c r="UOO3" s="131"/>
      <c r="UOP3" s="131"/>
      <c r="UOQ3" s="131"/>
      <c r="UOR3" s="131"/>
      <c r="UOS3" s="131"/>
      <c r="UOT3" s="131"/>
      <c r="UOU3" s="131"/>
      <c r="UOV3" s="131"/>
      <c r="UOW3" s="131"/>
      <c r="UOX3" s="131"/>
      <c r="UOY3" s="131"/>
      <c r="UOZ3" s="131"/>
      <c r="UPA3" s="131"/>
      <c r="UPB3" s="131"/>
      <c r="UPC3" s="131"/>
      <c r="UPD3" s="131"/>
      <c r="UPE3" s="131"/>
      <c r="UPF3" s="131"/>
      <c r="UPG3" s="131"/>
      <c r="UPH3" s="131"/>
      <c r="UPI3" s="131"/>
      <c r="UPJ3" s="131"/>
      <c r="UPK3" s="131"/>
      <c r="UPL3" s="131"/>
      <c r="UPM3" s="131"/>
      <c r="UPN3" s="131"/>
      <c r="UPO3" s="131"/>
      <c r="UPP3" s="131"/>
      <c r="UPQ3" s="131"/>
      <c r="UPR3" s="131"/>
      <c r="UPS3" s="131"/>
      <c r="UPT3" s="131"/>
      <c r="UPU3" s="131"/>
      <c r="UPV3" s="131"/>
      <c r="UPW3" s="131"/>
      <c r="UPX3" s="131"/>
      <c r="UPY3" s="131"/>
      <c r="UPZ3" s="131"/>
      <c r="UQA3" s="131"/>
      <c r="UQB3" s="131"/>
      <c r="UQC3" s="131"/>
      <c r="UQD3" s="131"/>
      <c r="UQE3" s="131"/>
      <c r="UQF3" s="131"/>
      <c r="UQG3" s="131"/>
      <c r="UQH3" s="131"/>
      <c r="UQI3" s="131"/>
      <c r="UQJ3" s="131"/>
      <c r="UQK3" s="131"/>
      <c r="UQL3" s="131"/>
      <c r="UQM3" s="131"/>
      <c r="UQN3" s="131"/>
      <c r="UQO3" s="131"/>
      <c r="UQP3" s="131"/>
      <c r="UQQ3" s="131"/>
      <c r="UQR3" s="131"/>
      <c r="UQS3" s="131"/>
      <c r="UQT3" s="131"/>
      <c r="UQU3" s="131"/>
      <c r="UQV3" s="131"/>
      <c r="UQW3" s="131"/>
      <c r="UQX3" s="131"/>
      <c r="UQY3" s="131"/>
      <c r="UQZ3" s="131"/>
      <c r="URA3" s="131"/>
      <c r="URB3" s="131"/>
      <c r="URC3" s="131"/>
      <c r="URD3" s="131"/>
      <c r="URE3" s="131"/>
      <c r="URF3" s="131"/>
      <c r="URG3" s="131"/>
      <c r="URH3" s="131"/>
      <c r="URI3" s="131"/>
      <c r="URJ3" s="131"/>
      <c r="URK3" s="131"/>
      <c r="URL3" s="131"/>
      <c r="URM3" s="131"/>
      <c r="URN3" s="131"/>
      <c r="URO3" s="131"/>
      <c r="URP3" s="131"/>
      <c r="URQ3" s="131"/>
      <c r="URR3" s="131"/>
      <c r="URS3" s="131"/>
      <c r="URT3" s="131"/>
      <c r="URU3" s="131"/>
      <c r="URV3" s="131"/>
      <c r="URW3" s="131"/>
      <c r="URX3" s="131"/>
      <c r="URY3" s="131"/>
      <c r="URZ3" s="131"/>
      <c r="USA3" s="131"/>
      <c r="USB3" s="131"/>
      <c r="USC3" s="131"/>
      <c r="USD3" s="131"/>
      <c r="USE3" s="131"/>
      <c r="USF3" s="131"/>
      <c r="USG3" s="131"/>
      <c r="USH3" s="131"/>
      <c r="USI3" s="131"/>
      <c r="USJ3" s="131"/>
      <c r="USK3" s="131"/>
      <c r="USL3" s="131"/>
      <c r="USM3" s="131"/>
      <c r="USN3" s="131"/>
      <c r="USO3" s="131"/>
      <c r="USP3" s="131"/>
      <c r="USQ3" s="131"/>
      <c r="USR3" s="131"/>
      <c r="USS3" s="131"/>
      <c r="UST3" s="131"/>
      <c r="USU3" s="131"/>
      <c r="USV3" s="131"/>
      <c r="USW3" s="131"/>
      <c r="USX3" s="131"/>
      <c r="USY3" s="131"/>
      <c r="USZ3" s="131"/>
      <c r="UTA3" s="131"/>
      <c r="UTB3" s="131"/>
      <c r="UTC3" s="131"/>
      <c r="UTD3" s="131"/>
      <c r="UTE3" s="131"/>
      <c r="UTF3" s="131"/>
      <c r="UTG3" s="131"/>
      <c r="UTH3" s="131"/>
      <c r="UTI3" s="131"/>
      <c r="UTJ3" s="131"/>
      <c r="UTK3" s="131"/>
      <c r="UTL3" s="131"/>
      <c r="UTM3" s="131"/>
      <c r="UTN3" s="131"/>
      <c r="UTO3" s="131"/>
      <c r="UTP3" s="131"/>
      <c r="UTQ3" s="131"/>
      <c r="UTR3" s="131"/>
      <c r="UTS3" s="131"/>
      <c r="UTT3" s="131"/>
      <c r="UTU3" s="131"/>
      <c r="UTV3" s="131"/>
      <c r="UTW3" s="131"/>
      <c r="UTX3" s="131"/>
      <c r="UTY3" s="131"/>
      <c r="UTZ3" s="131"/>
      <c r="UUA3" s="131"/>
      <c r="UUB3" s="131"/>
      <c r="UUC3" s="131"/>
      <c r="UUD3" s="131"/>
      <c r="UUE3" s="131"/>
      <c r="UUF3" s="131"/>
      <c r="UUG3" s="131"/>
      <c r="UUH3" s="131"/>
      <c r="UUI3" s="131"/>
      <c r="UUJ3" s="131"/>
      <c r="UUK3" s="131"/>
      <c r="UUL3" s="131"/>
      <c r="UUM3" s="131"/>
      <c r="UUN3" s="131"/>
      <c r="UUO3" s="131"/>
      <c r="UUP3" s="131"/>
      <c r="UUQ3" s="131"/>
      <c r="UUR3" s="131"/>
      <c r="UUS3" s="131"/>
      <c r="UUT3" s="131"/>
      <c r="UUU3" s="131"/>
      <c r="UUV3" s="131"/>
      <c r="UUW3" s="131"/>
      <c r="UUX3" s="131"/>
      <c r="UUY3" s="131"/>
      <c r="UUZ3" s="131"/>
      <c r="UVA3" s="131"/>
      <c r="UVB3" s="131"/>
      <c r="UVC3" s="131"/>
      <c r="UVD3" s="131"/>
      <c r="UVE3" s="131"/>
      <c r="UVF3" s="131"/>
      <c r="UVG3" s="131"/>
      <c r="UVH3" s="131"/>
      <c r="UVI3" s="131"/>
      <c r="UVJ3" s="131"/>
      <c r="UVK3" s="131"/>
      <c r="UVL3" s="131"/>
      <c r="UVM3" s="131"/>
      <c r="UVN3" s="131"/>
      <c r="UVO3" s="131"/>
      <c r="UVP3" s="131"/>
      <c r="UVQ3" s="131"/>
      <c r="UVR3" s="131"/>
      <c r="UVS3" s="131"/>
      <c r="UVT3" s="131"/>
      <c r="UVU3" s="131"/>
      <c r="UVV3" s="131"/>
      <c r="UVW3" s="131"/>
      <c r="UVX3" s="131"/>
      <c r="UVY3" s="131"/>
      <c r="UVZ3" s="131"/>
      <c r="UWA3" s="131"/>
      <c r="UWB3" s="131"/>
      <c r="UWC3" s="131"/>
      <c r="UWD3" s="131"/>
      <c r="UWE3" s="131"/>
      <c r="UWF3" s="131"/>
      <c r="UWG3" s="131"/>
      <c r="UWH3" s="131"/>
      <c r="UWI3" s="131"/>
      <c r="UWJ3" s="131"/>
      <c r="UWK3" s="131"/>
      <c r="UWL3" s="131"/>
      <c r="UWM3" s="131"/>
      <c r="UWN3" s="131"/>
      <c r="UWO3" s="131"/>
      <c r="UWP3" s="131"/>
      <c r="UWQ3" s="131"/>
      <c r="UWR3" s="131"/>
      <c r="UWS3" s="131"/>
      <c r="UWT3" s="131"/>
      <c r="UWU3" s="131"/>
      <c r="UWV3" s="131"/>
      <c r="UWW3" s="131"/>
      <c r="UWX3" s="131"/>
      <c r="UWY3" s="131"/>
      <c r="UWZ3" s="131"/>
      <c r="UXA3" s="131"/>
      <c r="UXB3" s="131"/>
      <c r="UXC3" s="131"/>
      <c r="UXD3" s="131"/>
      <c r="UXE3" s="131"/>
      <c r="UXF3" s="131"/>
      <c r="UXG3" s="131"/>
      <c r="UXH3" s="131"/>
      <c r="UXI3" s="131"/>
      <c r="UXJ3" s="131"/>
      <c r="UXK3" s="131"/>
      <c r="UXL3" s="131"/>
      <c r="UXM3" s="131"/>
      <c r="UXN3" s="131"/>
      <c r="UXO3" s="131"/>
      <c r="UXP3" s="131"/>
      <c r="UXQ3" s="131"/>
      <c r="UXR3" s="131"/>
      <c r="UXS3" s="131"/>
      <c r="UXT3" s="131"/>
      <c r="UXU3" s="131"/>
      <c r="UXV3" s="131"/>
      <c r="UXW3" s="131"/>
      <c r="UXX3" s="131"/>
      <c r="UXY3" s="131"/>
      <c r="UXZ3" s="131"/>
      <c r="UYA3" s="131"/>
      <c r="UYB3" s="131"/>
      <c r="UYC3" s="131"/>
      <c r="UYD3" s="131"/>
      <c r="UYE3" s="131"/>
      <c r="UYF3" s="131"/>
      <c r="UYG3" s="131"/>
      <c r="UYH3" s="131"/>
      <c r="UYI3" s="131"/>
      <c r="UYJ3" s="131"/>
      <c r="UYK3" s="131"/>
      <c r="UYL3" s="131"/>
      <c r="UYM3" s="131"/>
      <c r="UYN3" s="131"/>
      <c r="UYO3" s="131"/>
      <c r="UYP3" s="131"/>
      <c r="UYQ3" s="131"/>
      <c r="UYR3" s="131"/>
      <c r="UYS3" s="131"/>
      <c r="UYT3" s="131"/>
      <c r="UYU3" s="131"/>
      <c r="UYV3" s="131"/>
      <c r="UYW3" s="131"/>
      <c r="UYX3" s="131"/>
      <c r="UYY3" s="131"/>
      <c r="UYZ3" s="131"/>
      <c r="UZA3" s="131"/>
      <c r="UZB3" s="131"/>
      <c r="UZC3" s="131"/>
      <c r="UZD3" s="131"/>
      <c r="UZE3" s="131"/>
      <c r="UZF3" s="131"/>
      <c r="UZG3" s="131"/>
      <c r="UZH3" s="131"/>
      <c r="UZI3" s="131"/>
      <c r="UZJ3" s="131"/>
      <c r="UZK3" s="131"/>
      <c r="UZL3" s="131"/>
      <c r="UZM3" s="131"/>
      <c r="UZN3" s="131"/>
      <c r="UZO3" s="131"/>
      <c r="UZP3" s="131"/>
      <c r="UZQ3" s="131"/>
      <c r="UZR3" s="131"/>
      <c r="UZS3" s="131"/>
      <c r="UZT3" s="131"/>
      <c r="UZU3" s="131"/>
      <c r="UZV3" s="131"/>
      <c r="UZW3" s="131"/>
      <c r="UZX3" s="131"/>
      <c r="UZY3" s="131"/>
      <c r="UZZ3" s="131"/>
      <c r="VAA3" s="131"/>
      <c r="VAB3" s="131"/>
      <c r="VAC3" s="131"/>
      <c r="VAD3" s="131"/>
      <c r="VAE3" s="131"/>
      <c r="VAF3" s="131"/>
      <c r="VAG3" s="131"/>
      <c r="VAH3" s="131"/>
      <c r="VAI3" s="131"/>
      <c r="VAJ3" s="131"/>
      <c r="VAK3" s="131"/>
      <c r="VAL3" s="131"/>
      <c r="VAM3" s="131"/>
      <c r="VAN3" s="131"/>
      <c r="VAO3" s="131"/>
      <c r="VAP3" s="131"/>
      <c r="VAQ3" s="131"/>
      <c r="VAR3" s="131"/>
      <c r="VAS3" s="131"/>
      <c r="VAT3" s="131"/>
      <c r="VAU3" s="131"/>
      <c r="VAV3" s="131"/>
      <c r="VAW3" s="131"/>
      <c r="VAX3" s="131"/>
      <c r="VAY3" s="131"/>
      <c r="VAZ3" s="131"/>
      <c r="VBA3" s="131"/>
      <c r="VBB3" s="131"/>
      <c r="VBC3" s="131"/>
      <c r="VBD3" s="131"/>
      <c r="VBE3" s="131"/>
      <c r="VBF3" s="131"/>
      <c r="VBG3" s="131"/>
      <c r="VBH3" s="131"/>
      <c r="VBI3" s="131"/>
      <c r="VBJ3" s="131"/>
      <c r="VBK3" s="131"/>
      <c r="VBL3" s="131"/>
      <c r="VBM3" s="131"/>
      <c r="VBN3" s="131"/>
      <c r="VBO3" s="131"/>
      <c r="VBP3" s="131"/>
      <c r="VBQ3" s="131"/>
      <c r="VBR3" s="131"/>
      <c r="VBS3" s="131"/>
      <c r="VBT3" s="131"/>
      <c r="VBU3" s="131"/>
      <c r="VBV3" s="131"/>
      <c r="VBW3" s="131"/>
      <c r="VBX3" s="131"/>
      <c r="VBY3" s="131"/>
      <c r="VBZ3" s="131"/>
      <c r="VCA3" s="131"/>
      <c r="VCB3" s="131"/>
      <c r="VCC3" s="131"/>
      <c r="VCD3" s="131"/>
      <c r="VCE3" s="131"/>
      <c r="VCF3" s="131"/>
      <c r="VCG3" s="131"/>
      <c r="VCH3" s="131"/>
      <c r="VCI3" s="131"/>
      <c r="VCJ3" s="131"/>
      <c r="VCK3" s="131"/>
      <c r="VCL3" s="131"/>
      <c r="VCM3" s="131"/>
      <c r="VCN3" s="131"/>
      <c r="VCO3" s="131"/>
      <c r="VCP3" s="131"/>
      <c r="VCQ3" s="131"/>
      <c r="VCR3" s="131"/>
      <c r="VCS3" s="131"/>
      <c r="VCT3" s="131"/>
      <c r="VCU3" s="131"/>
      <c r="VCV3" s="131"/>
      <c r="VCW3" s="131"/>
      <c r="VCX3" s="131"/>
      <c r="VCY3" s="131"/>
      <c r="VCZ3" s="131"/>
      <c r="VDA3" s="131"/>
      <c r="VDB3" s="131"/>
      <c r="VDC3" s="131"/>
      <c r="VDD3" s="131"/>
      <c r="VDE3" s="131"/>
      <c r="VDF3" s="131"/>
      <c r="VDG3" s="131"/>
      <c r="VDH3" s="131"/>
      <c r="VDI3" s="131"/>
      <c r="VDJ3" s="131"/>
      <c r="VDK3" s="131"/>
      <c r="VDL3" s="131"/>
      <c r="VDM3" s="131"/>
      <c r="VDN3" s="131"/>
      <c r="VDO3" s="131"/>
      <c r="VDP3" s="131"/>
      <c r="VDQ3" s="131"/>
      <c r="VDR3" s="131"/>
      <c r="VDS3" s="131"/>
      <c r="VDT3" s="131"/>
      <c r="VDU3" s="131"/>
      <c r="VDV3" s="131"/>
      <c r="VDW3" s="131"/>
      <c r="VDX3" s="131"/>
      <c r="VDY3" s="131"/>
      <c r="VDZ3" s="131"/>
      <c r="VEA3" s="131"/>
      <c r="VEB3" s="131"/>
      <c r="VEC3" s="131"/>
      <c r="VED3" s="131"/>
      <c r="VEE3" s="131"/>
      <c r="VEF3" s="131"/>
      <c r="VEG3" s="131"/>
      <c r="VEH3" s="131"/>
      <c r="VEI3" s="131"/>
      <c r="VEJ3" s="131"/>
      <c r="VEK3" s="131"/>
      <c r="VEL3" s="131"/>
      <c r="VEM3" s="131"/>
      <c r="VEN3" s="131"/>
      <c r="VEO3" s="131"/>
      <c r="VEP3" s="131"/>
      <c r="VEQ3" s="131"/>
      <c r="VER3" s="131"/>
      <c r="VES3" s="131"/>
      <c r="VET3" s="131"/>
      <c r="VEU3" s="131"/>
      <c r="VEV3" s="131"/>
      <c r="VEW3" s="131"/>
      <c r="VEX3" s="131"/>
      <c r="VEY3" s="131"/>
      <c r="VEZ3" s="131"/>
      <c r="VFA3" s="131"/>
      <c r="VFB3" s="131"/>
      <c r="VFC3" s="131"/>
      <c r="VFD3" s="131"/>
      <c r="VFE3" s="131"/>
      <c r="VFF3" s="131"/>
      <c r="VFG3" s="131"/>
      <c r="VFH3" s="131"/>
      <c r="VFI3" s="131"/>
      <c r="VFJ3" s="131"/>
      <c r="VFK3" s="131"/>
      <c r="VFL3" s="131"/>
      <c r="VFM3" s="131"/>
      <c r="VFN3" s="131"/>
      <c r="VFO3" s="131"/>
      <c r="VFP3" s="131"/>
      <c r="VFQ3" s="131"/>
      <c r="VFR3" s="131"/>
      <c r="VFS3" s="131"/>
      <c r="VFT3" s="131"/>
      <c r="VFU3" s="131"/>
      <c r="VFV3" s="131"/>
      <c r="VFW3" s="131"/>
      <c r="VFX3" s="131"/>
      <c r="VFY3" s="131"/>
      <c r="VFZ3" s="131"/>
      <c r="VGA3" s="131"/>
      <c r="VGB3" s="131"/>
      <c r="VGC3" s="131"/>
      <c r="VGD3" s="131"/>
      <c r="VGE3" s="131"/>
      <c r="VGF3" s="131"/>
      <c r="VGG3" s="131"/>
      <c r="VGH3" s="131"/>
      <c r="VGI3" s="131"/>
      <c r="VGJ3" s="131"/>
      <c r="VGK3" s="131"/>
      <c r="VGL3" s="131"/>
      <c r="VGM3" s="131"/>
      <c r="VGN3" s="131"/>
      <c r="VGO3" s="131"/>
      <c r="VGP3" s="131"/>
      <c r="VGQ3" s="131"/>
      <c r="VGR3" s="131"/>
      <c r="VGS3" s="131"/>
      <c r="VGT3" s="131"/>
      <c r="VGU3" s="131"/>
      <c r="VGV3" s="131"/>
      <c r="VGW3" s="131"/>
      <c r="VGX3" s="131"/>
      <c r="VGY3" s="131"/>
      <c r="VGZ3" s="131"/>
      <c r="VHA3" s="131"/>
      <c r="VHB3" s="131"/>
      <c r="VHC3" s="131"/>
      <c r="VHD3" s="131"/>
      <c r="VHE3" s="131"/>
      <c r="VHF3" s="131"/>
      <c r="VHG3" s="131"/>
      <c r="VHH3" s="131"/>
      <c r="VHI3" s="131"/>
      <c r="VHJ3" s="131"/>
      <c r="VHK3" s="131"/>
      <c r="VHL3" s="131"/>
      <c r="VHM3" s="131"/>
      <c r="VHN3" s="131"/>
      <c r="VHO3" s="131"/>
      <c r="VHP3" s="131"/>
      <c r="VHQ3" s="131"/>
      <c r="VHR3" s="131"/>
      <c r="VHS3" s="131"/>
      <c r="VHT3" s="131"/>
      <c r="VHU3" s="131"/>
      <c r="VHV3" s="131"/>
      <c r="VHW3" s="131"/>
      <c r="VHX3" s="131"/>
      <c r="VHY3" s="131"/>
      <c r="VHZ3" s="131"/>
      <c r="VIA3" s="131"/>
      <c r="VIB3" s="131"/>
      <c r="VIC3" s="131"/>
      <c r="VID3" s="131"/>
      <c r="VIE3" s="131"/>
      <c r="VIF3" s="131"/>
      <c r="VIG3" s="131"/>
      <c r="VIH3" s="131"/>
      <c r="VII3" s="131"/>
      <c r="VIJ3" s="131"/>
      <c r="VIK3" s="131"/>
      <c r="VIL3" s="131"/>
      <c r="VIM3" s="131"/>
      <c r="VIN3" s="131"/>
      <c r="VIO3" s="131"/>
      <c r="VIP3" s="131"/>
      <c r="VIQ3" s="131"/>
      <c r="VIR3" s="131"/>
      <c r="VIS3" s="131"/>
      <c r="VIT3" s="131"/>
      <c r="VIU3" s="131"/>
      <c r="VIV3" s="131"/>
      <c r="VIW3" s="131"/>
      <c r="VIX3" s="131"/>
      <c r="VIY3" s="131"/>
      <c r="VIZ3" s="131"/>
      <c r="VJA3" s="131"/>
      <c r="VJB3" s="131"/>
      <c r="VJC3" s="131"/>
      <c r="VJD3" s="131"/>
      <c r="VJE3" s="131"/>
      <c r="VJF3" s="131"/>
      <c r="VJG3" s="131"/>
      <c r="VJH3" s="131"/>
      <c r="VJI3" s="131"/>
      <c r="VJJ3" s="131"/>
      <c r="VJK3" s="131"/>
      <c r="VJL3" s="131"/>
      <c r="VJM3" s="131"/>
      <c r="VJN3" s="131"/>
      <c r="VJO3" s="131"/>
      <c r="VJP3" s="131"/>
      <c r="VJQ3" s="131"/>
      <c r="VJR3" s="131"/>
      <c r="VJS3" s="131"/>
      <c r="VJT3" s="131"/>
      <c r="VJU3" s="131"/>
      <c r="VJV3" s="131"/>
      <c r="VJW3" s="131"/>
      <c r="VJX3" s="131"/>
      <c r="VJY3" s="131"/>
      <c r="VJZ3" s="131"/>
      <c r="VKA3" s="131"/>
      <c r="VKB3" s="131"/>
      <c r="VKC3" s="131"/>
      <c r="VKD3" s="131"/>
      <c r="VKE3" s="131"/>
      <c r="VKF3" s="131"/>
      <c r="VKG3" s="131"/>
      <c r="VKH3" s="131"/>
      <c r="VKI3" s="131"/>
      <c r="VKJ3" s="131"/>
      <c r="VKK3" s="131"/>
      <c r="VKL3" s="131"/>
      <c r="VKM3" s="131"/>
      <c r="VKN3" s="131"/>
      <c r="VKO3" s="131"/>
      <c r="VKP3" s="131"/>
      <c r="VKQ3" s="131"/>
      <c r="VKR3" s="131"/>
      <c r="VKS3" s="131"/>
      <c r="VKT3" s="131"/>
      <c r="VKU3" s="131"/>
      <c r="VKV3" s="131"/>
      <c r="VKW3" s="131"/>
      <c r="VKX3" s="131"/>
      <c r="VKY3" s="131"/>
      <c r="VKZ3" s="131"/>
      <c r="VLA3" s="131"/>
      <c r="VLB3" s="131"/>
      <c r="VLC3" s="131"/>
      <c r="VLD3" s="131"/>
      <c r="VLE3" s="131"/>
      <c r="VLF3" s="131"/>
      <c r="VLG3" s="131"/>
      <c r="VLH3" s="131"/>
      <c r="VLI3" s="131"/>
      <c r="VLJ3" s="131"/>
      <c r="VLK3" s="131"/>
      <c r="VLL3" s="131"/>
      <c r="VLM3" s="131"/>
      <c r="VLN3" s="131"/>
      <c r="VLO3" s="131"/>
      <c r="VLP3" s="131"/>
      <c r="VLQ3" s="131"/>
      <c r="VLR3" s="131"/>
      <c r="VLS3" s="131"/>
      <c r="VLT3" s="131"/>
      <c r="VLU3" s="131"/>
      <c r="VLV3" s="131"/>
      <c r="VLW3" s="131"/>
      <c r="VLX3" s="131"/>
      <c r="VLY3" s="131"/>
      <c r="VLZ3" s="131"/>
      <c r="VMA3" s="131"/>
      <c r="VMB3" s="131"/>
      <c r="VMC3" s="131"/>
      <c r="VMD3" s="131"/>
      <c r="VME3" s="131"/>
      <c r="VMF3" s="131"/>
      <c r="VMG3" s="131"/>
      <c r="VMH3" s="131"/>
      <c r="VMI3" s="131"/>
      <c r="VMJ3" s="131"/>
      <c r="VMK3" s="131"/>
      <c r="VML3" s="131"/>
      <c r="VMM3" s="131"/>
      <c r="VMN3" s="131"/>
      <c r="VMO3" s="131"/>
      <c r="VMP3" s="131"/>
      <c r="VMQ3" s="131"/>
      <c r="VMR3" s="131"/>
      <c r="VMS3" s="131"/>
      <c r="VMT3" s="131"/>
      <c r="VMU3" s="131"/>
      <c r="VMV3" s="131"/>
      <c r="VMW3" s="131"/>
      <c r="VMX3" s="131"/>
      <c r="VMY3" s="131"/>
      <c r="VMZ3" s="131"/>
      <c r="VNA3" s="131"/>
      <c r="VNB3" s="131"/>
      <c r="VNC3" s="131"/>
      <c r="VND3" s="131"/>
      <c r="VNE3" s="131"/>
      <c r="VNF3" s="131"/>
      <c r="VNG3" s="131"/>
      <c r="VNH3" s="131"/>
      <c r="VNI3" s="131"/>
      <c r="VNJ3" s="131"/>
      <c r="VNK3" s="131"/>
      <c r="VNL3" s="131"/>
      <c r="VNM3" s="131"/>
      <c r="VNN3" s="131"/>
      <c r="VNO3" s="131"/>
      <c r="VNP3" s="131"/>
      <c r="VNQ3" s="131"/>
      <c r="VNR3" s="131"/>
      <c r="VNS3" s="131"/>
      <c r="VNT3" s="131"/>
      <c r="VNU3" s="131"/>
      <c r="VNV3" s="131"/>
      <c r="VNW3" s="131"/>
      <c r="VNX3" s="131"/>
      <c r="VNY3" s="131"/>
      <c r="VNZ3" s="131"/>
      <c r="VOA3" s="131"/>
      <c r="VOB3" s="131"/>
      <c r="VOC3" s="131"/>
      <c r="VOD3" s="131"/>
      <c r="VOE3" s="131"/>
      <c r="VOF3" s="131"/>
      <c r="VOG3" s="131"/>
      <c r="VOH3" s="131"/>
      <c r="VOI3" s="131"/>
      <c r="VOJ3" s="131"/>
      <c r="VOK3" s="131"/>
      <c r="VOL3" s="131"/>
      <c r="VOM3" s="131"/>
      <c r="VON3" s="131"/>
      <c r="VOO3" s="131"/>
      <c r="VOP3" s="131"/>
      <c r="VOQ3" s="131"/>
      <c r="VOR3" s="131"/>
      <c r="VOS3" s="131"/>
      <c r="VOT3" s="131"/>
      <c r="VOU3" s="131"/>
      <c r="VOV3" s="131"/>
      <c r="VOW3" s="131"/>
      <c r="VOX3" s="131"/>
      <c r="VOY3" s="131"/>
      <c r="VOZ3" s="131"/>
      <c r="VPA3" s="131"/>
      <c r="VPB3" s="131"/>
      <c r="VPC3" s="131"/>
      <c r="VPD3" s="131"/>
      <c r="VPE3" s="131"/>
      <c r="VPF3" s="131"/>
      <c r="VPG3" s="131"/>
      <c r="VPH3" s="131"/>
      <c r="VPI3" s="131"/>
      <c r="VPJ3" s="131"/>
      <c r="VPK3" s="131"/>
      <c r="VPL3" s="131"/>
      <c r="VPM3" s="131"/>
      <c r="VPN3" s="131"/>
      <c r="VPO3" s="131"/>
      <c r="VPP3" s="131"/>
      <c r="VPQ3" s="131"/>
      <c r="VPR3" s="131"/>
      <c r="VPS3" s="131"/>
      <c r="VPT3" s="131"/>
      <c r="VPU3" s="131"/>
      <c r="VPV3" s="131"/>
      <c r="VPW3" s="131"/>
      <c r="VPX3" s="131"/>
      <c r="VPY3" s="131"/>
      <c r="VPZ3" s="131"/>
      <c r="VQA3" s="131"/>
      <c r="VQB3" s="131"/>
      <c r="VQC3" s="131"/>
      <c r="VQD3" s="131"/>
      <c r="VQE3" s="131"/>
      <c r="VQF3" s="131"/>
      <c r="VQG3" s="131"/>
      <c r="VQH3" s="131"/>
      <c r="VQI3" s="131"/>
      <c r="VQJ3" s="131"/>
      <c r="VQK3" s="131"/>
      <c r="VQL3" s="131"/>
      <c r="VQM3" s="131"/>
      <c r="VQN3" s="131"/>
      <c r="VQO3" s="131"/>
      <c r="VQP3" s="131"/>
      <c r="VQQ3" s="131"/>
      <c r="VQR3" s="131"/>
      <c r="VQS3" s="131"/>
      <c r="VQT3" s="131"/>
      <c r="VQU3" s="131"/>
      <c r="VQV3" s="131"/>
      <c r="VQW3" s="131"/>
      <c r="VQX3" s="131"/>
      <c r="VQY3" s="131"/>
      <c r="VQZ3" s="131"/>
      <c r="VRA3" s="131"/>
      <c r="VRB3" s="131"/>
      <c r="VRC3" s="131"/>
      <c r="VRD3" s="131"/>
      <c r="VRE3" s="131"/>
      <c r="VRF3" s="131"/>
      <c r="VRG3" s="131"/>
      <c r="VRH3" s="131"/>
      <c r="VRI3" s="131"/>
      <c r="VRJ3" s="131"/>
      <c r="VRK3" s="131"/>
      <c r="VRL3" s="131"/>
      <c r="VRM3" s="131"/>
      <c r="VRN3" s="131"/>
      <c r="VRO3" s="131"/>
      <c r="VRP3" s="131"/>
      <c r="VRQ3" s="131"/>
      <c r="VRR3" s="131"/>
      <c r="VRS3" s="131"/>
      <c r="VRT3" s="131"/>
      <c r="VRU3" s="131"/>
      <c r="VRV3" s="131"/>
      <c r="VRW3" s="131"/>
      <c r="VRX3" s="131"/>
      <c r="VRY3" s="131"/>
      <c r="VRZ3" s="131"/>
      <c r="VSA3" s="131"/>
      <c r="VSB3" s="131"/>
      <c r="VSC3" s="131"/>
      <c r="VSD3" s="131"/>
      <c r="VSE3" s="131"/>
      <c r="VSF3" s="131"/>
      <c r="VSG3" s="131"/>
      <c r="VSH3" s="131"/>
      <c r="VSI3" s="131"/>
      <c r="VSJ3" s="131"/>
      <c r="VSK3" s="131"/>
      <c r="VSL3" s="131"/>
      <c r="VSM3" s="131"/>
      <c r="VSN3" s="131"/>
      <c r="VSO3" s="131"/>
      <c r="VSP3" s="131"/>
      <c r="VSQ3" s="131"/>
      <c r="VSR3" s="131"/>
      <c r="VSS3" s="131"/>
      <c r="VST3" s="131"/>
      <c r="VSU3" s="131"/>
      <c r="VSV3" s="131"/>
      <c r="VSW3" s="131"/>
      <c r="VSX3" s="131"/>
      <c r="VSY3" s="131"/>
      <c r="VSZ3" s="131"/>
      <c r="VTA3" s="131"/>
      <c r="VTB3" s="131"/>
      <c r="VTC3" s="131"/>
      <c r="VTD3" s="131"/>
      <c r="VTE3" s="131"/>
      <c r="VTF3" s="131"/>
      <c r="VTG3" s="131"/>
      <c r="VTH3" s="131"/>
      <c r="VTI3" s="131"/>
      <c r="VTJ3" s="131"/>
      <c r="VTK3" s="131"/>
      <c r="VTL3" s="131"/>
      <c r="VTM3" s="131"/>
      <c r="VTN3" s="131"/>
      <c r="VTO3" s="131"/>
      <c r="VTP3" s="131"/>
      <c r="VTQ3" s="131"/>
      <c r="VTR3" s="131"/>
      <c r="VTS3" s="131"/>
      <c r="VTT3" s="131"/>
      <c r="VTU3" s="131"/>
      <c r="VTV3" s="131"/>
      <c r="VTW3" s="131"/>
      <c r="VTX3" s="131"/>
      <c r="VTY3" s="131"/>
      <c r="VTZ3" s="131"/>
      <c r="VUA3" s="131"/>
      <c r="VUB3" s="131"/>
      <c r="VUC3" s="131"/>
      <c r="VUD3" s="131"/>
      <c r="VUE3" s="131"/>
      <c r="VUF3" s="131"/>
      <c r="VUG3" s="131"/>
      <c r="VUH3" s="131"/>
      <c r="VUI3" s="131"/>
      <c r="VUJ3" s="131"/>
      <c r="VUK3" s="131"/>
      <c r="VUL3" s="131"/>
      <c r="VUM3" s="131"/>
      <c r="VUN3" s="131"/>
      <c r="VUO3" s="131"/>
      <c r="VUP3" s="131"/>
      <c r="VUQ3" s="131"/>
      <c r="VUR3" s="131"/>
      <c r="VUS3" s="131"/>
      <c r="VUT3" s="131"/>
      <c r="VUU3" s="131"/>
      <c r="VUV3" s="131"/>
      <c r="VUW3" s="131"/>
      <c r="VUX3" s="131"/>
      <c r="VUY3" s="131"/>
      <c r="VUZ3" s="131"/>
      <c r="VVA3" s="131"/>
      <c r="VVB3" s="131"/>
      <c r="VVC3" s="131"/>
      <c r="VVD3" s="131"/>
      <c r="VVE3" s="131"/>
      <c r="VVF3" s="131"/>
      <c r="VVG3" s="131"/>
      <c r="VVH3" s="131"/>
      <c r="VVI3" s="131"/>
      <c r="VVJ3" s="131"/>
      <c r="VVK3" s="131"/>
      <c r="VVL3" s="131"/>
      <c r="VVM3" s="131"/>
      <c r="VVN3" s="131"/>
      <c r="VVO3" s="131"/>
      <c r="VVP3" s="131"/>
      <c r="VVQ3" s="131"/>
      <c r="VVR3" s="131"/>
      <c r="VVS3" s="131"/>
      <c r="VVT3" s="131"/>
      <c r="VVU3" s="131"/>
      <c r="VVV3" s="131"/>
      <c r="VVW3" s="131"/>
      <c r="VVX3" s="131"/>
      <c r="VVY3" s="131"/>
      <c r="VVZ3" s="131"/>
      <c r="VWA3" s="131"/>
      <c r="VWB3" s="131"/>
      <c r="VWC3" s="131"/>
      <c r="VWD3" s="131"/>
      <c r="VWE3" s="131"/>
      <c r="VWF3" s="131"/>
      <c r="VWG3" s="131"/>
      <c r="VWH3" s="131"/>
      <c r="VWI3" s="131"/>
      <c r="VWJ3" s="131"/>
      <c r="VWK3" s="131"/>
      <c r="VWL3" s="131"/>
      <c r="VWM3" s="131"/>
      <c r="VWN3" s="131"/>
      <c r="VWO3" s="131"/>
      <c r="VWP3" s="131"/>
      <c r="VWQ3" s="131"/>
      <c r="VWR3" s="131"/>
      <c r="VWS3" s="131"/>
      <c r="VWT3" s="131"/>
      <c r="VWU3" s="131"/>
      <c r="VWV3" s="131"/>
      <c r="VWW3" s="131"/>
      <c r="VWX3" s="131"/>
      <c r="VWY3" s="131"/>
      <c r="VWZ3" s="131"/>
      <c r="VXA3" s="131"/>
      <c r="VXB3" s="131"/>
      <c r="VXC3" s="131"/>
      <c r="VXD3" s="131"/>
      <c r="VXE3" s="131"/>
      <c r="VXF3" s="131"/>
      <c r="VXG3" s="131"/>
      <c r="VXH3" s="131"/>
      <c r="VXI3" s="131"/>
      <c r="VXJ3" s="131"/>
      <c r="VXK3" s="131"/>
      <c r="VXL3" s="131"/>
      <c r="VXM3" s="131"/>
      <c r="VXN3" s="131"/>
      <c r="VXO3" s="131"/>
      <c r="VXP3" s="131"/>
      <c r="VXQ3" s="131"/>
      <c r="VXR3" s="131"/>
      <c r="VXS3" s="131"/>
      <c r="VXT3" s="131"/>
      <c r="VXU3" s="131"/>
      <c r="VXV3" s="131"/>
      <c r="VXW3" s="131"/>
      <c r="VXX3" s="131"/>
      <c r="VXY3" s="131"/>
      <c r="VXZ3" s="131"/>
      <c r="VYA3" s="131"/>
      <c r="VYB3" s="131"/>
      <c r="VYC3" s="131"/>
      <c r="VYD3" s="131"/>
      <c r="VYE3" s="131"/>
      <c r="VYF3" s="131"/>
      <c r="VYG3" s="131"/>
      <c r="VYH3" s="131"/>
      <c r="VYI3" s="131"/>
      <c r="VYJ3" s="131"/>
      <c r="VYK3" s="131"/>
      <c r="VYL3" s="131"/>
      <c r="VYM3" s="131"/>
      <c r="VYN3" s="131"/>
      <c r="VYO3" s="131"/>
      <c r="VYP3" s="131"/>
      <c r="VYQ3" s="131"/>
      <c r="VYR3" s="131"/>
      <c r="VYS3" s="131"/>
      <c r="VYT3" s="131"/>
      <c r="VYU3" s="131"/>
      <c r="VYV3" s="131"/>
      <c r="VYW3" s="131"/>
      <c r="VYX3" s="131"/>
      <c r="VYY3" s="131"/>
      <c r="VYZ3" s="131"/>
      <c r="VZA3" s="131"/>
      <c r="VZB3" s="131"/>
      <c r="VZC3" s="131"/>
      <c r="VZD3" s="131"/>
      <c r="VZE3" s="131"/>
      <c r="VZF3" s="131"/>
      <c r="VZG3" s="131"/>
      <c r="VZH3" s="131"/>
      <c r="VZI3" s="131"/>
      <c r="VZJ3" s="131"/>
      <c r="VZK3" s="131"/>
      <c r="VZL3" s="131"/>
      <c r="VZM3" s="131"/>
      <c r="VZN3" s="131"/>
      <c r="VZO3" s="131"/>
      <c r="VZP3" s="131"/>
      <c r="VZQ3" s="131"/>
      <c r="VZR3" s="131"/>
      <c r="VZS3" s="131"/>
      <c r="VZT3" s="131"/>
      <c r="VZU3" s="131"/>
      <c r="VZV3" s="131"/>
      <c r="VZW3" s="131"/>
      <c r="VZX3" s="131"/>
      <c r="VZY3" s="131"/>
      <c r="VZZ3" s="131"/>
      <c r="WAA3" s="131"/>
      <c r="WAB3" s="131"/>
      <c r="WAC3" s="131"/>
      <c r="WAD3" s="131"/>
      <c r="WAE3" s="131"/>
      <c r="WAF3" s="131"/>
      <c r="WAG3" s="131"/>
      <c r="WAH3" s="131"/>
      <c r="WAI3" s="131"/>
      <c r="WAJ3" s="131"/>
      <c r="WAK3" s="131"/>
      <c r="WAL3" s="131"/>
      <c r="WAM3" s="131"/>
      <c r="WAN3" s="131"/>
      <c r="WAO3" s="131"/>
      <c r="WAP3" s="131"/>
      <c r="WAQ3" s="131"/>
      <c r="WAR3" s="131"/>
      <c r="WAS3" s="131"/>
      <c r="WAT3" s="131"/>
      <c r="WAU3" s="131"/>
      <c r="WAV3" s="131"/>
      <c r="WAW3" s="131"/>
      <c r="WAX3" s="131"/>
      <c r="WAY3" s="131"/>
      <c r="WAZ3" s="131"/>
      <c r="WBA3" s="131"/>
      <c r="WBB3" s="131"/>
      <c r="WBC3" s="131"/>
      <c r="WBD3" s="131"/>
      <c r="WBE3" s="131"/>
      <c r="WBF3" s="131"/>
      <c r="WBG3" s="131"/>
      <c r="WBH3" s="131"/>
      <c r="WBI3" s="131"/>
      <c r="WBJ3" s="131"/>
      <c r="WBK3" s="131"/>
      <c r="WBL3" s="131"/>
      <c r="WBM3" s="131"/>
      <c r="WBN3" s="131"/>
      <c r="WBO3" s="131"/>
      <c r="WBP3" s="131"/>
      <c r="WBQ3" s="131"/>
      <c r="WBR3" s="131"/>
      <c r="WBS3" s="131"/>
      <c r="WBT3" s="131"/>
      <c r="WBU3" s="131"/>
      <c r="WBV3" s="131"/>
      <c r="WBW3" s="131"/>
      <c r="WBX3" s="131"/>
      <c r="WBY3" s="131"/>
      <c r="WBZ3" s="131"/>
      <c r="WCA3" s="131"/>
      <c r="WCB3" s="131"/>
      <c r="WCC3" s="131"/>
      <c r="WCD3" s="131"/>
      <c r="WCE3" s="131"/>
      <c r="WCF3" s="131"/>
      <c r="WCG3" s="131"/>
      <c r="WCH3" s="131"/>
      <c r="WCI3" s="131"/>
      <c r="WCJ3" s="131"/>
      <c r="WCK3" s="131"/>
      <c r="WCL3" s="131"/>
      <c r="WCM3" s="131"/>
      <c r="WCN3" s="131"/>
      <c r="WCO3" s="131"/>
      <c r="WCP3" s="131"/>
      <c r="WCQ3" s="131"/>
      <c r="WCR3" s="131"/>
      <c r="WCS3" s="131"/>
      <c r="WCT3" s="131"/>
      <c r="WCU3" s="131"/>
      <c r="WCV3" s="131"/>
      <c r="WCW3" s="131"/>
      <c r="WCX3" s="131"/>
      <c r="WCY3" s="131"/>
      <c r="WCZ3" s="131"/>
      <c r="WDA3" s="131"/>
      <c r="WDB3" s="131"/>
      <c r="WDC3" s="131"/>
      <c r="WDD3" s="131"/>
      <c r="WDE3" s="131"/>
      <c r="WDF3" s="131"/>
      <c r="WDG3" s="131"/>
      <c r="WDH3" s="131"/>
      <c r="WDI3" s="131"/>
      <c r="WDJ3" s="131"/>
      <c r="WDK3" s="131"/>
      <c r="WDL3" s="131"/>
      <c r="WDM3" s="131"/>
      <c r="WDN3" s="131"/>
      <c r="WDO3" s="131"/>
      <c r="WDP3" s="131"/>
      <c r="WDQ3" s="131"/>
      <c r="WDR3" s="131"/>
      <c r="WDS3" s="131"/>
      <c r="WDT3" s="131"/>
      <c r="WDU3" s="131"/>
      <c r="WDV3" s="131"/>
      <c r="WDW3" s="131"/>
      <c r="WDX3" s="131"/>
      <c r="WDY3" s="131"/>
      <c r="WDZ3" s="131"/>
      <c r="WEA3" s="131"/>
      <c r="WEB3" s="131"/>
      <c r="WEC3" s="131"/>
      <c r="WED3" s="131"/>
      <c r="WEE3" s="131"/>
      <c r="WEF3" s="131"/>
      <c r="WEG3" s="131"/>
      <c r="WEH3" s="131"/>
      <c r="WEI3" s="131"/>
      <c r="WEJ3" s="131"/>
      <c r="WEK3" s="131"/>
      <c r="WEL3" s="131"/>
      <c r="WEM3" s="131"/>
      <c r="WEN3" s="131"/>
      <c r="WEO3" s="131"/>
      <c r="WEP3" s="131"/>
      <c r="WEQ3" s="131"/>
      <c r="WER3" s="131"/>
      <c r="WES3" s="131"/>
      <c r="WET3" s="131"/>
      <c r="WEU3" s="131"/>
      <c r="WEV3" s="131"/>
      <c r="WEW3" s="131"/>
      <c r="WEX3" s="131"/>
      <c r="WEY3" s="131"/>
      <c r="WEZ3" s="131"/>
      <c r="WFA3" s="131"/>
      <c r="WFB3" s="131"/>
      <c r="WFC3" s="131"/>
      <c r="WFD3" s="131"/>
      <c r="WFE3" s="131"/>
      <c r="WFF3" s="131"/>
      <c r="WFG3" s="131"/>
      <c r="WFH3" s="131"/>
      <c r="WFI3" s="131"/>
      <c r="WFJ3" s="131"/>
      <c r="WFK3" s="131"/>
      <c r="WFL3" s="131"/>
      <c r="WFM3" s="131"/>
      <c r="WFN3" s="131"/>
      <c r="WFO3" s="131"/>
      <c r="WFP3" s="131"/>
      <c r="WFQ3" s="131"/>
      <c r="WFR3" s="131"/>
      <c r="WFS3" s="131"/>
      <c r="WFT3" s="131"/>
      <c r="WFU3" s="131"/>
      <c r="WFV3" s="131"/>
      <c r="WFW3" s="131"/>
      <c r="WFX3" s="131"/>
      <c r="WFY3" s="131"/>
      <c r="WFZ3" s="131"/>
      <c r="WGA3" s="131"/>
      <c r="WGB3" s="131"/>
      <c r="WGC3" s="131"/>
      <c r="WGD3" s="131"/>
      <c r="WGE3" s="131"/>
      <c r="WGF3" s="131"/>
      <c r="WGG3" s="131"/>
      <c r="WGH3" s="131"/>
      <c r="WGI3" s="131"/>
      <c r="WGJ3" s="131"/>
      <c r="WGK3" s="131"/>
      <c r="WGL3" s="131"/>
      <c r="WGM3" s="131"/>
      <c r="WGN3" s="131"/>
      <c r="WGO3" s="131"/>
      <c r="WGP3" s="131"/>
      <c r="WGQ3" s="131"/>
      <c r="WGR3" s="131"/>
      <c r="WGS3" s="131"/>
      <c r="WGT3" s="131"/>
      <c r="WGU3" s="131"/>
      <c r="WGV3" s="131"/>
      <c r="WGW3" s="131"/>
      <c r="WGX3" s="131"/>
      <c r="WGY3" s="131"/>
      <c r="WGZ3" s="131"/>
      <c r="WHA3" s="131"/>
      <c r="WHB3" s="131"/>
      <c r="WHC3" s="131"/>
      <c r="WHD3" s="131"/>
      <c r="WHE3" s="131"/>
      <c r="WHF3" s="131"/>
      <c r="WHG3" s="131"/>
      <c r="WHH3" s="131"/>
      <c r="WHI3" s="131"/>
      <c r="WHJ3" s="131"/>
      <c r="WHK3" s="131"/>
      <c r="WHL3" s="131"/>
      <c r="WHM3" s="131"/>
      <c r="WHN3" s="131"/>
      <c r="WHO3" s="131"/>
      <c r="WHP3" s="131"/>
      <c r="WHQ3" s="131"/>
      <c r="WHR3" s="131"/>
      <c r="WHS3" s="131"/>
      <c r="WHT3" s="131"/>
      <c r="WHU3" s="131"/>
      <c r="WHV3" s="131"/>
      <c r="WHW3" s="131"/>
      <c r="WHX3" s="131"/>
      <c r="WHY3" s="131"/>
      <c r="WHZ3" s="131"/>
      <c r="WIA3" s="131"/>
      <c r="WIB3" s="131"/>
      <c r="WIC3" s="131"/>
      <c r="WID3" s="131"/>
      <c r="WIE3" s="131"/>
      <c r="WIF3" s="131"/>
      <c r="WIG3" s="131"/>
      <c r="WIH3" s="131"/>
      <c r="WII3" s="131"/>
      <c r="WIJ3" s="131"/>
      <c r="WIK3" s="131"/>
      <c r="WIL3" s="131"/>
      <c r="WIM3" s="131"/>
      <c r="WIN3" s="131"/>
      <c r="WIO3" s="131"/>
      <c r="WIP3" s="131"/>
      <c r="WIQ3" s="131"/>
      <c r="WIR3" s="131"/>
      <c r="WIS3" s="131"/>
      <c r="WIT3" s="131"/>
      <c r="WIU3" s="131"/>
      <c r="WIV3" s="131"/>
      <c r="WIW3" s="131"/>
      <c r="WIX3" s="131"/>
      <c r="WIY3" s="131"/>
      <c r="WIZ3" s="131"/>
      <c r="WJA3" s="131"/>
      <c r="WJB3" s="131"/>
      <c r="WJC3" s="131"/>
      <c r="WJD3" s="131"/>
      <c r="WJE3" s="131"/>
      <c r="WJF3" s="131"/>
      <c r="WJG3" s="131"/>
      <c r="WJH3" s="131"/>
      <c r="WJI3" s="131"/>
      <c r="WJJ3" s="131"/>
      <c r="WJK3" s="131"/>
      <c r="WJL3" s="131"/>
      <c r="WJM3" s="131"/>
      <c r="WJN3" s="131"/>
      <c r="WJO3" s="131"/>
      <c r="WJP3" s="131"/>
      <c r="WJQ3" s="131"/>
      <c r="WJR3" s="131"/>
      <c r="WJS3" s="131"/>
      <c r="WJT3" s="131"/>
      <c r="WJU3" s="131"/>
      <c r="WJV3" s="131"/>
      <c r="WJW3" s="131"/>
      <c r="WJX3" s="131"/>
      <c r="WJY3" s="131"/>
      <c r="WJZ3" s="131"/>
      <c r="WKA3" s="131"/>
      <c r="WKB3" s="131"/>
      <c r="WKC3" s="131"/>
      <c r="WKD3" s="131"/>
      <c r="WKE3" s="131"/>
      <c r="WKF3" s="131"/>
      <c r="WKG3" s="131"/>
      <c r="WKH3" s="131"/>
      <c r="WKI3" s="131"/>
      <c r="WKJ3" s="131"/>
      <c r="WKK3" s="131"/>
      <c r="WKL3" s="131"/>
      <c r="WKM3" s="131"/>
      <c r="WKN3" s="131"/>
      <c r="WKO3" s="131"/>
      <c r="WKP3" s="131"/>
      <c r="WKQ3" s="131"/>
      <c r="WKR3" s="131"/>
      <c r="WKS3" s="131"/>
      <c r="WKT3" s="131"/>
      <c r="WKU3" s="131"/>
      <c r="WKV3" s="131"/>
      <c r="WKW3" s="131"/>
      <c r="WKX3" s="131"/>
      <c r="WKY3" s="131"/>
      <c r="WKZ3" s="131"/>
      <c r="WLA3" s="131"/>
      <c r="WLB3" s="131"/>
      <c r="WLC3" s="131"/>
      <c r="WLD3" s="131"/>
      <c r="WLE3" s="131"/>
      <c r="WLF3" s="131"/>
      <c r="WLG3" s="131"/>
      <c r="WLH3" s="131"/>
      <c r="WLI3" s="131"/>
      <c r="WLJ3" s="131"/>
      <c r="WLK3" s="131"/>
      <c r="WLL3" s="131"/>
      <c r="WLM3" s="131"/>
      <c r="WLN3" s="131"/>
      <c r="WLO3" s="131"/>
      <c r="WLP3" s="131"/>
      <c r="WLQ3" s="131"/>
      <c r="WLR3" s="131"/>
      <c r="WLS3" s="131"/>
      <c r="WLT3" s="131"/>
      <c r="WLU3" s="131"/>
      <c r="WLV3" s="131"/>
      <c r="WLW3" s="131"/>
      <c r="WLX3" s="131"/>
      <c r="WLY3" s="131"/>
      <c r="WLZ3" s="131"/>
      <c r="WMA3" s="131"/>
      <c r="WMB3" s="131"/>
      <c r="WMC3" s="131"/>
      <c r="WMD3" s="131"/>
      <c r="WME3" s="131"/>
      <c r="WMF3" s="131"/>
      <c r="WMG3" s="131"/>
      <c r="WMH3" s="131"/>
      <c r="WMI3" s="131"/>
      <c r="WMJ3" s="131"/>
      <c r="WMK3" s="131"/>
      <c r="WML3" s="131"/>
      <c r="WMM3" s="131"/>
      <c r="WMN3" s="131"/>
      <c r="WMO3" s="131"/>
      <c r="WMP3" s="131"/>
      <c r="WMQ3" s="131"/>
      <c r="WMR3" s="131"/>
      <c r="WMS3" s="131"/>
      <c r="WMT3" s="131"/>
      <c r="WMU3" s="131"/>
      <c r="WMV3" s="131"/>
      <c r="WMW3" s="131"/>
      <c r="WMX3" s="131"/>
      <c r="WMY3" s="131"/>
      <c r="WMZ3" s="131"/>
      <c r="WNA3" s="131"/>
      <c r="WNB3" s="131"/>
      <c r="WNC3" s="131"/>
      <c r="WND3" s="131"/>
      <c r="WNE3" s="131"/>
      <c r="WNF3" s="131"/>
      <c r="WNG3" s="131"/>
      <c r="WNH3" s="131"/>
      <c r="WNI3" s="131"/>
      <c r="WNJ3" s="131"/>
      <c r="WNK3" s="131"/>
      <c r="WNL3" s="131"/>
      <c r="WNM3" s="131"/>
      <c r="WNN3" s="131"/>
      <c r="WNO3" s="131"/>
      <c r="WNP3" s="131"/>
      <c r="WNQ3" s="131"/>
      <c r="WNR3" s="131"/>
      <c r="WNS3" s="131"/>
      <c r="WNT3" s="131"/>
      <c r="WNU3" s="131"/>
      <c r="WNV3" s="131"/>
      <c r="WNW3" s="131"/>
      <c r="WNX3" s="131"/>
      <c r="WNY3" s="131"/>
      <c r="WNZ3" s="131"/>
      <c r="WOA3" s="131"/>
      <c r="WOB3" s="131"/>
      <c r="WOC3" s="131"/>
      <c r="WOD3" s="131"/>
      <c r="WOE3" s="131"/>
      <c r="WOF3" s="131"/>
      <c r="WOG3" s="131"/>
      <c r="WOH3" s="131"/>
      <c r="WOI3" s="131"/>
      <c r="WOJ3" s="131"/>
      <c r="WOK3" s="131"/>
      <c r="WOL3" s="131"/>
      <c r="WOM3" s="131"/>
      <c r="WON3" s="131"/>
      <c r="WOO3" s="131"/>
      <c r="WOP3" s="131"/>
      <c r="WOQ3" s="131"/>
      <c r="WOR3" s="131"/>
      <c r="WOS3" s="131"/>
      <c r="WOT3" s="131"/>
      <c r="WOU3" s="131"/>
      <c r="WOV3" s="131"/>
      <c r="WOW3" s="131"/>
      <c r="WOX3" s="131"/>
      <c r="WOY3" s="131"/>
      <c r="WOZ3" s="131"/>
      <c r="WPA3" s="131"/>
      <c r="WPB3" s="131"/>
      <c r="WPC3" s="131"/>
      <c r="WPD3" s="131"/>
      <c r="WPE3" s="131"/>
      <c r="WPF3" s="131"/>
      <c r="WPG3" s="131"/>
      <c r="WPH3" s="131"/>
      <c r="WPI3" s="131"/>
      <c r="WPJ3" s="131"/>
      <c r="WPK3" s="131"/>
      <c r="WPL3" s="131"/>
      <c r="WPM3" s="131"/>
      <c r="WPN3" s="131"/>
      <c r="WPO3" s="131"/>
      <c r="WPP3" s="131"/>
      <c r="WPQ3" s="131"/>
      <c r="WPR3" s="131"/>
      <c r="WPS3" s="131"/>
      <c r="WPT3" s="131"/>
      <c r="WPU3" s="131"/>
      <c r="WPV3" s="131"/>
      <c r="WPW3" s="131"/>
      <c r="WPX3" s="131"/>
      <c r="WPY3" s="131"/>
      <c r="WPZ3" s="131"/>
      <c r="WQA3" s="131"/>
      <c r="WQB3" s="131"/>
      <c r="WQC3" s="131"/>
      <c r="WQD3" s="131"/>
      <c r="WQE3" s="131"/>
      <c r="WQF3" s="131"/>
      <c r="WQG3" s="131"/>
      <c r="WQH3" s="131"/>
      <c r="WQI3" s="131"/>
      <c r="WQJ3" s="131"/>
      <c r="WQK3" s="131"/>
      <c r="WQL3" s="131"/>
      <c r="WQM3" s="131"/>
      <c r="WQN3" s="131"/>
      <c r="WQO3" s="131"/>
      <c r="WQP3" s="131"/>
      <c r="WQQ3" s="131"/>
      <c r="WQR3" s="131"/>
      <c r="WQS3" s="131"/>
      <c r="WQT3" s="131"/>
      <c r="WQU3" s="131"/>
      <c r="WQV3" s="131"/>
      <c r="WQW3" s="131"/>
      <c r="WQX3" s="131"/>
      <c r="WQY3" s="131"/>
      <c r="WQZ3" s="131"/>
      <c r="WRA3" s="131"/>
      <c r="WRB3" s="131"/>
      <c r="WRC3" s="131"/>
      <c r="WRD3" s="131"/>
      <c r="WRE3" s="131"/>
      <c r="WRF3" s="131"/>
      <c r="WRG3" s="131"/>
      <c r="WRH3" s="131"/>
      <c r="WRI3" s="131"/>
      <c r="WRJ3" s="131"/>
      <c r="WRK3" s="131"/>
      <c r="WRL3" s="131"/>
      <c r="WRM3" s="131"/>
      <c r="WRN3" s="131"/>
      <c r="WRO3" s="131"/>
      <c r="WRP3" s="131"/>
      <c r="WRQ3" s="131"/>
      <c r="WRR3" s="131"/>
      <c r="WRS3" s="131"/>
      <c r="WRT3" s="131"/>
      <c r="WRU3" s="131"/>
      <c r="WRV3" s="131"/>
      <c r="WRW3" s="131"/>
      <c r="WRX3" s="131"/>
      <c r="WRY3" s="131"/>
      <c r="WRZ3" s="131"/>
      <c r="WSA3" s="131"/>
      <c r="WSB3" s="131"/>
      <c r="WSC3" s="131"/>
      <c r="WSD3" s="131"/>
      <c r="WSE3" s="131"/>
      <c r="WSF3" s="131"/>
      <c r="WSG3" s="131"/>
      <c r="WSH3" s="131"/>
      <c r="WSI3" s="131"/>
      <c r="WSJ3" s="131"/>
      <c r="WSK3" s="131"/>
      <c r="WSL3" s="131"/>
      <c r="WSM3" s="131"/>
      <c r="WSN3" s="131"/>
      <c r="WSO3" s="131"/>
      <c r="WSP3" s="131"/>
      <c r="WSQ3" s="131"/>
      <c r="WSR3" s="131"/>
      <c r="WSS3" s="131"/>
      <c r="WST3" s="131"/>
      <c r="WSU3" s="131"/>
      <c r="WSV3" s="131"/>
      <c r="WSW3" s="131"/>
      <c r="WSX3" s="131"/>
      <c r="WSY3" s="131"/>
      <c r="WSZ3" s="131"/>
      <c r="WTA3" s="131"/>
      <c r="WTB3" s="131"/>
      <c r="WTC3" s="131"/>
      <c r="WTD3" s="131"/>
      <c r="WTE3" s="131"/>
      <c r="WTF3" s="131"/>
      <c r="WTG3" s="131"/>
      <c r="WTH3" s="131"/>
      <c r="WTI3" s="131"/>
      <c r="WTJ3" s="131"/>
      <c r="WTK3" s="131"/>
      <c r="WTL3" s="131"/>
      <c r="WTM3" s="131"/>
      <c r="WTN3" s="131"/>
      <c r="WTO3" s="131"/>
      <c r="WTP3" s="131"/>
      <c r="WTQ3" s="131"/>
      <c r="WTR3" s="131"/>
      <c r="WTS3" s="131"/>
      <c r="WTT3" s="131"/>
      <c r="WTU3" s="131"/>
      <c r="WTV3" s="131"/>
      <c r="WTW3" s="131"/>
      <c r="WTX3" s="131"/>
      <c r="WTY3" s="131"/>
      <c r="WTZ3" s="131"/>
      <c r="WUA3" s="131"/>
      <c r="WUB3" s="131"/>
      <c r="WUC3" s="131"/>
      <c r="WUD3" s="131"/>
      <c r="WUE3" s="131"/>
      <c r="WUF3" s="131"/>
      <c r="WUG3" s="131"/>
      <c r="WUH3" s="131"/>
      <c r="WUI3" s="131"/>
      <c r="WUJ3" s="131"/>
      <c r="WUK3" s="131"/>
      <c r="WUL3" s="131"/>
      <c r="WUM3" s="131"/>
      <c r="WUN3" s="131"/>
      <c r="WUO3" s="131"/>
      <c r="WUP3" s="131"/>
      <c r="WUQ3" s="131"/>
      <c r="WUR3" s="131"/>
      <c r="WUS3" s="131"/>
      <c r="WUT3" s="131"/>
      <c r="WUU3" s="131"/>
      <c r="WUV3" s="131"/>
      <c r="WUW3" s="131"/>
      <c r="WUX3" s="131"/>
      <c r="WUY3" s="131"/>
      <c r="WUZ3" s="131"/>
      <c r="WVA3" s="131"/>
      <c r="WVB3" s="131"/>
      <c r="WVC3" s="131"/>
      <c r="WVD3" s="131"/>
      <c r="WVE3" s="131"/>
      <c r="WVF3" s="131"/>
      <c r="WVG3" s="131"/>
      <c r="WVH3" s="131"/>
      <c r="WVI3" s="131"/>
      <c r="WVJ3" s="131"/>
      <c r="WVK3" s="131"/>
      <c r="WVL3" s="131"/>
      <c r="WVM3" s="131"/>
      <c r="WVN3" s="131"/>
      <c r="WVO3" s="131"/>
      <c r="WVP3" s="131"/>
      <c r="WVQ3" s="131"/>
      <c r="WVR3" s="131"/>
      <c r="WVS3" s="131"/>
      <c r="WVT3" s="131"/>
      <c r="WVU3" s="131"/>
      <c r="WVV3" s="131"/>
      <c r="WVW3" s="131"/>
      <c r="WVX3" s="131"/>
      <c r="WVY3" s="131"/>
      <c r="WVZ3" s="131"/>
      <c r="WWA3" s="131"/>
      <c r="WWB3" s="131"/>
      <c r="WWC3" s="131"/>
      <c r="WWD3" s="131"/>
      <c r="WWE3" s="131"/>
      <c r="WWF3" s="131"/>
      <c r="WWG3" s="131"/>
      <c r="WWH3" s="131"/>
      <c r="WWI3" s="131"/>
      <c r="WWJ3" s="131"/>
      <c r="WWK3" s="131"/>
      <c r="WWL3" s="131"/>
      <c r="WWM3" s="131"/>
      <c r="WWN3" s="131"/>
      <c r="WWO3" s="131"/>
      <c r="WWP3" s="131"/>
      <c r="WWQ3" s="131"/>
      <c r="WWR3" s="131"/>
      <c r="WWS3" s="131"/>
      <c r="WWT3" s="131"/>
      <c r="WWU3" s="131"/>
      <c r="WWV3" s="131"/>
      <c r="WWW3" s="131"/>
      <c r="WWX3" s="131"/>
      <c r="WWY3" s="131"/>
      <c r="WWZ3" s="131"/>
      <c r="WXA3" s="131"/>
      <c r="WXB3" s="131"/>
      <c r="WXC3" s="131"/>
      <c r="WXD3" s="131"/>
      <c r="WXE3" s="131"/>
      <c r="WXF3" s="131"/>
      <c r="WXG3" s="131"/>
      <c r="WXH3" s="131"/>
      <c r="WXI3" s="131"/>
      <c r="WXJ3" s="131"/>
      <c r="WXK3" s="131"/>
      <c r="WXL3" s="131"/>
      <c r="WXM3" s="131"/>
      <c r="WXN3" s="131"/>
      <c r="WXO3" s="131"/>
      <c r="WXP3" s="131"/>
      <c r="WXQ3" s="131"/>
      <c r="WXR3" s="131"/>
      <c r="WXS3" s="131"/>
      <c r="WXT3" s="131"/>
      <c r="WXU3" s="131"/>
      <c r="WXV3" s="131"/>
      <c r="WXW3" s="131"/>
      <c r="WXX3" s="131"/>
      <c r="WXY3" s="131"/>
      <c r="WXZ3" s="131"/>
      <c r="WYA3" s="131"/>
      <c r="WYB3" s="131"/>
      <c r="WYC3" s="131"/>
      <c r="WYD3" s="131"/>
      <c r="WYE3" s="131"/>
      <c r="WYF3" s="131"/>
      <c r="WYG3" s="131"/>
      <c r="WYH3" s="131"/>
      <c r="WYI3" s="131"/>
      <c r="WYJ3" s="131"/>
      <c r="WYK3" s="131"/>
      <c r="WYL3" s="131"/>
      <c r="WYM3" s="131"/>
      <c r="WYN3" s="131"/>
      <c r="WYO3" s="131"/>
      <c r="WYP3" s="131"/>
      <c r="WYQ3" s="131"/>
      <c r="WYR3" s="131"/>
      <c r="WYS3" s="131"/>
      <c r="WYT3" s="131"/>
      <c r="WYU3" s="131"/>
      <c r="WYV3" s="131"/>
      <c r="WYW3" s="131"/>
      <c r="WYX3" s="131"/>
      <c r="WYY3" s="131"/>
      <c r="WYZ3" s="131"/>
      <c r="WZA3" s="131"/>
      <c r="WZB3" s="131"/>
      <c r="WZC3" s="131"/>
      <c r="WZD3" s="131"/>
      <c r="WZE3" s="131"/>
      <c r="WZF3" s="131"/>
      <c r="WZG3" s="131"/>
      <c r="WZH3" s="131"/>
      <c r="WZI3" s="131"/>
      <c r="WZJ3" s="131"/>
      <c r="WZK3" s="131"/>
      <c r="WZL3" s="131"/>
      <c r="WZM3" s="131"/>
      <c r="WZN3" s="131"/>
      <c r="WZO3" s="131"/>
      <c r="WZP3" s="131"/>
      <c r="WZQ3" s="131"/>
      <c r="WZR3" s="131"/>
      <c r="WZS3" s="131"/>
      <c r="WZT3" s="131"/>
      <c r="WZU3" s="131"/>
      <c r="WZV3" s="131"/>
      <c r="WZW3" s="131"/>
      <c r="WZX3" s="131"/>
      <c r="WZY3" s="131"/>
      <c r="WZZ3" s="131"/>
      <c r="XAA3" s="131"/>
      <c r="XAB3" s="131"/>
      <c r="XAC3" s="131"/>
      <c r="XAD3" s="131"/>
      <c r="XAE3" s="131"/>
      <c r="XAF3" s="131"/>
      <c r="XAG3" s="131"/>
      <c r="XAH3" s="131"/>
      <c r="XAI3" s="131"/>
      <c r="XAJ3" s="131"/>
      <c r="XAK3" s="131"/>
      <c r="XAL3" s="131"/>
      <c r="XAM3" s="131"/>
      <c r="XAN3" s="131"/>
      <c r="XAO3" s="131"/>
      <c r="XAP3" s="131"/>
      <c r="XAQ3" s="131"/>
      <c r="XAR3" s="131"/>
      <c r="XAS3" s="131"/>
      <c r="XAT3" s="131"/>
      <c r="XAU3" s="131"/>
      <c r="XAV3" s="131"/>
      <c r="XAW3" s="131"/>
      <c r="XAX3" s="131"/>
      <c r="XAY3" s="131"/>
      <c r="XAZ3" s="131"/>
      <c r="XBA3" s="131"/>
      <c r="XBB3" s="131"/>
      <c r="XBC3" s="131"/>
      <c r="XBD3" s="131"/>
      <c r="XBE3" s="131"/>
      <c r="XBF3" s="131"/>
      <c r="XBG3" s="131"/>
      <c r="XBH3" s="131"/>
      <c r="XBI3" s="131"/>
      <c r="XBJ3" s="131"/>
      <c r="XBK3" s="131"/>
      <c r="XBL3" s="131"/>
      <c r="XBM3" s="131"/>
      <c r="XBN3" s="131"/>
      <c r="XBO3" s="131"/>
      <c r="XBP3" s="131"/>
      <c r="XBQ3" s="131"/>
      <c r="XBR3" s="131"/>
      <c r="XBS3" s="131"/>
      <c r="XBT3" s="131"/>
      <c r="XBU3" s="131"/>
      <c r="XBV3" s="131"/>
      <c r="XBW3" s="131"/>
      <c r="XBX3" s="131"/>
      <c r="XBY3" s="131"/>
      <c r="XBZ3" s="131"/>
      <c r="XCA3" s="131"/>
      <c r="XCB3" s="131"/>
      <c r="XCC3" s="131"/>
      <c r="XCD3" s="131"/>
      <c r="XCE3" s="131"/>
      <c r="XCF3" s="131"/>
      <c r="XCG3" s="131"/>
      <c r="XCH3" s="131"/>
      <c r="XCI3" s="131"/>
      <c r="XCJ3" s="131"/>
      <c r="XCK3" s="131"/>
      <c r="XCL3" s="131"/>
      <c r="XCM3" s="131"/>
      <c r="XCN3" s="131"/>
      <c r="XCO3" s="131"/>
      <c r="XCP3" s="131"/>
      <c r="XCQ3" s="131"/>
      <c r="XCR3" s="131"/>
      <c r="XCS3" s="131"/>
      <c r="XCT3" s="131"/>
      <c r="XCU3" s="131"/>
      <c r="XCV3" s="131"/>
      <c r="XCW3" s="131"/>
      <c r="XCX3" s="131"/>
      <c r="XCY3" s="131"/>
      <c r="XCZ3" s="131"/>
      <c r="XDA3" s="131"/>
      <c r="XDB3" s="131"/>
      <c r="XDC3" s="131"/>
      <c r="XDD3" s="131"/>
      <c r="XDE3" s="131"/>
      <c r="XDF3" s="131"/>
      <c r="XDG3" s="131"/>
      <c r="XDH3" s="131"/>
      <c r="XDI3" s="131"/>
      <c r="XDJ3" s="131"/>
      <c r="XDK3" s="131"/>
      <c r="XDL3" s="131"/>
      <c r="XDM3" s="131"/>
      <c r="XDN3" s="131"/>
      <c r="XDO3" s="131"/>
      <c r="XDP3" s="131"/>
      <c r="XDQ3" s="131"/>
      <c r="XDR3" s="131"/>
      <c r="XDS3" s="131"/>
      <c r="XDT3" s="131"/>
      <c r="XDU3" s="131"/>
      <c r="XDV3" s="131"/>
      <c r="XDW3" s="131"/>
      <c r="XDX3" s="131"/>
      <c r="XDY3" s="131"/>
      <c r="XDZ3" s="131"/>
      <c r="XEA3" s="131"/>
      <c r="XEB3" s="131"/>
      <c r="XEC3" s="131"/>
      <c r="XED3" s="131"/>
      <c r="XEE3" s="131"/>
      <c r="XEF3" s="131"/>
      <c r="XEG3" s="131"/>
      <c r="XEH3" s="131"/>
      <c r="XEI3" s="131"/>
      <c r="XEJ3" s="131"/>
    </row>
    <row r="4" spans="1:16364" s="87" customFormat="1" ht="22.5" hidden="1" customHeight="1">
      <c r="A4" s="103"/>
      <c r="B4" s="103">
        <v>11</v>
      </c>
      <c r="C4" s="103" t="s">
        <v>18</v>
      </c>
      <c r="D4" s="103"/>
      <c r="E4" s="103"/>
      <c r="F4" s="114"/>
      <c r="G4" s="114"/>
      <c r="H4" s="373"/>
      <c r="I4" s="374"/>
      <c r="J4" s="375"/>
      <c r="K4" s="103"/>
      <c r="L4" s="114"/>
      <c r="M4" s="114"/>
      <c r="N4" s="103"/>
      <c r="O4" s="103" t="s">
        <v>17</v>
      </c>
    </row>
    <row r="5" spans="1:16364" s="87" customFormat="1" ht="36" hidden="1" customHeight="1">
      <c r="A5" s="103"/>
      <c r="B5" s="103">
        <v>1101</v>
      </c>
      <c r="C5" s="103" t="s">
        <v>19</v>
      </c>
      <c r="D5" s="103"/>
      <c r="E5" s="103"/>
      <c r="F5" s="114"/>
      <c r="G5" s="114"/>
      <c r="H5" s="373"/>
      <c r="I5" s="374"/>
      <c r="J5" s="375"/>
      <c r="K5" s="123" t="s">
        <v>20</v>
      </c>
      <c r="L5" s="114"/>
      <c r="M5" s="114"/>
      <c r="N5" s="103"/>
      <c r="O5" s="103" t="s">
        <v>17</v>
      </c>
    </row>
    <row r="6" spans="1:16364" ht="22.5" hidden="1" customHeight="1">
      <c r="A6" s="103">
        <v>1</v>
      </c>
      <c r="B6" s="103" t="s">
        <v>21</v>
      </c>
      <c r="C6" s="103" t="s">
        <v>22</v>
      </c>
      <c r="D6" s="103"/>
      <c r="E6" s="103"/>
      <c r="F6" s="114" t="s">
        <v>23</v>
      </c>
      <c r="G6" s="114" t="s">
        <v>24</v>
      </c>
      <c r="H6" s="373">
        <v>1</v>
      </c>
      <c r="I6" s="374"/>
      <c r="J6" s="375"/>
      <c r="K6" s="103"/>
      <c r="L6" s="114"/>
      <c r="M6" s="114"/>
      <c r="N6" s="103"/>
      <c r="O6" s="103" t="s">
        <v>17</v>
      </c>
    </row>
    <row r="7" spans="1:16364" s="87" customFormat="1" ht="67.5" hidden="1" customHeight="1">
      <c r="A7" s="103"/>
      <c r="B7" s="103">
        <v>1102</v>
      </c>
      <c r="C7" s="103" t="s">
        <v>26</v>
      </c>
      <c r="D7" s="115" t="s">
        <v>27</v>
      </c>
      <c r="E7" s="103"/>
      <c r="F7" s="114"/>
      <c r="G7" s="114"/>
      <c r="H7" s="373"/>
      <c r="I7" s="374"/>
      <c r="J7" s="375"/>
      <c r="K7" s="115" t="s">
        <v>28</v>
      </c>
      <c r="L7" s="114"/>
      <c r="M7" s="114"/>
      <c r="N7" s="103"/>
      <c r="O7" s="103" t="s">
        <v>17</v>
      </c>
    </row>
    <row r="8" spans="1:16364" ht="56.25" hidden="1" customHeight="1">
      <c r="A8" s="105">
        <f>MAX(A$2:A7)+1</f>
        <v>2</v>
      </c>
      <c r="B8" s="105">
        <v>110200001</v>
      </c>
      <c r="C8" s="103" t="s">
        <v>29</v>
      </c>
      <c r="D8" s="103" t="s">
        <v>30</v>
      </c>
      <c r="E8" s="105"/>
      <c r="F8" s="116" t="s">
        <v>31</v>
      </c>
      <c r="G8" s="116" t="s">
        <v>32</v>
      </c>
      <c r="H8" s="373"/>
      <c r="I8" s="374"/>
      <c r="J8" s="375"/>
      <c r="K8" s="103"/>
      <c r="L8" s="114"/>
      <c r="M8" s="114"/>
      <c r="N8" s="103"/>
      <c r="O8" s="103" t="s">
        <v>17</v>
      </c>
    </row>
    <row r="9" spans="1:16364" ht="22.5" hidden="1" customHeight="1">
      <c r="A9" s="103">
        <f>MAX(A$2:A8)+1</f>
        <v>3</v>
      </c>
      <c r="B9" s="103" t="s">
        <v>33</v>
      </c>
      <c r="C9" s="103" t="s">
        <v>34</v>
      </c>
      <c r="D9" s="103" t="s">
        <v>35</v>
      </c>
      <c r="E9" s="103"/>
      <c r="F9" s="114" t="s">
        <v>36</v>
      </c>
      <c r="G9" s="114" t="s">
        <v>32</v>
      </c>
      <c r="H9" s="373"/>
      <c r="I9" s="374"/>
      <c r="J9" s="375"/>
      <c r="K9" s="103" t="s">
        <v>37</v>
      </c>
      <c r="L9" s="114"/>
      <c r="M9" s="114"/>
      <c r="N9" s="103"/>
      <c r="O9" s="103" t="s">
        <v>17</v>
      </c>
    </row>
    <row r="10" spans="1:16364" ht="24" hidden="1" customHeight="1">
      <c r="A10" s="103">
        <f>MAX(A$2:A9)+1</f>
        <v>4</v>
      </c>
      <c r="B10" s="103" t="s">
        <v>38</v>
      </c>
      <c r="C10" s="103" t="s">
        <v>34</v>
      </c>
      <c r="D10" s="103" t="s">
        <v>35</v>
      </c>
      <c r="E10" s="103"/>
      <c r="F10" s="114" t="s">
        <v>36</v>
      </c>
      <c r="G10" s="114" t="s">
        <v>32</v>
      </c>
      <c r="H10" s="373"/>
      <c r="I10" s="374"/>
      <c r="J10" s="375"/>
      <c r="K10" s="124" t="s">
        <v>39</v>
      </c>
      <c r="L10" s="114"/>
      <c r="M10" s="114"/>
      <c r="N10" s="103"/>
      <c r="O10" s="103" t="s">
        <v>17</v>
      </c>
    </row>
    <row r="11" spans="1:16364" ht="24" hidden="1" customHeight="1">
      <c r="A11" s="103">
        <f>MAX(A$2:A10)+1</f>
        <v>5</v>
      </c>
      <c r="B11" s="103" t="s">
        <v>40</v>
      </c>
      <c r="C11" s="103" t="s">
        <v>34</v>
      </c>
      <c r="D11" s="103" t="s">
        <v>35</v>
      </c>
      <c r="E11" s="103"/>
      <c r="F11" s="114" t="s">
        <v>36</v>
      </c>
      <c r="G11" s="114" t="s">
        <v>32</v>
      </c>
      <c r="H11" s="373">
        <v>10</v>
      </c>
      <c r="I11" s="374"/>
      <c r="J11" s="375"/>
      <c r="K11" s="124" t="s">
        <v>41</v>
      </c>
      <c r="L11" s="114"/>
      <c r="M11" s="114"/>
      <c r="N11" s="103"/>
      <c r="O11" s="103" t="s">
        <v>17</v>
      </c>
    </row>
    <row r="12" spans="1:16364" ht="24" hidden="1" customHeight="1">
      <c r="A12" s="103">
        <f>MAX(A$2:A11)+1</f>
        <v>6</v>
      </c>
      <c r="B12" s="103" t="s">
        <v>42</v>
      </c>
      <c r="C12" s="103" t="s">
        <v>43</v>
      </c>
      <c r="D12" s="103" t="s">
        <v>44</v>
      </c>
      <c r="E12" s="103"/>
      <c r="F12" s="114" t="s">
        <v>36</v>
      </c>
      <c r="G12" s="114" t="s">
        <v>32</v>
      </c>
      <c r="H12" s="373">
        <v>15</v>
      </c>
      <c r="I12" s="374"/>
      <c r="J12" s="375"/>
      <c r="K12" s="124" t="s">
        <v>41</v>
      </c>
      <c r="L12" s="114"/>
      <c r="M12" s="114"/>
      <c r="N12" s="103"/>
      <c r="O12" s="103" t="s">
        <v>17</v>
      </c>
    </row>
    <row r="13" spans="1:16364" ht="24" hidden="1" customHeight="1">
      <c r="A13" s="103">
        <f>MAX(A$2:A12)+1</f>
        <v>7</v>
      </c>
      <c r="B13" s="103" t="s">
        <v>45</v>
      </c>
      <c r="C13" s="103" t="s">
        <v>46</v>
      </c>
      <c r="D13" s="103" t="s">
        <v>47</v>
      </c>
      <c r="E13" s="103"/>
      <c r="F13" s="114" t="s">
        <v>36</v>
      </c>
      <c r="G13" s="114" t="s">
        <v>32</v>
      </c>
      <c r="H13" s="373">
        <v>25</v>
      </c>
      <c r="I13" s="374"/>
      <c r="J13" s="375"/>
      <c r="K13" s="124" t="s">
        <v>41</v>
      </c>
      <c r="L13" s="114"/>
      <c r="M13" s="114"/>
      <c r="N13" s="103"/>
      <c r="O13" s="103" t="s">
        <v>17</v>
      </c>
    </row>
    <row r="14" spans="1:16364" ht="22.5" hidden="1" customHeight="1">
      <c r="A14" s="103">
        <f>MAX(A$2:A13)+1</f>
        <v>8</v>
      </c>
      <c r="B14" s="103" t="s">
        <v>48</v>
      </c>
      <c r="C14" s="103" t="s">
        <v>49</v>
      </c>
      <c r="D14" s="103" t="s">
        <v>50</v>
      </c>
      <c r="E14" s="103"/>
      <c r="F14" s="114" t="s">
        <v>36</v>
      </c>
      <c r="G14" s="114" t="s">
        <v>32</v>
      </c>
      <c r="H14" s="373"/>
      <c r="I14" s="374"/>
      <c r="J14" s="375"/>
      <c r="K14" s="124" t="s">
        <v>37</v>
      </c>
      <c r="L14" s="114"/>
      <c r="M14" s="114"/>
      <c r="N14" s="103"/>
      <c r="O14" s="103" t="s">
        <v>17</v>
      </c>
    </row>
    <row r="15" spans="1:16364" s="89" customFormat="1" ht="24" hidden="1" customHeight="1">
      <c r="A15" s="107">
        <f>MAX(A$2:A14)+1</f>
        <v>9</v>
      </c>
      <c r="B15" s="108" t="s">
        <v>51</v>
      </c>
      <c r="C15" s="109" t="s">
        <v>52</v>
      </c>
      <c r="D15" s="107"/>
      <c r="E15" s="107"/>
      <c r="F15" s="117" t="s">
        <v>36</v>
      </c>
      <c r="G15" s="117" t="s">
        <v>32</v>
      </c>
      <c r="H15" s="391">
        <v>40</v>
      </c>
      <c r="I15" s="392"/>
      <c r="J15" s="393"/>
      <c r="K15" s="107"/>
      <c r="L15" s="117"/>
      <c r="M15" s="117"/>
      <c r="N15" s="107"/>
      <c r="O15" s="107" t="s">
        <v>17</v>
      </c>
    </row>
    <row r="16" spans="1:16364" ht="22.5" hidden="1" customHeight="1">
      <c r="A16" s="103">
        <f>MAX(A$2:A15)+1</f>
        <v>10</v>
      </c>
      <c r="B16" s="103" t="s">
        <v>53</v>
      </c>
      <c r="C16" s="103" t="s">
        <v>54</v>
      </c>
      <c r="D16" s="103" t="s">
        <v>55</v>
      </c>
      <c r="E16" s="103"/>
      <c r="F16" s="114" t="s">
        <v>23</v>
      </c>
      <c r="G16" s="114" t="s">
        <v>32</v>
      </c>
      <c r="H16" s="373" t="s">
        <v>56</v>
      </c>
      <c r="I16" s="374"/>
      <c r="J16" s="375"/>
      <c r="K16" s="103" t="s">
        <v>57</v>
      </c>
      <c r="L16" s="114"/>
      <c r="M16" s="114"/>
      <c r="N16" s="103"/>
      <c r="O16" s="103" t="s">
        <v>17</v>
      </c>
    </row>
    <row r="17" spans="1:15" ht="22.5" hidden="1" customHeight="1">
      <c r="A17" s="103">
        <f>MAX(A$2:A16)+1</f>
        <v>11</v>
      </c>
      <c r="B17" s="103">
        <v>110200003</v>
      </c>
      <c r="C17" s="103" t="s">
        <v>58</v>
      </c>
      <c r="D17" s="103" t="s">
        <v>59</v>
      </c>
      <c r="E17" s="103"/>
      <c r="F17" s="114" t="s">
        <v>31</v>
      </c>
      <c r="G17" s="114" t="s">
        <v>32</v>
      </c>
      <c r="H17" s="373">
        <v>22</v>
      </c>
      <c r="I17" s="374"/>
      <c r="J17" s="375"/>
      <c r="K17" s="103"/>
      <c r="L17" s="116"/>
      <c r="M17" s="116"/>
      <c r="N17" s="103"/>
      <c r="O17" s="103" t="s">
        <v>17</v>
      </c>
    </row>
    <row r="18" spans="1:15" ht="22.5" hidden="1" customHeight="1">
      <c r="A18" s="103">
        <f>MAX(A$2:A17)+1</f>
        <v>12</v>
      </c>
      <c r="B18" s="103">
        <v>110200004</v>
      </c>
      <c r="C18" s="103" t="s">
        <v>60</v>
      </c>
      <c r="D18" s="103" t="s">
        <v>61</v>
      </c>
      <c r="E18" s="103"/>
      <c r="F18" s="114" t="s">
        <v>31</v>
      </c>
      <c r="G18" s="114" t="s">
        <v>62</v>
      </c>
      <c r="H18" s="373" t="s">
        <v>63</v>
      </c>
      <c r="I18" s="374"/>
      <c r="J18" s="375"/>
      <c r="K18" s="103" t="s">
        <v>64</v>
      </c>
      <c r="L18" s="114"/>
      <c r="M18" s="114"/>
      <c r="N18" s="103"/>
      <c r="O18" s="103" t="s">
        <v>17</v>
      </c>
    </row>
    <row r="19" spans="1:15" ht="36" hidden="1" customHeight="1">
      <c r="A19" s="103">
        <f>MAX(A$2:A18)+1</f>
        <v>13</v>
      </c>
      <c r="B19" s="103">
        <v>110200005</v>
      </c>
      <c r="C19" s="103" t="s">
        <v>65</v>
      </c>
      <c r="D19" s="103" t="s">
        <v>66</v>
      </c>
      <c r="E19" s="103"/>
      <c r="F19" s="114" t="s">
        <v>31</v>
      </c>
      <c r="G19" s="114" t="s">
        <v>62</v>
      </c>
      <c r="H19" s="373">
        <v>18</v>
      </c>
      <c r="I19" s="374"/>
      <c r="J19" s="375"/>
      <c r="K19" s="125" t="s">
        <v>67</v>
      </c>
      <c r="L19" s="126"/>
      <c r="M19" s="126"/>
      <c r="N19" s="103"/>
      <c r="O19" s="103" t="s">
        <v>17</v>
      </c>
    </row>
    <row r="20" spans="1:15" ht="22.5" hidden="1" customHeight="1">
      <c r="A20" s="103">
        <f>MAX(A$2:A19)+1</f>
        <v>14</v>
      </c>
      <c r="B20" s="103">
        <v>110200006</v>
      </c>
      <c r="C20" s="103" t="s">
        <v>68</v>
      </c>
      <c r="D20" s="103"/>
      <c r="E20" s="103"/>
      <c r="F20" s="114" t="s">
        <v>36</v>
      </c>
      <c r="G20" s="114"/>
      <c r="H20" s="373"/>
      <c r="I20" s="374"/>
      <c r="J20" s="375"/>
      <c r="K20" s="103"/>
      <c r="L20" s="114"/>
      <c r="M20" s="114"/>
      <c r="N20" s="103"/>
      <c r="O20" s="103" t="s">
        <v>17</v>
      </c>
    </row>
    <row r="21" spans="1:15" ht="22.5" hidden="1" customHeight="1">
      <c r="A21" s="103">
        <f>MAX(A$2:A20)+1</f>
        <v>15</v>
      </c>
      <c r="B21" s="103" t="s">
        <v>69</v>
      </c>
      <c r="C21" s="103" t="s">
        <v>70</v>
      </c>
      <c r="D21" s="103" t="s">
        <v>71</v>
      </c>
      <c r="E21" s="103"/>
      <c r="F21" s="114" t="s">
        <v>36</v>
      </c>
      <c r="G21" s="114" t="s">
        <v>32</v>
      </c>
      <c r="H21" s="373">
        <v>10</v>
      </c>
      <c r="I21" s="374"/>
      <c r="J21" s="375"/>
      <c r="K21" s="103"/>
      <c r="L21" s="126"/>
      <c r="M21" s="126"/>
      <c r="N21" s="103"/>
      <c r="O21" s="103" t="s">
        <v>17</v>
      </c>
    </row>
    <row r="22" spans="1:15" ht="24" hidden="1" customHeight="1">
      <c r="A22" s="103">
        <f>MAX(A$2:A21)+1</f>
        <v>16</v>
      </c>
      <c r="B22" s="103" t="s">
        <v>72</v>
      </c>
      <c r="C22" s="103" t="s">
        <v>73</v>
      </c>
      <c r="D22" s="103" t="s">
        <v>74</v>
      </c>
      <c r="E22" s="103"/>
      <c r="F22" s="114" t="s">
        <v>36</v>
      </c>
      <c r="G22" s="114" t="s">
        <v>32</v>
      </c>
      <c r="H22" s="373">
        <v>15</v>
      </c>
      <c r="I22" s="374"/>
      <c r="J22" s="375"/>
      <c r="K22" s="125" t="s">
        <v>75</v>
      </c>
      <c r="L22" s="126"/>
      <c r="M22" s="126"/>
      <c r="N22" s="103"/>
      <c r="O22" s="103" t="s">
        <v>17</v>
      </c>
    </row>
    <row r="23" spans="1:15" ht="24" hidden="1" customHeight="1">
      <c r="A23" s="103">
        <f>MAX(A$2:A22)+1</f>
        <v>17</v>
      </c>
      <c r="B23" s="103" t="s">
        <v>76</v>
      </c>
      <c r="C23" s="103" t="s">
        <v>77</v>
      </c>
      <c r="D23" s="103" t="s">
        <v>78</v>
      </c>
      <c r="E23" s="103"/>
      <c r="F23" s="114" t="s">
        <v>36</v>
      </c>
      <c r="G23" s="114" t="s">
        <v>32</v>
      </c>
      <c r="H23" s="373">
        <v>25</v>
      </c>
      <c r="I23" s="374"/>
      <c r="J23" s="375"/>
      <c r="K23" s="125" t="s">
        <v>75</v>
      </c>
      <c r="L23" s="126"/>
      <c r="M23" s="126"/>
      <c r="N23" s="103"/>
      <c r="O23" s="103" t="s">
        <v>17</v>
      </c>
    </row>
    <row r="24" spans="1:15" ht="22.5" hidden="1" customHeight="1">
      <c r="A24" s="103">
        <f>MAX(A$2:A23)+1</f>
        <v>18</v>
      </c>
      <c r="B24" s="103">
        <v>110200007</v>
      </c>
      <c r="C24" s="103" t="s">
        <v>79</v>
      </c>
      <c r="D24" s="103"/>
      <c r="E24" s="103"/>
      <c r="F24" s="114" t="s">
        <v>36</v>
      </c>
      <c r="G24" s="114" t="s">
        <v>32</v>
      </c>
      <c r="H24" s="373"/>
      <c r="I24" s="374"/>
      <c r="J24" s="375"/>
      <c r="K24" s="103"/>
      <c r="L24" s="127"/>
      <c r="M24" s="126"/>
      <c r="N24" s="103"/>
      <c r="O24" s="103" t="s">
        <v>17</v>
      </c>
    </row>
    <row r="25" spans="1:15" ht="22.5" hidden="1" customHeight="1">
      <c r="A25" s="103">
        <f>MAX(A$2:A24)+1</f>
        <v>19</v>
      </c>
      <c r="B25" s="103" t="s">
        <v>80</v>
      </c>
      <c r="C25" s="110" t="s">
        <v>81</v>
      </c>
      <c r="D25" s="103" t="s">
        <v>82</v>
      </c>
      <c r="E25" s="103"/>
      <c r="F25" s="114" t="s">
        <v>36</v>
      </c>
      <c r="G25" s="114" t="s">
        <v>32</v>
      </c>
      <c r="H25" s="373">
        <v>12</v>
      </c>
      <c r="I25" s="374"/>
      <c r="J25" s="375"/>
      <c r="K25" s="103"/>
      <c r="L25" s="114"/>
      <c r="M25" s="114"/>
      <c r="N25" s="103"/>
      <c r="O25" s="103" t="s">
        <v>17</v>
      </c>
    </row>
    <row r="26" spans="1:15" ht="22.5" hidden="1" customHeight="1">
      <c r="A26" s="105">
        <f>MAX(A$2:A25)+1</f>
        <v>20</v>
      </c>
      <c r="B26" s="105" t="s">
        <v>83</v>
      </c>
      <c r="C26" s="110" t="s">
        <v>84</v>
      </c>
      <c r="D26" s="105" t="s">
        <v>85</v>
      </c>
      <c r="E26" s="105"/>
      <c r="F26" s="116" t="s">
        <v>36</v>
      </c>
      <c r="G26" s="116" t="s">
        <v>32</v>
      </c>
      <c r="H26" s="373">
        <v>17</v>
      </c>
      <c r="I26" s="374"/>
      <c r="J26" s="375"/>
      <c r="K26" s="105" t="s">
        <v>75</v>
      </c>
      <c r="L26" s="114"/>
      <c r="M26" s="114"/>
      <c r="N26" s="103"/>
      <c r="O26" s="103" t="s">
        <v>17</v>
      </c>
    </row>
    <row r="27" spans="1:15" ht="24" hidden="1" customHeight="1">
      <c r="A27" s="103">
        <f>MAX(A$2:A26)+1</f>
        <v>21</v>
      </c>
      <c r="B27" s="103" t="s">
        <v>86</v>
      </c>
      <c r="C27" s="110" t="s">
        <v>87</v>
      </c>
      <c r="D27" s="103" t="s">
        <v>88</v>
      </c>
      <c r="E27" s="103"/>
      <c r="F27" s="114" t="s">
        <v>36</v>
      </c>
      <c r="G27" s="114" t="s">
        <v>32</v>
      </c>
      <c r="H27" s="373">
        <v>27</v>
      </c>
      <c r="I27" s="374"/>
      <c r="J27" s="375"/>
      <c r="K27" s="123" t="s">
        <v>75</v>
      </c>
      <c r="L27" s="114"/>
      <c r="M27" s="114"/>
      <c r="N27" s="103"/>
      <c r="O27" s="103" t="s">
        <v>17</v>
      </c>
    </row>
    <row r="28" spans="1:15" ht="22.5" hidden="1" customHeight="1">
      <c r="A28" s="103">
        <f>MAX(A$2:A27)+1</f>
        <v>22</v>
      </c>
      <c r="B28" s="103">
        <v>110200008</v>
      </c>
      <c r="C28" s="103" t="s">
        <v>89</v>
      </c>
      <c r="D28" s="110" t="s">
        <v>90</v>
      </c>
      <c r="E28" s="103"/>
      <c r="F28" s="114" t="s">
        <v>36</v>
      </c>
      <c r="G28" s="114" t="s">
        <v>32</v>
      </c>
      <c r="H28" s="373" t="s">
        <v>25</v>
      </c>
      <c r="I28" s="374"/>
      <c r="J28" s="375"/>
      <c r="K28" s="103"/>
      <c r="L28" s="114"/>
      <c r="M28" s="114"/>
      <c r="N28" s="103"/>
      <c r="O28" s="103" t="s">
        <v>17</v>
      </c>
    </row>
    <row r="29" spans="1:15" ht="67.5" hidden="1" customHeight="1">
      <c r="A29" s="103">
        <f>MAX(A$2:A28)+1</f>
        <v>23</v>
      </c>
      <c r="B29" s="103">
        <v>110200009</v>
      </c>
      <c r="C29" s="103" t="s">
        <v>91</v>
      </c>
      <c r="D29" s="103" t="s">
        <v>92</v>
      </c>
      <c r="E29" s="103"/>
      <c r="F29" s="114" t="s">
        <v>23</v>
      </c>
      <c r="G29" s="114" t="s">
        <v>32</v>
      </c>
      <c r="H29" s="373" t="s">
        <v>56</v>
      </c>
      <c r="I29" s="374"/>
      <c r="J29" s="375"/>
      <c r="K29" s="103" t="s">
        <v>93</v>
      </c>
      <c r="L29" s="114"/>
      <c r="M29" s="114"/>
      <c r="N29" s="114"/>
      <c r="O29" s="103" t="s">
        <v>94</v>
      </c>
    </row>
    <row r="30" spans="1:15" s="87" customFormat="1" ht="22.5" hidden="1" customHeight="1">
      <c r="A30" s="103"/>
      <c r="B30" s="103">
        <v>1103</v>
      </c>
      <c r="C30" s="103" t="s">
        <v>95</v>
      </c>
      <c r="D30" s="103"/>
      <c r="E30" s="103"/>
      <c r="F30" s="114"/>
      <c r="G30" s="114"/>
      <c r="H30" s="373"/>
      <c r="I30" s="374"/>
      <c r="J30" s="375"/>
      <c r="K30" s="103"/>
      <c r="L30" s="114"/>
      <c r="M30" s="114"/>
      <c r="N30" s="103"/>
      <c r="O30" s="103" t="s">
        <v>17</v>
      </c>
    </row>
    <row r="31" spans="1:15" ht="45" hidden="1" customHeight="1">
      <c r="A31" s="103">
        <f>MAX(A$2:A30)+1</f>
        <v>24</v>
      </c>
      <c r="B31" s="103">
        <v>110300001</v>
      </c>
      <c r="C31" s="103" t="s">
        <v>96</v>
      </c>
      <c r="D31" s="103" t="s">
        <v>97</v>
      </c>
      <c r="E31" s="103"/>
      <c r="F31" s="114" t="s">
        <v>36</v>
      </c>
      <c r="G31" s="114" t="s">
        <v>62</v>
      </c>
      <c r="H31" s="373">
        <v>130</v>
      </c>
      <c r="I31" s="374"/>
      <c r="J31" s="375"/>
      <c r="K31" s="103" t="s">
        <v>98</v>
      </c>
      <c r="L31" s="114"/>
      <c r="M31" s="114"/>
      <c r="N31" s="103"/>
      <c r="O31" s="103" t="s">
        <v>17</v>
      </c>
    </row>
    <row r="32" spans="1:15" s="87" customFormat="1" ht="22.5" hidden="1" customHeight="1">
      <c r="A32" s="103"/>
      <c r="B32" s="103">
        <v>1104</v>
      </c>
      <c r="C32" s="103" t="s">
        <v>99</v>
      </c>
      <c r="D32" s="103"/>
      <c r="E32" s="103"/>
      <c r="F32" s="114"/>
      <c r="G32" s="114"/>
      <c r="H32" s="373"/>
      <c r="I32" s="374"/>
      <c r="J32" s="375"/>
      <c r="K32" s="103"/>
      <c r="L32" s="114"/>
      <c r="M32" s="114"/>
      <c r="N32" s="103"/>
      <c r="O32" s="103" t="s">
        <v>17</v>
      </c>
    </row>
    <row r="33" spans="1:15" ht="22.5" hidden="1" customHeight="1">
      <c r="A33" s="103">
        <f>MAX(A$2:A32)+1</f>
        <v>25</v>
      </c>
      <c r="B33" s="103">
        <v>110400001</v>
      </c>
      <c r="C33" s="103" t="s">
        <v>100</v>
      </c>
      <c r="D33" s="115" t="s">
        <v>101</v>
      </c>
      <c r="E33" s="103" t="s">
        <v>102</v>
      </c>
      <c r="F33" s="114" t="s">
        <v>31</v>
      </c>
      <c r="G33" s="114" t="s">
        <v>32</v>
      </c>
      <c r="H33" s="373">
        <v>46</v>
      </c>
      <c r="I33" s="374"/>
      <c r="J33" s="375"/>
      <c r="K33" s="103"/>
      <c r="L33" s="114"/>
      <c r="M33" s="114"/>
      <c r="N33" s="103"/>
      <c r="O33" s="103" t="s">
        <v>17</v>
      </c>
    </row>
    <row r="34" spans="1:15" s="87" customFormat="1" ht="22.5" hidden="1" customHeight="1">
      <c r="A34" s="103"/>
      <c r="B34" s="103">
        <v>1105</v>
      </c>
      <c r="C34" s="103" t="s">
        <v>103</v>
      </c>
      <c r="D34" s="103"/>
      <c r="E34" s="103"/>
      <c r="F34" s="114"/>
      <c r="G34" s="114"/>
      <c r="H34" s="373"/>
      <c r="I34" s="374"/>
      <c r="J34" s="375"/>
      <c r="K34" s="103"/>
      <c r="L34" s="114"/>
      <c r="M34" s="114"/>
      <c r="N34" s="103"/>
      <c r="O34" s="103" t="s">
        <v>17</v>
      </c>
    </row>
    <row r="35" spans="1:15" ht="22.5" hidden="1" customHeight="1">
      <c r="A35" s="103">
        <f>MAX(A$2:A34)+1</f>
        <v>26</v>
      </c>
      <c r="B35" s="103">
        <v>110500001</v>
      </c>
      <c r="C35" s="103" t="s">
        <v>104</v>
      </c>
      <c r="D35" s="103" t="s">
        <v>105</v>
      </c>
      <c r="E35" s="103" t="s">
        <v>106</v>
      </c>
      <c r="F35" s="114" t="s">
        <v>23</v>
      </c>
      <c r="G35" s="114" t="s">
        <v>32</v>
      </c>
      <c r="H35" s="373">
        <v>15</v>
      </c>
      <c r="I35" s="374"/>
      <c r="J35" s="375"/>
      <c r="K35" s="103" t="s">
        <v>107</v>
      </c>
      <c r="L35" s="114"/>
      <c r="M35" s="114"/>
      <c r="N35" s="103"/>
      <c r="O35" s="103" t="s">
        <v>17</v>
      </c>
    </row>
    <row r="36" spans="1:15" ht="22.5" hidden="1" customHeight="1">
      <c r="A36" s="103">
        <f>MAX(A$2:A35)+1</f>
        <v>27</v>
      </c>
      <c r="B36" s="103" t="s">
        <v>108</v>
      </c>
      <c r="C36" s="103" t="s">
        <v>109</v>
      </c>
      <c r="D36" s="103" t="s">
        <v>110</v>
      </c>
      <c r="E36" s="103"/>
      <c r="F36" s="114" t="s">
        <v>23</v>
      </c>
      <c r="G36" s="114" t="s">
        <v>32</v>
      </c>
      <c r="H36" s="373">
        <v>8</v>
      </c>
      <c r="I36" s="374"/>
      <c r="J36" s="375"/>
      <c r="K36" s="103" t="s">
        <v>111</v>
      </c>
      <c r="L36" s="114"/>
      <c r="M36" s="114"/>
      <c r="N36" s="103"/>
      <c r="O36" s="103" t="s">
        <v>17</v>
      </c>
    </row>
    <row r="37" spans="1:15" ht="22.5" hidden="1" customHeight="1">
      <c r="A37" s="103">
        <f>MAX(A$2:A36)+1</f>
        <v>28</v>
      </c>
      <c r="B37" s="103" t="s">
        <v>112</v>
      </c>
      <c r="C37" s="103" t="s">
        <v>113</v>
      </c>
      <c r="D37" s="103" t="s">
        <v>114</v>
      </c>
      <c r="E37" s="103"/>
      <c r="F37" s="114" t="s">
        <v>23</v>
      </c>
      <c r="G37" s="114" t="s">
        <v>32</v>
      </c>
      <c r="H37" s="373">
        <v>20</v>
      </c>
      <c r="I37" s="374"/>
      <c r="J37" s="375"/>
      <c r="K37" s="103"/>
      <c r="L37" s="114"/>
      <c r="M37" s="114"/>
      <c r="N37" s="103"/>
      <c r="O37" s="103" t="s">
        <v>17</v>
      </c>
    </row>
    <row r="38" spans="1:15" ht="45" hidden="1" customHeight="1">
      <c r="A38" s="103">
        <f>MAX(A$2:A37)+1</f>
        <v>29</v>
      </c>
      <c r="B38" s="103" t="s">
        <v>115</v>
      </c>
      <c r="C38" s="103" t="s">
        <v>116</v>
      </c>
      <c r="D38" s="103"/>
      <c r="E38" s="103"/>
      <c r="F38" s="114" t="s">
        <v>23</v>
      </c>
      <c r="G38" s="114" t="s">
        <v>32</v>
      </c>
      <c r="H38" s="373" t="s">
        <v>25</v>
      </c>
      <c r="I38" s="374"/>
      <c r="J38" s="375"/>
      <c r="K38" s="103" t="s">
        <v>117</v>
      </c>
      <c r="L38" s="114"/>
      <c r="M38" s="114"/>
      <c r="N38" s="103"/>
      <c r="O38" s="103" t="s">
        <v>17</v>
      </c>
    </row>
    <row r="39" spans="1:15" ht="135" hidden="1" customHeight="1">
      <c r="A39" s="103">
        <f>MAX(A$2:A38)+1</f>
        <v>30</v>
      </c>
      <c r="B39" s="103" t="s">
        <v>118</v>
      </c>
      <c r="C39" s="103" t="s">
        <v>119</v>
      </c>
      <c r="D39" s="67" t="s">
        <v>120</v>
      </c>
      <c r="E39" s="103"/>
      <c r="F39" s="114" t="s">
        <v>23</v>
      </c>
      <c r="G39" s="114" t="s">
        <v>121</v>
      </c>
      <c r="H39" s="373"/>
      <c r="I39" s="374"/>
      <c r="J39" s="375"/>
      <c r="K39" s="67" t="s">
        <v>122</v>
      </c>
      <c r="L39" s="114"/>
      <c r="M39" s="114"/>
      <c r="N39" s="103"/>
      <c r="O39" s="103" t="s">
        <v>17</v>
      </c>
    </row>
    <row r="40" spans="1:15" s="87" customFormat="1" ht="22.5" hidden="1" customHeight="1">
      <c r="A40" s="103"/>
      <c r="B40" s="103">
        <v>1106</v>
      </c>
      <c r="C40" s="103" t="s">
        <v>123</v>
      </c>
      <c r="D40" s="103"/>
      <c r="E40" s="103"/>
      <c r="F40" s="114"/>
      <c r="G40" s="114"/>
      <c r="H40" s="373"/>
      <c r="I40" s="374"/>
      <c r="J40" s="375"/>
      <c r="K40" s="103" t="s">
        <v>124</v>
      </c>
      <c r="L40" s="114"/>
      <c r="M40" s="114"/>
      <c r="N40" s="103"/>
      <c r="O40" s="103" t="s">
        <v>17</v>
      </c>
    </row>
    <row r="41" spans="1:15" ht="33.75" hidden="1" customHeight="1">
      <c r="A41" s="103">
        <f>MAX(A$2:A40)+1</f>
        <v>31</v>
      </c>
      <c r="B41" s="103">
        <v>110600001</v>
      </c>
      <c r="C41" s="103" t="s">
        <v>125</v>
      </c>
      <c r="D41" s="67" t="s">
        <v>126</v>
      </c>
      <c r="E41" s="103"/>
      <c r="F41" s="114" t="s">
        <v>23</v>
      </c>
      <c r="G41" s="114" t="s">
        <v>127</v>
      </c>
      <c r="H41" s="373" t="s">
        <v>25</v>
      </c>
      <c r="I41" s="374"/>
      <c r="J41" s="375"/>
      <c r="K41" s="67" t="s">
        <v>128</v>
      </c>
      <c r="L41" s="114"/>
      <c r="M41" s="114"/>
      <c r="N41" s="103"/>
      <c r="O41" s="103" t="s">
        <v>17</v>
      </c>
    </row>
    <row r="42" spans="1:15" ht="33.75" hidden="1" customHeight="1">
      <c r="A42" s="103">
        <f>MAX(A$2:A41)+1</f>
        <v>32</v>
      </c>
      <c r="B42" s="103" t="s">
        <v>129</v>
      </c>
      <c r="C42" s="103" t="s">
        <v>130</v>
      </c>
      <c r="D42" s="103" t="s">
        <v>131</v>
      </c>
      <c r="E42" s="103"/>
      <c r="F42" s="114" t="s">
        <v>23</v>
      </c>
      <c r="G42" s="114" t="s">
        <v>127</v>
      </c>
      <c r="H42" s="373" t="s">
        <v>25</v>
      </c>
      <c r="I42" s="374"/>
      <c r="J42" s="375"/>
      <c r="K42" s="67" t="s">
        <v>132</v>
      </c>
      <c r="L42" s="114"/>
      <c r="M42" s="114"/>
      <c r="N42" s="103"/>
      <c r="O42" s="103" t="s">
        <v>17</v>
      </c>
    </row>
    <row r="43" spans="1:15" ht="33.75" hidden="1" customHeight="1">
      <c r="A43" s="103">
        <f>MAX(A$2:A42)+1</f>
        <v>33</v>
      </c>
      <c r="B43" s="103" t="s">
        <v>133</v>
      </c>
      <c r="C43" s="103" t="s">
        <v>134</v>
      </c>
      <c r="D43" s="67" t="s">
        <v>135</v>
      </c>
      <c r="E43" s="103"/>
      <c r="F43" s="114" t="s">
        <v>23</v>
      </c>
      <c r="G43" s="114" t="s">
        <v>127</v>
      </c>
      <c r="H43" s="373" t="s">
        <v>25</v>
      </c>
      <c r="I43" s="374"/>
      <c r="J43" s="375"/>
      <c r="K43" s="67" t="s">
        <v>136</v>
      </c>
      <c r="L43" s="114"/>
      <c r="M43" s="114"/>
      <c r="N43" s="103"/>
      <c r="O43" s="103" t="s">
        <v>17</v>
      </c>
    </row>
    <row r="44" spans="1:15" ht="22.5" hidden="1" customHeight="1">
      <c r="A44" s="103">
        <f>MAX(A$2:A43)+1</f>
        <v>34</v>
      </c>
      <c r="B44" s="103">
        <v>110600002</v>
      </c>
      <c r="C44" s="103" t="s">
        <v>137</v>
      </c>
      <c r="D44" s="103" t="s">
        <v>138</v>
      </c>
      <c r="E44" s="103"/>
      <c r="F44" s="114" t="s">
        <v>23</v>
      </c>
      <c r="G44" s="114" t="s">
        <v>139</v>
      </c>
      <c r="H44" s="373" t="s">
        <v>25</v>
      </c>
      <c r="I44" s="374"/>
      <c r="J44" s="375"/>
      <c r="K44" s="103" t="s">
        <v>140</v>
      </c>
      <c r="L44" s="114"/>
      <c r="M44" s="114"/>
      <c r="N44" s="103"/>
      <c r="O44" s="103" t="s">
        <v>17</v>
      </c>
    </row>
    <row r="45" spans="1:15" ht="67.5" hidden="1" customHeight="1">
      <c r="A45" s="103">
        <f>MAX(A$2:A44)+1</f>
        <v>35</v>
      </c>
      <c r="B45" s="103">
        <v>110600003</v>
      </c>
      <c r="C45" s="103" t="s">
        <v>141</v>
      </c>
      <c r="D45" s="67" t="s">
        <v>142</v>
      </c>
      <c r="E45" s="103" t="s">
        <v>143</v>
      </c>
      <c r="F45" s="114" t="s">
        <v>36</v>
      </c>
      <c r="G45" s="114" t="s">
        <v>32</v>
      </c>
      <c r="H45" s="373" t="s">
        <v>25</v>
      </c>
      <c r="I45" s="374"/>
      <c r="J45" s="375"/>
      <c r="K45" s="67" t="s">
        <v>144</v>
      </c>
      <c r="L45" s="114"/>
      <c r="M45" s="114"/>
      <c r="N45" s="103"/>
      <c r="O45" s="103" t="s">
        <v>17</v>
      </c>
    </row>
    <row r="46" spans="1:15" ht="22.5" hidden="1" customHeight="1">
      <c r="A46" s="103">
        <f>MAX(A$2:A45)+1</f>
        <v>36</v>
      </c>
      <c r="B46" s="103">
        <v>110600004</v>
      </c>
      <c r="C46" s="67" t="s">
        <v>145</v>
      </c>
      <c r="D46" s="103"/>
      <c r="E46" s="103"/>
      <c r="F46" s="114" t="s">
        <v>36</v>
      </c>
      <c r="G46" s="114" t="s">
        <v>32</v>
      </c>
      <c r="H46" s="373">
        <v>60</v>
      </c>
      <c r="I46" s="374"/>
      <c r="J46" s="375"/>
      <c r="K46" s="103"/>
      <c r="L46" s="114"/>
      <c r="M46" s="114"/>
      <c r="N46" s="103"/>
      <c r="O46" s="103" t="s">
        <v>17</v>
      </c>
    </row>
    <row r="47" spans="1:15" ht="22.5" hidden="1" customHeight="1">
      <c r="A47" s="103">
        <f>MAX(A$2:A46)+1</f>
        <v>37</v>
      </c>
      <c r="B47" s="103">
        <v>110600005</v>
      </c>
      <c r="C47" s="67" t="s">
        <v>146</v>
      </c>
      <c r="D47" s="103"/>
      <c r="E47" s="103"/>
      <c r="F47" s="114" t="s">
        <v>36</v>
      </c>
      <c r="G47" s="114" t="s">
        <v>32</v>
      </c>
      <c r="H47" s="373">
        <v>130</v>
      </c>
      <c r="I47" s="374"/>
      <c r="J47" s="375"/>
      <c r="K47" s="103"/>
      <c r="L47" s="114"/>
      <c r="M47" s="114"/>
      <c r="N47" s="103"/>
      <c r="O47" s="103" t="s">
        <v>17</v>
      </c>
    </row>
    <row r="48" spans="1:15" ht="22.5" hidden="1" customHeight="1">
      <c r="A48" s="103">
        <f>MAX(A$2:A47)+1</f>
        <v>38</v>
      </c>
      <c r="B48" s="103">
        <v>110600006</v>
      </c>
      <c r="C48" s="67" t="s">
        <v>147</v>
      </c>
      <c r="D48" s="103" t="s">
        <v>148</v>
      </c>
      <c r="E48" s="103" t="s">
        <v>149</v>
      </c>
      <c r="F48" s="114" t="s">
        <v>36</v>
      </c>
      <c r="G48" s="114" t="s">
        <v>32</v>
      </c>
      <c r="H48" s="373">
        <v>50</v>
      </c>
      <c r="I48" s="374"/>
      <c r="J48" s="375"/>
      <c r="K48" s="103"/>
      <c r="L48" s="114"/>
      <c r="M48" s="114"/>
      <c r="N48" s="103"/>
      <c r="O48" s="103" t="s">
        <v>17</v>
      </c>
    </row>
    <row r="49" spans="1:15" ht="22.5" hidden="1" customHeight="1">
      <c r="A49" s="103">
        <f>MAX(A$2:A48)+1</f>
        <v>39</v>
      </c>
      <c r="B49" s="103">
        <v>110600007</v>
      </c>
      <c r="C49" s="67" t="s">
        <v>150</v>
      </c>
      <c r="D49" s="103"/>
      <c r="E49" s="103"/>
      <c r="F49" s="114" t="s">
        <v>36</v>
      </c>
      <c r="G49" s="114" t="s">
        <v>151</v>
      </c>
      <c r="H49" s="373">
        <v>15</v>
      </c>
      <c r="I49" s="374"/>
      <c r="J49" s="375"/>
      <c r="K49" s="103"/>
      <c r="L49" s="114"/>
      <c r="M49" s="114"/>
      <c r="N49" s="103"/>
      <c r="O49" s="103" t="s">
        <v>17</v>
      </c>
    </row>
    <row r="50" spans="1:15" ht="22.5" hidden="1" customHeight="1">
      <c r="A50" s="103">
        <f>MAX(A$2:A49)+1</f>
        <v>40</v>
      </c>
      <c r="B50" s="103">
        <v>110600008</v>
      </c>
      <c r="C50" s="67" t="s">
        <v>152</v>
      </c>
      <c r="D50" s="103"/>
      <c r="E50" s="103"/>
      <c r="F50" s="114" t="s">
        <v>36</v>
      </c>
      <c r="G50" s="114" t="s">
        <v>32</v>
      </c>
      <c r="H50" s="373">
        <v>30</v>
      </c>
      <c r="I50" s="374"/>
      <c r="J50" s="375"/>
      <c r="K50" s="103"/>
      <c r="L50" s="114"/>
      <c r="M50" s="114"/>
      <c r="N50" s="103"/>
      <c r="O50" s="103" t="s">
        <v>17</v>
      </c>
    </row>
    <row r="51" spans="1:15" ht="22.5" hidden="1" customHeight="1">
      <c r="A51" s="103">
        <f>MAX(A$2:A50)+1</f>
        <v>41</v>
      </c>
      <c r="B51" s="103">
        <v>110600009</v>
      </c>
      <c r="C51" s="67" t="s">
        <v>153</v>
      </c>
      <c r="D51" s="103"/>
      <c r="E51" s="103" t="s">
        <v>155</v>
      </c>
      <c r="F51" s="114" t="s">
        <v>36</v>
      </c>
      <c r="G51" s="114" t="s">
        <v>32</v>
      </c>
      <c r="H51" s="373">
        <v>50</v>
      </c>
      <c r="I51" s="374"/>
      <c r="J51" s="375"/>
      <c r="K51" s="103"/>
      <c r="L51" s="114"/>
      <c r="M51" s="114"/>
      <c r="N51" s="103"/>
      <c r="O51" s="103" t="s">
        <v>17</v>
      </c>
    </row>
    <row r="52" spans="1:15" s="87" customFormat="1" ht="22.5" hidden="1" customHeight="1">
      <c r="A52" s="103"/>
      <c r="B52" s="103">
        <v>1109</v>
      </c>
      <c r="C52" s="103" t="s">
        <v>156</v>
      </c>
      <c r="D52" s="103"/>
      <c r="E52" s="103"/>
      <c r="F52" s="114"/>
      <c r="G52" s="114"/>
      <c r="H52" s="373"/>
      <c r="I52" s="374"/>
      <c r="J52" s="375"/>
      <c r="K52" s="103"/>
      <c r="L52" s="114"/>
      <c r="M52" s="114"/>
      <c r="N52" s="103"/>
      <c r="O52" s="103" t="s">
        <v>17</v>
      </c>
    </row>
    <row r="53" spans="1:15" ht="56.25" hidden="1" customHeight="1">
      <c r="A53" s="103">
        <f>MAX(A$2:A52)+1</f>
        <v>42</v>
      </c>
      <c r="B53" s="103" t="s">
        <v>157</v>
      </c>
      <c r="C53" s="103" t="s">
        <v>158</v>
      </c>
      <c r="D53" s="115" t="s">
        <v>159</v>
      </c>
      <c r="E53" s="103"/>
      <c r="F53" s="114" t="s">
        <v>23</v>
      </c>
      <c r="G53" s="114" t="s">
        <v>160</v>
      </c>
      <c r="H53" s="373" t="s">
        <v>25</v>
      </c>
      <c r="I53" s="374"/>
      <c r="J53" s="375"/>
      <c r="K53" s="103" t="s">
        <v>161</v>
      </c>
      <c r="L53" s="114"/>
      <c r="M53" s="114"/>
      <c r="N53" s="103"/>
      <c r="O53" s="103" t="s">
        <v>17</v>
      </c>
    </row>
    <row r="54" spans="1:15" ht="78.75" hidden="1" customHeight="1">
      <c r="A54" s="103">
        <f>MAX(A$2:A53)+1</f>
        <v>43</v>
      </c>
      <c r="B54" s="103">
        <v>110900001</v>
      </c>
      <c r="C54" s="103" t="s">
        <v>162</v>
      </c>
      <c r="D54" s="112" t="s">
        <v>163</v>
      </c>
      <c r="E54" s="103"/>
      <c r="F54" s="114" t="s">
        <v>36</v>
      </c>
      <c r="G54" s="114" t="s">
        <v>62</v>
      </c>
      <c r="H54" s="373" t="s">
        <v>25</v>
      </c>
      <c r="I54" s="374"/>
      <c r="J54" s="375"/>
      <c r="K54" s="128" t="s">
        <v>164</v>
      </c>
      <c r="L54" s="126"/>
      <c r="M54" s="126"/>
      <c r="N54" s="103"/>
      <c r="O54" s="103" t="s">
        <v>17</v>
      </c>
    </row>
    <row r="55" spans="1:15" ht="56.25" hidden="1" customHeight="1">
      <c r="A55" s="111">
        <f>MAX(A$2:A54)+1</f>
        <v>44</v>
      </c>
      <c r="B55" s="111" t="s">
        <v>165</v>
      </c>
      <c r="C55" s="112" t="s">
        <v>166</v>
      </c>
      <c r="D55" s="112" t="s">
        <v>167</v>
      </c>
      <c r="E55" s="111"/>
      <c r="F55" s="118" t="s">
        <v>31</v>
      </c>
      <c r="G55" s="118" t="s">
        <v>62</v>
      </c>
      <c r="H55" s="373" t="s">
        <v>25</v>
      </c>
      <c r="I55" s="374"/>
      <c r="J55" s="375"/>
      <c r="K55" s="103"/>
      <c r="L55" s="118"/>
      <c r="M55" s="118"/>
      <c r="N55" s="103"/>
      <c r="O55" s="103" t="s">
        <v>17</v>
      </c>
    </row>
    <row r="56" spans="1:15" ht="67.5" hidden="1" customHeight="1">
      <c r="A56" s="111">
        <f>MAX(A$2:A55)+1</f>
        <v>45</v>
      </c>
      <c r="B56" s="111" t="s">
        <v>168</v>
      </c>
      <c r="C56" s="112" t="s">
        <v>169</v>
      </c>
      <c r="D56" s="112" t="s">
        <v>170</v>
      </c>
      <c r="E56" s="111"/>
      <c r="F56" s="118" t="s">
        <v>36</v>
      </c>
      <c r="G56" s="118" t="s">
        <v>62</v>
      </c>
      <c r="H56" s="373" t="s">
        <v>25</v>
      </c>
      <c r="I56" s="374"/>
      <c r="J56" s="375"/>
      <c r="K56" s="103"/>
      <c r="L56" s="118"/>
      <c r="M56" s="118"/>
      <c r="N56" s="103"/>
      <c r="O56" s="103" t="s">
        <v>17</v>
      </c>
    </row>
    <row r="57" spans="1:15" ht="67.5" hidden="1" customHeight="1">
      <c r="A57" s="111">
        <f>MAX(A$2:A56)+1</f>
        <v>46</v>
      </c>
      <c r="B57" s="111" t="s">
        <v>171</v>
      </c>
      <c r="C57" s="112" t="s">
        <v>172</v>
      </c>
      <c r="D57" s="112" t="s">
        <v>173</v>
      </c>
      <c r="E57" s="111"/>
      <c r="F57" s="118" t="s">
        <v>36</v>
      </c>
      <c r="G57" s="118" t="s">
        <v>62</v>
      </c>
      <c r="H57" s="373" t="s">
        <v>25</v>
      </c>
      <c r="I57" s="374"/>
      <c r="J57" s="375"/>
      <c r="K57" s="103"/>
      <c r="L57" s="118"/>
      <c r="M57" s="118"/>
      <c r="N57" s="103"/>
      <c r="O57" s="103" t="s">
        <v>17</v>
      </c>
    </row>
    <row r="58" spans="1:15" ht="78.75" hidden="1" customHeight="1">
      <c r="A58" s="111">
        <f>MAX(A$2:A57)+1</f>
        <v>47</v>
      </c>
      <c r="B58" s="111" t="s">
        <v>174</v>
      </c>
      <c r="C58" s="112" t="s">
        <v>175</v>
      </c>
      <c r="D58" s="112" t="s">
        <v>176</v>
      </c>
      <c r="E58" s="111"/>
      <c r="F58" s="118" t="s">
        <v>36</v>
      </c>
      <c r="G58" s="118" t="s">
        <v>62</v>
      </c>
      <c r="H58" s="373" t="s">
        <v>25</v>
      </c>
      <c r="I58" s="374"/>
      <c r="J58" s="375"/>
      <c r="K58" s="103"/>
      <c r="L58" s="118"/>
      <c r="M58" s="118"/>
      <c r="N58" s="103"/>
      <c r="O58" s="103" t="s">
        <v>17</v>
      </c>
    </row>
    <row r="59" spans="1:15" ht="78.75" hidden="1" customHeight="1">
      <c r="A59" s="111">
        <f>MAX(A$2:A58)+1</f>
        <v>48</v>
      </c>
      <c r="B59" s="111" t="s">
        <v>177</v>
      </c>
      <c r="C59" s="112" t="s">
        <v>178</v>
      </c>
      <c r="D59" s="112" t="s">
        <v>179</v>
      </c>
      <c r="E59" s="111"/>
      <c r="F59" s="118" t="s">
        <v>36</v>
      </c>
      <c r="G59" s="118" t="s">
        <v>62</v>
      </c>
      <c r="H59" s="373" t="s">
        <v>56</v>
      </c>
      <c r="I59" s="374"/>
      <c r="J59" s="375"/>
      <c r="K59" s="103"/>
      <c r="L59" s="118"/>
      <c r="M59" s="118"/>
      <c r="N59" s="103"/>
      <c r="O59" s="103" t="s">
        <v>17</v>
      </c>
    </row>
    <row r="60" spans="1:15" ht="112.5" hidden="1" customHeight="1">
      <c r="A60" s="103">
        <f>MAX(A$2:A59)+1</f>
        <v>49</v>
      </c>
      <c r="B60" s="103" t="s">
        <v>180</v>
      </c>
      <c r="C60" s="112" t="s">
        <v>181</v>
      </c>
      <c r="D60" s="112" t="s">
        <v>182</v>
      </c>
      <c r="E60" s="103"/>
      <c r="F60" s="114" t="s">
        <v>36</v>
      </c>
      <c r="G60" s="114" t="s">
        <v>62</v>
      </c>
      <c r="H60" s="373" t="s">
        <v>56</v>
      </c>
      <c r="I60" s="374"/>
      <c r="J60" s="375"/>
      <c r="K60" s="103"/>
      <c r="L60" s="114"/>
      <c r="M60" s="114"/>
      <c r="N60" s="103"/>
      <c r="O60" s="103" t="s">
        <v>17</v>
      </c>
    </row>
    <row r="61" spans="1:15" ht="22.5" hidden="1" customHeight="1">
      <c r="A61" s="103">
        <f>MAX(A$2:A60)+1</f>
        <v>50</v>
      </c>
      <c r="B61" s="103" t="s">
        <v>183</v>
      </c>
      <c r="C61" s="112" t="s">
        <v>184</v>
      </c>
      <c r="D61" s="112" t="s">
        <v>185</v>
      </c>
      <c r="E61" s="103"/>
      <c r="F61" s="114" t="s">
        <v>36</v>
      </c>
      <c r="G61" s="114" t="s">
        <v>62</v>
      </c>
      <c r="H61" s="373" t="s">
        <v>25</v>
      </c>
      <c r="I61" s="374"/>
      <c r="J61" s="375"/>
      <c r="K61" s="128" t="s">
        <v>186</v>
      </c>
      <c r="L61" s="114"/>
      <c r="M61" s="114"/>
      <c r="N61" s="103"/>
      <c r="O61" s="103" t="s">
        <v>17</v>
      </c>
    </row>
    <row r="62" spans="1:15" ht="33.75" hidden="1" customHeight="1">
      <c r="A62" s="103">
        <f>MAX(A$2:A61)+1</f>
        <v>51</v>
      </c>
      <c r="B62" s="103" t="s">
        <v>187</v>
      </c>
      <c r="C62" s="112" t="s">
        <v>188</v>
      </c>
      <c r="D62" s="112" t="s">
        <v>189</v>
      </c>
      <c r="E62" s="103"/>
      <c r="F62" s="114" t="s">
        <v>36</v>
      </c>
      <c r="G62" s="114" t="s">
        <v>62</v>
      </c>
      <c r="H62" s="373" t="s">
        <v>25</v>
      </c>
      <c r="I62" s="374"/>
      <c r="J62" s="375"/>
      <c r="K62" s="129" t="s">
        <v>190</v>
      </c>
      <c r="L62" s="114"/>
      <c r="M62" s="114"/>
      <c r="N62" s="103"/>
      <c r="O62" s="103" t="s">
        <v>17</v>
      </c>
    </row>
    <row r="63" spans="1:15" ht="33.75" hidden="1" customHeight="1">
      <c r="A63" s="103">
        <f>MAX(A$2:A62)+1</f>
        <v>52</v>
      </c>
      <c r="B63" s="103" t="s">
        <v>191</v>
      </c>
      <c r="C63" s="112" t="s">
        <v>192</v>
      </c>
      <c r="D63" s="112" t="s">
        <v>193</v>
      </c>
      <c r="E63" s="103"/>
      <c r="F63" s="114" t="s">
        <v>36</v>
      </c>
      <c r="G63" s="114" t="s">
        <v>62</v>
      </c>
      <c r="H63" s="373" t="s">
        <v>25</v>
      </c>
      <c r="I63" s="374"/>
      <c r="J63" s="375"/>
      <c r="K63" s="129" t="s">
        <v>194</v>
      </c>
      <c r="L63" s="114"/>
      <c r="M63" s="114"/>
      <c r="N63" s="103"/>
      <c r="O63" s="103" t="s">
        <v>17</v>
      </c>
    </row>
    <row r="64" spans="1:15" ht="22.5" hidden="1" customHeight="1">
      <c r="A64" s="103">
        <f>MAX(A$2:A63)+1</f>
        <v>53</v>
      </c>
      <c r="B64" s="103" t="s">
        <v>195</v>
      </c>
      <c r="C64" s="112" t="s">
        <v>196</v>
      </c>
      <c r="D64" s="112" t="s">
        <v>197</v>
      </c>
      <c r="E64" s="103"/>
      <c r="F64" s="114" t="s">
        <v>31</v>
      </c>
      <c r="G64" s="114" t="s">
        <v>62</v>
      </c>
      <c r="H64" s="373" t="s">
        <v>25</v>
      </c>
      <c r="I64" s="374"/>
      <c r="J64" s="375"/>
      <c r="K64" s="129" t="s">
        <v>198</v>
      </c>
      <c r="L64" s="114"/>
      <c r="M64" s="114"/>
      <c r="N64" s="103"/>
      <c r="O64" s="103" t="s">
        <v>17</v>
      </c>
    </row>
    <row r="65" spans="1:15" ht="22.5" hidden="1" customHeight="1">
      <c r="A65" s="103">
        <f>MAX(A$2:A64)+1</f>
        <v>54</v>
      </c>
      <c r="B65" s="103" t="s">
        <v>199</v>
      </c>
      <c r="C65" s="112" t="s">
        <v>200</v>
      </c>
      <c r="D65" s="112" t="s">
        <v>201</v>
      </c>
      <c r="E65" s="103"/>
      <c r="F65" s="114" t="s">
        <v>23</v>
      </c>
      <c r="G65" s="114" t="s">
        <v>62</v>
      </c>
      <c r="H65" s="373" t="s">
        <v>25</v>
      </c>
      <c r="I65" s="374"/>
      <c r="J65" s="375"/>
      <c r="K65" s="129" t="s">
        <v>198</v>
      </c>
      <c r="L65" s="114"/>
      <c r="M65" s="114"/>
      <c r="N65" s="103"/>
      <c r="O65" s="103" t="s">
        <v>17</v>
      </c>
    </row>
    <row r="66" spans="1:15" ht="45" hidden="1" customHeight="1">
      <c r="A66" s="103">
        <f>MAX(A$2:A65)+1</f>
        <v>55</v>
      </c>
      <c r="B66" s="103">
        <v>110900002</v>
      </c>
      <c r="C66" s="103" t="s">
        <v>202</v>
      </c>
      <c r="D66" s="115" t="s">
        <v>203</v>
      </c>
      <c r="E66" s="103"/>
      <c r="F66" s="114" t="s">
        <v>36</v>
      </c>
      <c r="G66" s="114" t="s">
        <v>62</v>
      </c>
      <c r="H66" s="373" t="s">
        <v>25</v>
      </c>
      <c r="I66" s="374"/>
      <c r="J66" s="375"/>
      <c r="K66" s="103"/>
      <c r="L66" s="114"/>
      <c r="M66" s="114"/>
      <c r="N66" s="103"/>
      <c r="O66" s="103" t="s">
        <v>17</v>
      </c>
    </row>
    <row r="67" spans="1:15" ht="22.5" hidden="1" customHeight="1">
      <c r="A67" s="103">
        <f>MAX(A$2:A66)+1</f>
        <v>56</v>
      </c>
      <c r="B67" s="103" t="s">
        <v>204</v>
      </c>
      <c r="C67" s="103" t="s">
        <v>205</v>
      </c>
      <c r="D67" s="115" t="s">
        <v>206</v>
      </c>
      <c r="E67" s="103"/>
      <c r="F67" s="114" t="s">
        <v>36</v>
      </c>
      <c r="G67" s="114" t="s">
        <v>62</v>
      </c>
      <c r="H67" s="373" t="s">
        <v>25</v>
      </c>
      <c r="I67" s="374"/>
      <c r="J67" s="375"/>
      <c r="K67" s="103"/>
      <c r="L67" s="114"/>
      <c r="M67" s="114"/>
      <c r="N67" s="103"/>
      <c r="O67" s="103" t="s">
        <v>17</v>
      </c>
    </row>
    <row r="68" spans="1:15" ht="22.5" hidden="1" customHeight="1">
      <c r="A68" s="103">
        <f>MAX(A$2:A67)+1</f>
        <v>57</v>
      </c>
      <c r="B68" s="103" t="s">
        <v>207</v>
      </c>
      <c r="C68" s="103" t="s">
        <v>208</v>
      </c>
      <c r="D68" s="115" t="s">
        <v>209</v>
      </c>
      <c r="E68" s="103"/>
      <c r="F68" s="114" t="s">
        <v>36</v>
      </c>
      <c r="G68" s="114" t="s">
        <v>62</v>
      </c>
      <c r="H68" s="373" t="s">
        <v>25</v>
      </c>
      <c r="I68" s="374"/>
      <c r="J68" s="375"/>
      <c r="K68" s="103"/>
      <c r="L68" s="114"/>
      <c r="M68" s="114"/>
      <c r="N68" s="103"/>
      <c r="O68" s="103" t="s">
        <v>17</v>
      </c>
    </row>
    <row r="69" spans="1:15" ht="22.5" hidden="1" customHeight="1">
      <c r="A69" s="103">
        <f>MAX(A$2:A68)+1</f>
        <v>58</v>
      </c>
      <c r="B69" s="103" t="s">
        <v>210</v>
      </c>
      <c r="C69" s="103" t="s">
        <v>211</v>
      </c>
      <c r="D69" s="115" t="s">
        <v>212</v>
      </c>
      <c r="E69" s="103"/>
      <c r="F69" s="114" t="s">
        <v>36</v>
      </c>
      <c r="G69" s="114" t="s">
        <v>62</v>
      </c>
      <c r="H69" s="373" t="s">
        <v>25</v>
      </c>
      <c r="I69" s="374"/>
      <c r="J69" s="375"/>
      <c r="K69" s="103"/>
      <c r="L69" s="114"/>
      <c r="M69" s="114"/>
      <c r="N69" s="103"/>
      <c r="O69" s="103" t="s">
        <v>17</v>
      </c>
    </row>
    <row r="70" spans="1:15" ht="22.5" hidden="1" customHeight="1">
      <c r="A70" s="103">
        <f>MAX(A$2:A69)+1</f>
        <v>59</v>
      </c>
      <c r="B70" s="103" t="s">
        <v>213</v>
      </c>
      <c r="C70" s="103" t="s">
        <v>214</v>
      </c>
      <c r="D70" s="115"/>
      <c r="E70" s="103"/>
      <c r="F70" s="114" t="s">
        <v>36</v>
      </c>
      <c r="G70" s="114" t="s">
        <v>62</v>
      </c>
      <c r="H70" s="373" t="s">
        <v>25</v>
      </c>
      <c r="I70" s="374"/>
      <c r="J70" s="375"/>
      <c r="K70" s="103"/>
      <c r="L70" s="114"/>
      <c r="M70" s="114"/>
      <c r="N70" s="103"/>
      <c r="O70" s="103" t="s">
        <v>17</v>
      </c>
    </row>
    <row r="71" spans="1:15" ht="67.5" hidden="1" customHeight="1">
      <c r="A71" s="103">
        <f>MAX(A$2:A70)+1</f>
        <v>60</v>
      </c>
      <c r="B71" s="103">
        <v>110900003</v>
      </c>
      <c r="C71" s="103" t="s">
        <v>215</v>
      </c>
      <c r="D71" s="67" t="s">
        <v>216</v>
      </c>
      <c r="E71" s="103"/>
      <c r="F71" s="114" t="s">
        <v>36</v>
      </c>
      <c r="G71" s="114" t="s">
        <v>62</v>
      </c>
      <c r="H71" s="373" t="s">
        <v>25</v>
      </c>
      <c r="I71" s="374"/>
      <c r="J71" s="375"/>
      <c r="K71" s="103" t="s">
        <v>217</v>
      </c>
      <c r="L71" s="114"/>
      <c r="M71" s="114"/>
      <c r="N71" s="103"/>
      <c r="O71" s="103" t="s">
        <v>17</v>
      </c>
    </row>
    <row r="72" spans="1:15" ht="78.75" hidden="1" customHeight="1">
      <c r="A72" s="103">
        <f>MAX(A$2:A71)+1</f>
        <v>61</v>
      </c>
      <c r="B72" s="103">
        <v>110900004</v>
      </c>
      <c r="C72" s="103" t="s">
        <v>218</v>
      </c>
      <c r="D72" s="115" t="s">
        <v>219</v>
      </c>
      <c r="E72" s="103"/>
      <c r="F72" s="114" t="s">
        <v>36</v>
      </c>
      <c r="G72" s="114" t="s">
        <v>62</v>
      </c>
      <c r="H72" s="373" t="s">
        <v>25</v>
      </c>
      <c r="I72" s="374"/>
      <c r="J72" s="375"/>
      <c r="K72" s="103"/>
      <c r="L72" s="114"/>
      <c r="M72" s="114"/>
      <c r="N72" s="103"/>
      <c r="O72" s="103" t="s">
        <v>17</v>
      </c>
    </row>
    <row r="73" spans="1:15" ht="56.25" hidden="1" customHeight="1">
      <c r="A73" s="103">
        <f>MAX(A$2:A72)+1</f>
        <v>62</v>
      </c>
      <c r="B73" s="103">
        <v>110900005</v>
      </c>
      <c r="C73" s="103" t="s">
        <v>220</v>
      </c>
      <c r="D73" s="115" t="s">
        <v>221</v>
      </c>
      <c r="E73" s="103"/>
      <c r="F73" s="114" t="s">
        <v>36</v>
      </c>
      <c r="G73" s="114" t="s">
        <v>62</v>
      </c>
      <c r="H73" s="373" t="s">
        <v>25</v>
      </c>
      <c r="I73" s="374"/>
      <c r="J73" s="375"/>
      <c r="K73" s="103"/>
      <c r="L73" s="114"/>
      <c r="M73" s="114"/>
      <c r="N73" s="103"/>
      <c r="O73" s="103" t="s">
        <v>17</v>
      </c>
    </row>
    <row r="74" spans="1:15" s="87" customFormat="1" ht="22.5" hidden="1" customHeight="1">
      <c r="A74" s="103"/>
      <c r="B74" s="103">
        <v>1110</v>
      </c>
      <c r="C74" s="103" t="s">
        <v>222</v>
      </c>
      <c r="D74" s="103"/>
      <c r="E74" s="103"/>
      <c r="F74" s="114"/>
      <c r="G74" s="114"/>
      <c r="H74" s="373"/>
      <c r="I74" s="374"/>
      <c r="J74" s="375"/>
      <c r="K74" s="103"/>
      <c r="L74" s="114"/>
      <c r="M74" s="114"/>
      <c r="N74" s="103"/>
      <c r="O74" s="103" t="s">
        <v>17</v>
      </c>
    </row>
    <row r="75" spans="1:15" ht="22.5" hidden="1" customHeight="1">
      <c r="A75" s="103">
        <f>MAX(A$2:A74)+1</f>
        <v>63</v>
      </c>
      <c r="B75" s="103">
        <v>111000001</v>
      </c>
      <c r="C75" s="103" t="s">
        <v>223</v>
      </c>
      <c r="D75" s="103"/>
      <c r="E75" s="103"/>
      <c r="F75" s="114" t="s">
        <v>23</v>
      </c>
      <c r="G75" s="114" t="s">
        <v>32</v>
      </c>
      <c r="H75" s="373"/>
      <c r="I75" s="374"/>
      <c r="J75" s="375"/>
      <c r="K75" s="103" t="s">
        <v>224</v>
      </c>
      <c r="L75" s="114"/>
      <c r="M75" s="114"/>
      <c r="N75" s="103"/>
      <c r="O75" s="103" t="s">
        <v>17</v>
      </c>
    </row>
    <row r="76" spans="1:15" ht="22.5" hidden="1" customHeight="1">
      <c r="A76" s="103">
        <f>MAX(A$2:A75)+1</f>
        <v>64</v>
      </c>
      <c r="B76" s="103" t="s">
        <v>225</v>
      </c>
      <c r="C76" s="103" t="s">
        <v>226</v>
      </c>
      <c r="D76" s="103"/>
      <c r="E76" s="103"/>
      <c r="F76" s="114" t="s">
        <v>23</v>
      </c>
      <c r="G76" s="114" t="s">
        <v>32</v>
      </c>
      <c r="H76" s="373">
        <v>130</v>
      </c>
      <c r="I76" s="374"/>
      <c r="J76" s="375"/>
      <c r="K76" s="103"/>
      <c r="L76" s="114"/>
      <c r="M76" s="114"/>
      <c r="N76" s="103"/>
      <c r="O76" s="103" t="s">
        <v>17</v>
      </c>
    </row>
    <row r="77" spans="1:15" ht="22.5" hidden="1" customHeight="1">
      <c r="A77" s="103">
        <f>MAX(A$2:A76)+1</f>
        <v>65</v>
      </c>
      <c r="B77" s="103" t="s">
        <v>227</v>
      </c>
      <c r="C77" s="103" t="s">
        <v>228</v>
      </c>
      <c r="D77" s="103"/>
      <c r="E77" s="103"/>
      <c r="F77" s="114" t="s">
        <v>23</v>
      </c>
      <c r="G77" s="114" t="s">
        <v>32</v>
      </c>
      <c r="H77" s="373">
        <v>260</v>
      </c>
      <c r="I77" s="374"/>
      <c r="J77" s="375"/>
      <c r="K77" s="103"/>
      <c r="L77" s="114"/>
      <c r="M77" s="114"/>
      <c r="N77" s="103"/>
      <c r="O77" s="103" t="s">
        <v>17</v>
      </c>
    </row>
    <row r="78" spans="1:15" ht="45" hidden="1" customHeight="1">
      <c r="A78" s="103">
        <f>MAX(A$2:A77)+1</f>
        <v>66</v>
      </c>
      <c r="B78" s="103" t="s">
        <v>229</v>
      </c>
      <c r="C78" s="103" t="s">
        <v>230</v>
      </c>
      <c r="D78" s="67" t="s">
        <v>231</v>
      </c>
      <c r="E78" s="103"/>
      <c r="F78" s="114" t="s">
        <v>23</v>
      </c>
      <c r="G78" s="114" t="s">
        <v>32</v>
      </c>
      <c r="H78" s="373" t="s">
        <v>56</v>
      </c>
      <c r="I78" s="374"/>
      <c r="J78" s="375"/>
      <c r="K78" s="67" t="s">
        <v>232</v>
      </c>
      <c r="L78" s="114"/>
      <c r="M78" s="114"/>
      <c r="N78" s="103"/>
      <c r="O78" s="103" t="s">
        <v>17</v>
      </c>
    </row>
    <row r="79" spans="1:15" s="87" customFormat="1" ht="22.5" hidden="1" customHeight="1">
      <c r="A79" s="103"/>
      <c r="B79" s="103">
        <v>1111</v>
      </c>
      <c r="C79" s="103" t="s">
        <v>233</v>
      </c>
      <c r="D79" s="103"/>
      <c r="E79" s="103"/>
      <c r="F79" s="114"/>
      <c r="G79" s="114"/>
      <c r="H79" s="373"/>
      <c r="I79" s="374"/>
      <c r="J79" s="375"/>
      <c r="K79" s="103"/>
      <c r="L79" s="114"/>
      <c r="M79" s="114"/>
      <c r="N79" s="103"/>
      <c r="O79" s="103" t="s">
        <v>17</v>
      </c>
    </row>
    <row r="80" spans="1:15" s="87" customFormat="1" ht="90" hidden="1" customHeight="1">
      <c r="A80" s="103"/>
      <c r="B80" s="103">
        <v>111101</v>
      </c>
      <c r="C80" s="103" t="s">
        <v>234</v>
      </c>
      <c r="D80" s="103"/>
      <c r="E80" s="103"/>
      <c r="F80" s="114"/>
      <c r="G80" s="114"/>
      <c r="H80" s="373"/>
      <c r="I80" s="374"/>
      <c r="J80" s="375"/>
      <c r="K80" s="115" t="s">
        <v>235</v>
      </c>
      <c r="L80" s="114"/>
      <c r="M80" s="114"/>
      <c r="N80" s="103"/>
      <c r="O80" s="103" t="s">
        <v>17</v>
      </c>
    </row>
    <row r="81" spans="1:15" ht="78.75" hidden="1" customHeight="1">
      <c r="A81" s="103">
        <f>MAX(A$2:A80)+1</f>
        <v>67</v>
      </c>
      <c r="B81" s="103">
        <v>111101001</v>
      </c>
      <c r="C81" s="103" t="s">
        <v>236</v>
      </c>
      <c r="D81" s="136" t="s">
        <v>237</v>
      </c>
      <c r="E81" s="103"/>
      <c r="F81" s="114"/>
      <c r="G81" s="114" t="s">
        <v>32</v>
      </c>
      <c r="H81" s="373">
        <v>200</v>
      </c>
      <c r="I81" s="374"/>
      <c r="J81" s="375"/>
      <c r="K81" s="103"/>
      <c r="L81" s="114"/>
      <c r="M81" s="114"/>
      <c r="N81" s="103"/>
      <c r="O81" s="103" t="s">
        <v>17</v>
      </c>
    </row>
    <row r="82" spans="1:15" ht="22.5" hidden="1" customHeight="1">
      <c r="A82" s="103">
        <f>MAX(A$2:A81)+1</f>
        <v>68</v>
      </c>
      <c r="B82" s="103" t="s">
        <v>238</v>
      </c>
      <c r="C82" s="103" t="s">
        <v>236</v>
      </c>
      <c r="D82" s="103"/>
      <c r="E82" s="103"/>
      <c r="F82" s="114"/>
      <c r="G82" s="114" t="s">
        <v>32</v>
      </c>
      <c r="H82" s="373" t="s">
        <v>56</v>
      </c>
      <c r="I82" s="374"/>
      <c r="J82" s="375"/>
      <c r="K82" s="103" t="s">
        <v>239</v>
      </c>
      <c r="L82" s="114"/>
      <c r="M82" s="114"/>
      <c r="N82" s="103"/>
      <c r="O82" s="103" t="s">
        <v>17</v>
      </c>
    </row>
    <row r="83" spans="1:15" ht="78.75" hidden="1" customHeight="1">
      <c r="A83" s="103">
        <f>MAX(A$2:A82)+1</f>
        <v>69</v>
      </c>
      <c r="B83" s="103">
        <v>111101002</v>
      </c>
      <c r="C83" s="103" t="s">
        <v>240</v>
      </c>
      <c r="D83" s="136" t="s">
        <v>241</v>
      </c>
      <c r="E83" s="103"/>
      <c r="F83" s="114"/>
      <c r="G83" s="114" t="s">
        <v>32</v>
      </c>
      <c r="H83" s="373">
        <v>480</v>
      </c>
      <c r="I83" s="374"/>
      <c r="J83" s="375"/>
      <c r="K83" s="103"/>
      <c r="L83" s="114"/>
      <c r="M83" s="114"/>
      <c r="N83" s="103"/>
      <c r="O83" s="103" t="s">
        <v>17</v>
      </c>
    </row>
    <row r="84" spans="1:15" ht="22.5" hidden="1" customHeight="1">
      <c r="A84" s="103">
        <f>MAX(A$2:A83)+1</f>
        <v>70</v>
      </c>
      <c r="B84" s="103" t="s">
        <v>242</v>
      </c>
      <c r="C84" s="103" t="s">
        <v>240</v>
      </c>
      <c r="D84" s="103"/>
      <c r="E84" s="103"/>
      <c r="F84" s="114"/>
      <c r="G84" s="114" t="s">
        <v>32</v>
      </c>
      <c r="H84" s="373" t="s">
        <v>56</v>
      </c>
      <c r="I84" s="374"/>
      <c r="J84" s="375"/>
      <c r="K84" s="103" t="s">
        <v>239</v>
      </c>
      <c r="L84" s="114"/>
      <c r="M84" s="114"/>
      <c r="N84" s="103"/>
      <c r="O84" s="103" t="s">
        <v>17</v>
      </c>
    </row>
    <row r="85" spans="1:15" ht="101.25" hidden="1" customHeight="1">
      <c r="A85" s="103">
        <f>MAX(A$2:A84)+1</f>
        <v>71</v>
      </c>
      <c r="B85" s="103">
        <v>111101003</v>
      </c>
      <c r="C85" s="103" t="s">
        <v>243</v>
      </c>
      <c r="D85" s="136" t="s">
        <v>244</v>
      </c>
      <c r="E85" s="103"/>
      <c r="F85" s="114"/>
      <c r="G85" s="114" t="s">
        <v>32</v>
      </c>
      <c r="H85" s="373">
        <v>480</v>
      </c>
      <c r="I85" s="374"/>
      <c r="J85" s="375"/>
      <c r="K85" s="103"/>
      <c r="L85" s="114"/>
      <c r="M85" s="114"/>
      <c r="N85" s="103"/>
      <c r="O85" s="103" t="s">
        <v>17</v>
      </c>
    </row>
    <row r="86" spans="1:15" ht="101.25" hidden="1" customHeight="1">
      <c r="A86" s="103">
        <f>MAX(A$2:A85)+1</f>
        <v>72</v>
      </c>
      <c r="B86" s="103">
        <v>111101004</v>
      </c>
      <c r="C86" s="103" t="s">
        <v>245</v>
      </c>
      <c r="D86" s="136" t="s">
        <v>246</v>
      </c>
      <c r="E86" s="103"/>
      <c r="F86" s="114"/>
      <c r="G86" s="114" t="s">
        <v>32</v>
      </c>
      <c r="H86" s="373">
        <v>320</v>
      </c>
      <c r="I86" s="374"/>
      <c r="J86" s="375"/>
      <c r="K86" s="103"/>
      <c r="L86" s="114"/>
      <c r="M86" s="114"/>
      <c r="N86" s="103"/>
      <c r="O86" s="103" t="s">
        <v>17</v>
      </c>
    </row>
    <row r="87" spans="1:15" ht="22.5" hidden="1" customHeight="1">
      <c r="A87" s="103">
        <f>MAX(A$2:A86)+1</f>
        <v>73</v>
      </c>
      <c r="B87" s="103">
        <v>111101005</v>
      </c>
      <c r="C87" s="103" t="s">
        <v>247</v>
      </c>
      <c r="D87" s="103" t="s">
        <v>248</v>
      </c>
      <c r="E87" s="103"/>
      <c r="F87" s="114"/>
      <c r="G87" s="114" t="s">
        <v>249</v>
      </c>
      <c r="H87" s="373">
        <v>40</v>
      </c>
      <c r="I87" s="374"/>
      <c r="J87" s="375"/>
      <c r="K87" s="103" t="s">
        <v>250</v>
      </c>
      <c r="L87" s="114"/>
      <c r="M87" s="114"/>
      <c r="N87" s="103"/>
      <c r="O87" s="103" t="s">
        <v>17</v>
      </c>
    </row>
    <row r="88" spans="1:15" s="87" customFormat="1" ht="56.25" hidden="1" customHeight="1">
      <c r="A88" s="103"/>
      <c r="B88" s="103">
        <v>111102</v>
      </c>
      <c r="C88" s="103" t="s">
        <v>251</v>
      </c>
      <c r="D88" s="103"/>
      <c r="E88" s="103" t="s">
        <v>252</v>
      </c>
      <c r="F88" s="114"/>
      <c r="G88" s="114"/>
      <c r="H88" s="373"/>
      <c r="I88" s="374"/>
      <c r="J88" s="375"/>
      <c r="K88" s="115" t="s">
        <v>253</v>
      </c>
      <c r="L88" s="114"/>
      <c r="M88" s="114"/>
      <c r="N88" s="103"/>
      <c r="O88" s="103" t="s">
        <v>17</v>
      </c>
    </row>
    <row r="89" spans="1:15" ht="67.5" hidden="1" customHeight="1">
      <c r="A89" s="103">
        <f>MAX(A$2:A88)+1</f>
        <v>74</v>
      </c>
      <c r="B89" s="103">
        <v>111102001</v>
      </c>
      <c r="C89" s="103" t="s">
        <v>254</v>
      </c>
      <c r="D89" s="137" t="s">
        <v>255</v>
      </c>
      <c r="E89" s="103"/>
      <c r="F89" s="114"/>
      <c r="G89" s="114" t="s">
        <v>32</v>
      </c>
      <c r="H89" s="373">
        <v>10</v>
      </c>
      <c r="I89" s="374"/>
      <c r="J89" s="375"/>
      <c r="K89" s="103"/>
      <c r="L89" s="114"/>
      <c r="M89" s="114"/>
      <c r="N89" s="103"/>
      <c r="O89" s="103" t="s">
        <v>17</v>
      </c>
    </row>
    <row r="90" spans="1:15" ht="56.25" hidden="1" customHeight="1">
      <c r="A90" s="103">
        <f>MAX(A$2:A89)+1</f>
        <v>75</v>
      </c>
      <c r="B90" s="103">
        <v>111102002</v>
      </c>
      <c r="C90" s="103" t="s">
        <v>256</v>
      </c>
      <c r="D90" s="137" t="s">
        <v>257</v>
      </c>
      <c r="E90" s="103"/>
      <c r="F90" s="114"/>
      <c r="G90" s="114" t="s">
        <v>32</v>
      </c>
      <c r="H90" s="373">
        <v>15</v>
      </c>
      <c r="I90" s="374"/>
      <c r="J90" s="375"/>
      <c r="K90" s="103"/>
      <c r="L90" s="114"/>
      <c r="M90" s="114"/>
      <c r="N90" s="103"/>
      <c r="O90" s="103" t="s">
        <v>17</v>
      </c>
    </row>
    <row r="91" spans="1:15" ht="56.25" hidden="1" customHeight="1">
      <c r="A91" s="103">
        <f>MAX(A$2:A90)+1</f>
        <v>76</v>
      </c>
      <c r="B91" s="103">
        <v>111102003</v>
      </c>
      <c r="C91" s="103" t="s">
        <v>258</v>
      </c>
      <c r="D91" s="137" t="s">
        <v>259</v>
      </c>
      <c r="E91" s="103"/>
      <c r="F91" s="114"/>
      <c r="G91" s="114" t="s">
        <v>32</v>
      </c>
      <c r="H91" s="373">
        <v>25</v>
      </c>
      <c r="I91" s="374"/>
      <c r="J91" s="375"/>
      <c r="K91" s="103"/>
      <c r="L91" s="114"/>
      <c r="M91" s="114"/>
      <c r="N91" s="103"/>
      <c r="O91" s="103" t="s">
        <v>17</v>
      </c>
    </row>
    <row r="92" spans="1:15" ht="67.5" hidden="1" customHeight="1">
      <c r="A92" s="103">
        <f>MAX(A$2:A91)+1</f>
        <v>77</v>
      </c>
      <c r="B92" s="103">
        <v>111102004</v>
      </c>
      <c r="C92" s="103" t="s">
        <v>260</v>
      </c>
      <c r="D92" s="137" t="s">
        <v>261</v>
      </c>
      <c r="E92" s="103"/>
      <c r="F92" s="114"/>
      <c r="G92" s="114" t="s">
        <v>32</v>
      </c>
      <c r="H92" s="373">
        <v>40</v>
      </c>
      <c r="I92" s="374"/>
      <c r="J92" s="375"/>
      <c r="K92" s="103"/>
      <c r="L92" s="114"/>
      <c r="M92" s="114"/>
      <c r="N92" s="103"/>
      <c r="O92" s="103" t="s">
        <v>17</v>
      </c>
    </row>
    <row r="93" spans="1:15" s="87" customFormat="1" ht="78.75" hidden="1" customHeight="1">
      <c r="A93" s="103"/>
      <c r="B93" s="103">
        <v>111103</v>
      </c>
      <c r="C93" s="103" t="s">
        <v>262</v>
      </c>
      <c r="D93" s="103"/>
      <c r="E93" s="103"/>
      <c r="F93" s="114"/>
      <c r="G93" s="114"/>
      <c r="H93" s="373"/>
      <c r="I93" s="374"/>
      <c r="J93" s="375"/>
      <c r="K93" s="115" t="s">
        <v>263</v>
      </c>
      <c r="L93" s="114"/>
      <c r="M93" s="114"/>
      <c r="N93" s="103"/>
      <c r="O93" s="103" t="s">
        <v>17</v>
      </c>
    </row>
    <row r="94" spans="1:15" ht="33.75" hidden="1" customHeight="1">
      <c r="A94" s="103">
        <f>MAX(A$2:A93)+1</f>
        <v>78</v>
      </c>
      <c r="B94" s="103">
        <v>111103001</v>
      </c>
      <c r="C94" s="103" t="s">
        <v>264</v>
      </c>
      <c r="D94" s="138" t="s">
        <v>265</v>
      </c>
      <c r="E94" s="103"/>
      <c r="F94" s="114"/>
      <c r="G94" s="114" t="s">
        <v>32</v>
      </c>
      <c r="H94" s="373"/>
      <c r="I94" s="374"/>
      <c r="J94" s="375"/>
      <c r="K94" s="103"/>
      <c r="L94" s="114"/>
      <c r="M94" s="114"/>
      <c r="N94" s="103"/>
      <c r="O94" s="103" t="s">
        <v>17</v>
      </c>
    </row>
    <row r="95" spans="1:15" ht="33.75" hidden="1" customHeight="1">
      <c r="A95" s="103">
        <f>MAX(A$2:A94)+1</f>
        <v>79</v>
      </c>
      <c r="B95" s="103">
        <v>111103002</v>
      </c>
      <c r="C95" s="103" t="s">
        <v>266</v>
      </c>
      <c r="D95" s="138" t="s">
        <v>267</v>
      </c>
      <c r="E95" s="103"/>
      <c r="F95" s="114"/>
      <c r="G95" s="114" t="s">
        <v>268</v>
      </c>
      <c r="H95" s="373"/>
      <c r="I95" s="374"/>
      <c r="J95" s="375"/>
      <c r="K95" s="115" t="s">
        <v>269</v>
      </c>
      <c r="L95" s="114"/>
      <c r="M95" s="114"/>
      <c r="N95" s="103"/>
      <c r="O95" s="103" t="s">
        <v>17</v>
      </c>
    </row>
    <row r="96" spans="1:15" ht="33.75" hidden="1" customHeight="1">
      <c r="A96" s="103">
        <f>MAX(A$2:A95)+1</f>
        <v>80</v>
      </c>
      <c r="B96" s="103">
        <v>111103003</v>
      </c>
      <c r="C96" s="103" t="s">
        <v>270</v>
      </c>
      <c r="D96" s="138" t="s">
        <v>271</v>
      </c>
      <c r="E96" s="103"/>
      <c r="F96" s="114"/>
      <c r="G96" s="114" t="s">
        <v>268</v>
      </c>
      <c r="H96" s="373"/>
      <c r="I96" s="374"/>
      <c r="J96" s="375"/>
      <c r="K96" s="115" t="s">
        <v>272</v>
      </c>
      <c r="L96" s="114"/>
      <c r="M96" s="114"/>
      <c r="N96" s="103"/>
      <c r="O96" s="103" t="s">
        <v>17</v>
      </c>
    </row>
    <row r="97" spans="1:15" ht="33.75" hidden="1" customHeight="1">
      <c r="A97" s="103">
        <f>MAX(A$2:A96)+1</f>
        <v>81</v>
      </c>
      <c r="B97" s="103">
        <v>111103004</v>
      </c>
      <c r="C97" s="103" t="s">
        <v>273</v>
      </c>
      <c r="D97" s="138" t="s">
        <v>274</v>
      </c>
      <c r="E97" s="103"/>
      <c r="F97" s="114"/>
      <c r="G97" s="114" t="s">
        <v>32</v>
      </c>
      <c r="H97" s="373"/>
      <c r="I97" s="374"/>
      <c r="J97" s="375"/>
      <c r="K97" s="103"/>
      <c r="L97" s="114"/>
      <c r="M97" s="114"/>
      <c r="N97" s="103"/>
      <c r="O97" s="103" t="s">
        <v>17</v>
      </c>
    </row>
    <row r="98" spans="1:15" ht="101.25" hidden="1" customHeight="1">
      <c r="A98" s="103">
        <f>MAX(A$2:A97)+1</f>
        <v>82</v>
      </c>
      <c r="B98" s="103">
        <v>111103005</v>
      </c>
      <c r="C98" s="103" t="s">
        <v>275</v>
      </c>
      <c r="D98" s="138" t="s">
        <v>276</v>
      </c>
      <c r="E98" s="103"/>
      <c r="F98" s="114"/>
      <c r="G98" s="114" t="s">
        <v>32</v>
      </c>
      <c r="H98" s="373">
        <v>240</v>
      </c>
      <c r="I98" s="374"/>
      <c r="J98" s="375"/>
      <c r="K98" s="103"/>
      <c r="L98" s="114"/>
      <c r="M98" s="114"/>
      <c r="N98" s="103"/>
      <c r="O98" s="103" t="s">
        <v>17</v>
      </c>
    </row>
    <row r="99" spans="1:15" ht="22.5" hidden="1" customHeight="1">
      <c r="A99" s="103">
        <f>MAX(A$2:A98)+1</f>
        <v>83</v>
      </c>
      <c r="B99" s="103">
        <v>111103006</v>
      </c>
      <c r="C99" s="103" t="s">
        <v>247</v>
      </c>
      <c r="D99" s="136" t="s">
        <v>248</v>
      </c>
      <c r="E99" s="103"/>
      <c r="F99" s="114"/>
      <c r="G99" s="114" t="s">
        <v>249</v>
      </c>
      <c r="H99" s="373">
        <v>40</v>
      </c>
      <c r="I99" s="374"/>
      <c r="J99" s="375"/>
      <c r="K99" s="103" t="s">
        <v>250</v>
      </c>
      <c r="L99" s="114"/>
      <c r="M99" s="114"/>
      <c r="N99" s="103"/>
      <c r="O99" s="103" t="s">
        <v>17</v>
      </c>
    </row>
    <row r="100" spans="1:15" ht="33.75" hidden="1" customHeight="1">
      <c r="A100" s="103">
        <f>MAX(A$2:A99)+1</f>
        <v>84</v>
      </c>
      <c r="B100" s="133">
        <v>111103007</v>
      </c>
      <c r="C100" s="134" t="s">
        <v>277</v>
      </c>
      <c r="D100" s="139" t="s">
        <v>278</v>
      </c>
      <c r="E100" s="140"/>
      <c r="F100" s="95" t="s">
        <v>23</v>
      </c>
      <c r="G100" s="147" t="s">
        <v>62</v>
      </c>
      <c r="H100" s="373" t="s">
        <v>56</v>
      </c>
      <c r="I100" s="374"/>
      <c r="J100" s="375"/>
      <c r="K100" s="144" t="s">
        <v>279</v>
      </c>
      <c r="L100" s="114"/>
      <c r="M100" s="114"/>
      <c r="N100" s="103"/>
      <c r="O100" s="103" t="s">
        <v>17</v>
      </c>
    </row>
    <row r="101" spans="1:15" s="87" customFormat="1" ht="22.5" hidden="1" customHeight="1">
      <c r="A101" s="103"/>
      <c r="B101" s="103">
        <v>12</v>
      </c>
      <c r="C101" s="103" t="s">
        <v>280</v>
      </c>
      <c r="D101" s="103"/>
      <c r="E101" s="103"/>
      <c r="F101" s="114"/>
      <c r="G101" s="114"/>
      <c r="H101" s="373"/>
      <c r="I101" s="374"/>
      <c r="J101" s="375"/>
      <c r="K101" s="103"/>
      <c r="L101" s="114"/>
      <c r="M101" s="114"/>
      <c r="N101" s="103"/>
      <c r="O101" s="103" t="s">
        <v>17</v>
      </c>
    </row>
    <row r="102" spans="1:15" s="87" customFormat="1" ht="22.5" hidden="1" customHeight="1">
      <c r="A102" s="103"/>
      <c r="B102" s="103">
        <v>1201</v>
      </c>
      <c r="C102" s="103" t="s">
        <v>281</v>
      </c>
      <c r="D102" s="103"/>
      <c r="E102" s="103" t="s">
        <v>282</v>
      </c>
      <c r="F102" s="116"/>
      <c r="G102" s="114"/>
      <c r="H102" s="373"/>
      <c r="I102" s="374"/>
      <c r="J102" s="375"/>
      <c r="K102" s="103"/>
      <c r="L102" s="114"/>
      <c r="M102" s="114"/>
      <c r="N102" s="103"/>
      <c r="O102" s="103" t="s">
        <v>17</v>
      </c>
    </row>
    <row r="103" spans="1:15" ht="90" hidden="1" customHeight="1">
      <c r="A103" s="103">
        <f>MAX(A$2:A102)+1</f>
        <v>85</v>
      </c>
      <c r="B103" s="103">
        <v>120100001</v>
      </c>
      <c r="C103" s="103" t="s">
        <v>283</v>
      </c>
      <c r="D103" s="115" t="s">
        <v>284</v>
      </c>
      <c r="E103" s="103" t="s">
        <v>285</v>
      </c>
      <c r="F103" s="114" t="s">
        <v>36</v>
      </c>
      <c r="G103" s="114" t="s">
        <v>151</v>
      </c>
      <c r="H103" s="373">
        <v>7.7</v>
      </c>
      <c r="I103" s="374"/>
      <c r="J103" s="375"/>
      <c r="K103" s="103" t="s">
        <v>286</v>
      </c>
      <c r="L103" s="116"/>
      <c r="M103" s="116"/>
      <c r="N103" s="103"/>
      <c r="O103" s="103" t="s">
        <v>17</v>
      </c>
    </row>
    <row r="104" spans="1:15" ht="45" hidden="1" customHeight="1">
      <c r="A104" s="103">
        <f>MAX(A$2:A103)+1</f>
        <v>86</v>
      </c>
      <c r="B104" s="103">
        <v>120100002</v>
      </c>
      <c r="C104" s="123" t="s">
        <v>287</v>
      </c>
      <c r="D104" s="115" t="s">
        <v>288</v>
      </c>
      <c r="E104" s="103"/>
      <c r="F104" s="114" t="s">
        <v>36</v>
      </c>
      <c r="G104" s="114" t="s">
        <v>151</v>
      </c>
      <c r="H104" s="373">
        <v>4.4000000000000004</v>
      </c>
      <c r="I104" s="374"/>
      <c r="J104" s="375"/>
      <c r="K104" s="115" t="s">
        <v>289</v>
      </c>
      <c r="L104" s="126"/>
      <c r="M104" s="126"/>
      <c r="N104" s="103"/>
      <c r="O104" s="103" t="s">
        <v>17</v>
      </c>
    </row>
    <row r="105" spans="1:15" ht="78.75" hidden="1" customHeight="1">
      <c r="A105" s="103">
        <f>MAX(A$2:A104)+1</f>
        <v>87</v>
      </c>
      <c r="B105" s="103">
        <v>120100003</v>
      </c>
      <c r="C105" s="103" t="s">
        <v>290</v>
      </c>
      <c r="D105" s="115" t="s">
        <v>291</v>
      </c>
      <c r="E105" s="103"/>
      <c r="F105" s="114" t="s">
        <v>31</v>
      </c>
      <c r="G105" s="114" t="s">
        <v>62</v>
      </c>
      <c r="H105" s="373">
        <v>35</v>
      </c>
      <c r="I105" s="374"/>
      <c r="J105" s="375"/>
      <c r="K105" s="123" t="s">
        <v>292</v>
      </c>
      <c r="L105" s="126"/>
      <c r="M105" s="126"/>
      <c r="N105" s="103"/>
      <c r="O105" s="103" t="s">
        <v>17</v>
      </c>
    </row>
    <row r="106" spans="1:15" ht="56.25" hidden="1" customHeight="1">
      <c r="A106" s="103">
        <f>MAX(A$2:A105)+1</f>
        <v>88</v>
      </c>
      <c r="B106" s="103">
        <v>120100004</v>
      </c>
      <c r="C106" s="103" t="s">
        <v>293</v>
      </c>
      <c r="D106" s="115" t="s">
        <v>294</v>
      </c>
      <c r="E106" s="103"/>
      <c r="F106" s="114" t="s">
        <v>31</v>
      </c>
      <c r="G106" s="114" t="s">
        <v>62</v>
      </c>
      <c r="H106" s="373">
        <v>25</v>
      </c>
      <c r="I106" s="374"/>
      <c r="J106" s="375"/>
      <c r="K106" s="123" t="s">
        <v>292</v>
      </c>
      <c r="L106" s="126"/>
      <c r="M106" s="126"/>
      <c r="N106" s="103"/>
      <c r="O106" s="103" t="s">
        <v>17</v>
      </c>
    </row>
    <row r="107" spans="1:15" ht="45" hidden="1" customHeight="1">
      <c r="A107" s="103">
        <f>MAX(A$2:A106)+1</f>
        <v>89</v>
      </c>
      <c r="B107" s="103">
        <v>120100005</v>
      </c>
      <c r="C107" s="103" t="s">
        <v>295</v>
      </c>
      <c r="D107" s="115" t="s">
        <v>296</v>
      </c>
      <c r="E107" s="103"/>
      <c r="F107" s="114" t="s">
        <v>31</v>
      </c>
      <c r="G107" s="114" t="s">
        <v>62</v>
      </c>
      <c r="H107" s="373">
        <v>18</v>
      </c>
      <c r="I107" s="374"/>
      <c r="J107" s="375"/>
      <c r="K107" s="123" t="s">
        <v>292</v>
      </c>
      <c r="L107" s="126"/>
      <c r="M107" s="126"/>
      <c r="N107" s="103"/>
      <c r="O107" s="103" t="s">
        <v>17</v>
      </c>
    </row>
    <row r="108" spans="1:15" ht="45" hidden="1" customHeight="1">
      <c r="A108" s="103">
        <f>MAX(A$2:A107)+1</f>
        <v>90</v>
      </c>
      <c r="B108" s="103">
        <v>120100006</v>
      </c>
      <c r="C108" s="103" t="s">
        <v>297</v>
      </c>
      <c r="D108" s="115" t="s">
        <v>298</v>
      </c>
      <c r="E108" s="103"/>
      <c r="F108" s="114" t="s">
        <v>36</v>
      </c>
      <c r="G108" s="114" t="s">
        <v>62</v>
      </c>
      <c r="H108" s="373">
        <v>44</v>
      </c>
      <c r="I108" s="374"/>
      <c r="J108" s="375"/>
      <c r="K108" s="103" t="s">
        <v>299</v>
      </c>
      <c r="L108" s="126"/>
      <c r="M108" s="126"/>
      <c r="N108" s="103"/>
      <c r="O108" s="103" t="s">
        <v>17</v>
      </c>
    </row>
    <row r="109" spans="1:15" ht="67.5" hidden="1" customHeight="1">
      <c r="A109" s="103">
        <f>MAX(A$2:A108)+1</f>
        <v>91</v>
      </c>
      <c r="B109" s="103">
        <v>120100007</v>
      </c>
      <c r="C109" s="103" t="s">
        <v>300</v>
      </c>
      <c r="D109" s="115" t="s">
        <v>301</v>
      </c>
      <c r="E109" s="103"/>
      <c r="F109" s="114" t="s">
        <v>36</v>
      </c>
      <c r="G109" s="114" t="s">
        <v>62</v>
      </c>
      <c r="H109" s="373">
        <v>35</v>
      </c>
      <c r="I109" s="374"/>
      <c r="J109" s="375"/>
      <c r="K109" s="103" t="s">
        <v>299</v>
      </c>
      <c r="L109" s="126"/>
      <c r="M109" s="126"/>
      <c r="N109" s="103"/>
      <c r="O109" s="103" t="s">
        <v>17</v>
      </c>
    </row>
    <row r="110" spans="1:15" ht="33.75" hidden="1" customHeight="1">
      <c r="A110" s="103">
        <f>MAX(A$2:A109)+1</f>
        <v>92</v>
      </c>
      <c r="B110" s="103">
        <v>120100008</v>
      </c>
      <c r="C110" s="105" t="s">
        <v>302</v>
      </c>
      <c r="D110" s="115" t="s">
        <v>303</v>
      </c>
      <c r="E110" s="103"/>
      <c r="F110" s="114" t="s">
        <v>36</v>
      </c>
      <c r="G110" s="114" t="s">
        <v>32</v>
      </c>
      <c r="H110" s="373">
        <v>8.1999999999999993</v>
      </c>
      <c r="I110" s="374"/>
      <c r="J110" s="375"/>
      <c r="K110" s="126"/>
      <c r="L110" s="126"/>
      <c r="M110" s="126"/>
      <c r="N110" s="103"/>
      <c r="O110" s="103" t="s">
        <v>17</v>
      </c>
    </row>
    <row r="111" spans="1:15" ht="78.75" hidden="1" customHeight="1">
      <c r="A111" s="103">
        <f>MAX(A$2:A110)+1</f>
        <v>93</v>
      </c>
      <c r="B111" s="103">
        <v>120100008</v>
      </c>
      <c r="C111" s="103" t="s">
        <v>304</v>
      </c>
      <c r="D111" s="141" t="s">
        <v>305</v>
      </c>
      <c r="E111" s="103"/>
      <c r="F111" s="114" t="s">
        <v>36</v>
      </c>
      <c r="G111" s="114" t="s">
        <v>32</v>
      </c>
      <c r="H111" s="373">
        <v>8.1999999999999993</v>
      </c>
      <c r="I111" s="374"/>
      <c r="J111" s="375"/>
      <c r="K111" s="126"/>
      <c r="L111" s="126"/>
      <c r="M111" s="126"/>
      <c r="N111" s="103"/>
      <c r="O111" s="103" t="s">
        <v>17</v>
      </c>
    </row>
    <row r="112" spans="1:15" ht="67.5" hidden="1" customHeight="1">
      <c r="A112" s="103">
        <f>MAX(A$2:A111)+1</f>
        <v>94</v>
      </c>
      <c r="B112" s="103">
        <v>120100008</v>
      </c>
      <c r="C112" s="103" t="s">
        <v>306</v>
      </c>
      <c r="D112" s="141" t="s">
        <v>307</v>
      </c>
      <c r="E112" s="103"/>
      <c r="F112" s="114" t="s">
        <v>36</v>
      </c>
      <c r="G112" s="114" t="s">
        <v>32</v>
      </c>
      <c r="H112" s="373">
        <v>8.1999999999999993</v>
      </c>
      <c r="I112" s="374"/>
      <c r="J112" s="375"/>
      <c r="K112" s="126"/>
      <c r="L112" s="126"/>
      <c r="M112" s="126"/>
      <c r="N112" s="103"/>
      <c r="O112" s="103" t="s">
        <v>17</v>
      </c>
    </row>
    <row r="113" spans="1:15" ht="67.5" hidden="1" customHeight="1">
      <c r="A113" s="103">
        <f>MAX(A$2:A112)+1</f>
        <v>95</v>
      </c>
      <c r="B113" s="103">
        <v>120100008</v>
      </c>
      <c r="C113" s="103" t="s">
        <v>308</v>
      </c>
      <c r="D113" s="141" t="s">
        <v>309</v>
      </c>
      <c r="E113" s="103"/>
      <c r="F113" s="114" t="s">
        <v>36</v>
      </c>
      <c r="G113" s="114" t="s">
        <v>32</v>
      </c>
      <c r="H113" s="373">
        <v>8.1999999999999993</v>
      </c>
      <c r="I113" s="374"/>
      <c r="J113" s="375"/>
      <c r="K113" s="126"/>
      <c r="L113" s="126"/>
      <c r="M113" s="126"/>
      <c r="N113" s="103"/>
      <c r="O113" s="103" t="s">
        <v>17</v>
      </c>
    </row>
    <row r="114" spans="1:15" ht="33.75" hidden="1" customHeight="1">
      <c r="A114" s="103">
        <f>MAX(A$2:A113)+1</f>
        <v>96</v>
      </c>
      <c r="B114" s="103">
        <v>120100008</v>
      </c>
      <c r="C114" s="103" t="s">
        <v>310</v>
      </c>
      <c r="D114" s="141" t="s">
        <v>311</v>
      </c>
      <c r="E114" s="103"/>
      <c r="F114" s="114" t="s">
        <v>36</v>
      </c>
      <c r="G114" s="114" t="s">
        <v>32</v>
      </c>
      <c r="H114" s="373">
        <v>8.1999999999999993</v>
      </c>
      <c r="I114" s="374"/>
      <c r="J114" s="375"/>
      <c r="K114" s="126"/>
      <c r="L114" s="126"/>
      <c r="M114" s="126"/>
      <c r="N114" s="103"/>
      <c r="O114" s="103" t="s">
        <v>17</v>
      </c>
    </row>
    <row r="115" spans="1:15" ht="33.75" hidden="1" customHeight="1">
      <c r="A115" s="103">
        <f>MAX(A$2:A114)+1</f>
        <v>97</v>
      </c>
      <c r="B115" s="103">
        <v>120100008</v>
      </c>
      <c r="C115" s="103" t="s">
        <v>312</v>
      </c>
      <c r="D115" s="141" t="s">
        <v>313</v>
      </c>
      <c r="E115" s="103"/>
      <c r="F115" s="114" t="s">
        <v>36</v>
      </c>
      <c r="G115" s="114" t="s">
        <v>32</v>
      </c>
      <c r="H115" s="373">
        <v>8.1999999999999993</v>
      </c>
      <c r="I115" s="374"/>
      <c r="J115" s="375"/>
      <c r="K115" s="126"/>
      <c r="L115" s="126"/>
      <c r="M115" s="126"/>
      <c r="N115" s="103"/>
      <c r="O115" s="103" t="s">
        <v>17</v>
      </c>
    </row>
    <row r="116" spans="1:15" ht="101.25" hidden="1" customHeight="1">
      <c r="A116" s="103">
        <f>MAX(A$2:A115)+1</f>
        <v>98</v>
      </c>
      <c r="B116" s="103">
        <v>120100009</v>
      </c>
      <c r="C116" s="103" t="s">
        <v>314</v>
      </c>
      <c r="D116" s="115" t="s">
        <v>315</v>
      </c>
      <c r="E116" s="103"/>
      <c r="F116" s="114" t="s">
        <v>36</v>
      </c>
      <c r="G116" s="114" t="s">
        <v>62</v>
      </c>
      <c r="H116" s="373">
        <v>44</v>
      </c>
      <c r="I116" s="374"/>
      <c r="J116" s="375"/>
      <c r="K116" s="115" t="s">
        <v>316</v>
      </c>
      <c r="L116" s="149"/>
      <c r="M116" s="149"/>
      <c r="N116" s="103"/>
      <c r="O116" s="103" t="s">
        <v>17</v>
      </c>
    </row>
    <row r="117" spans="1:15" ht="101.25" hidden="1" customHeight="1">
      <c r="A117" s="103">
        <f>MAX(A$2:A116)+1</f>
        <v>99</v>
      </c>
      <c r="B117" s="103">
        <v>120100010</v>
      </c>
      <c r="C117" s="103" t="s">
        <v>317</v>
      </c>
      <c r="D117" s="142" t="s">
        <v>318</v>
      </c>
      <c r="E117" s="103" t="s">
        <v>319</v>
      </c>
      <c r="F117" s="114" t="s">
        <v>36</v>
      </c>
      <c r="G117" s="114" t="s">
        <v>62</v>
      </c>
      <c r="H117" s="373">
        <v>48</v>
      </c>
      <c r="I117" s="374"/>
      <c r="J117" s="375"/>
      <c r="K117" s="115" t="s">
        <v>292</v>
      </c>
      <c r="L117" s="126"/>
      <c r="M117" s="126"/>
      <c r="N117" s="103"/>
      <c r="O117" s="103" t="s">
        <v>17</v>
      </c>
    </row>
    <row r="118" spans="1:15" ht="45" hidden="1" customHeight="1">
      <c r="A118" s="103">
        <f>MAX(A$2:A117)+1</f>
        <v>100</v>
      </c>
      <c r="B118" s="103">
        <v>120100011</v>
      </c>
      <c r="C118" s="103" t="s">
        <v>320</v>
      </c>
      <c r="D118" s="115" t="s">
        <v>321</v>
      </c>
      <c r="E118" s="103" t="s">
        <v>322</v>
      </c>
      <c r="F118" s="114" t="s">
        <v>36</v>
      </c>
      <c r="G118" s="114" t="s">
        <v>62</v>
      </c>
      <c r="H118" s="373">
        <v>20</v>
      </c>
      <c r="I118" s="374"/>
      <c r="J118" s="375"/>
      <c r="K118" s="115" t="s">
        <v>323</v>
      </c>
      <c r="L118" s="126"/>
      <c r="M118" s="126"/>
      <c r="N118" s="103"/>
      <c r="O118" s="103" t="s">
        <v>17</v>
      </c>
    </row>
    <row r="119" spans="1:15" ht="78.75" hidden="1" customHeight="1">
      <c r="A119" s="103">
        <f>MAX(A$2:A118)+1</f>
        <v>101</v>
      </c>
      <c r="B119" s="103">
        <v>120100012</v>
      </c>
      <c r="C119" s="103" t="s">
        <v>324</v>
      </c>
      <c r="D119" s="115" t="s">
        <v>325</v>
      </c>
      <c r="E119" s="103" t="s">
        <v>326</v>
      </c>
      <c r="F119" s="114" t="s">
        <v>36</v>
      </c>
      <c r="G119" s="114" t="s">
        <v>32</v>
      </c>
      <c r="H119" s="373">
        <v>8</v>
      </c>
      <c r="I119" s="374"/>
      <c r="J119" s="375"/>
      <c r="K119" s="103" t="s">
        <v>327</v>
      </c>
      <c r="L119" s="116"/>
      <c r="M119" s="116"/>
      <c r="N119" s="103"/>
      <c r="O119" s="103" t="s">
        <v>17</v>
      </c>
    </row>
    <row r="120" spans="1:15" ht="78.75" hidden="1" customHeight="1">
      <c r="A120" s="103">
        <f>MAX(A$2:A119)+1</f>
        <v>102</v>
      </c>
      <c r="B120" s="103">
        <v>120100013</v>
      </c>
      <c r="C120" s="103" t="s">
        <v>328</v>
      </c>
      <c r="D120" s="143" t="s">
        <v>329</v>
      </c>
      <c r="E120" s="103" t="s">
        <v>330</v>
      </c>
      <c r="F120" s="114" t="s">
        <v>36</v>
      </c>
      <c r="G120" s="114" t="s">
        <v>32</v>
      </c>
      <c r="H120" s="373">
        <v>6.5</v>
      </c>
      <c r="I120" s="374"/>
      <c r="J120" s="375"/>
      <c r="K120" s="105" t="s">
        <v>331</v>
      </c>
      <c r="L120" s="126"/>
      <c r="M120" s="126"/>
      <c r="N120" s="127"/>
      <c r="O120" s="103" t="s">
        <v>94</v>
      </c>
    </row>
    <row r="121" spans="1:15" ht="56.25" hidden="1" customHeight="1">
      <c r="A121" s="103">
        <f>MAX(A$2:A120)+1</f>
        <v>103</v>
      </c>
      <c r="B121" s="103">
        <v>120100015</v>
      </c>
      <c r="C121" s="103" t="s">
        <v>332</v>
      </c>
      <c r="D121" s="67" t="s">
        <v>333</v>
      </c>
      <c r="E121" s="103"/>
      <c r="F121" s="114" t="s">
        <v>36</v>
      </c>
      <c r="G121" s="114" t="s">
        <v>62</v>
      </c>
      <c r="H121" s="373">
        <v>50</v>
      </c>
      <c r="I121" s="374"/>
      <c r="J121" s="375"/>
      <c r="K121" s="103"/>
      <c r="L121" s="126"/>
      <c r="M121" s="126"/>
      <c r="N121" s="103"/>
      <c r="O121" s="103" t="s">
        <v>17</v>
      </c>
    </row>
    <row r="122" spans="1:15" ht="78.75" hidden="1" customHeight="1">
      <c r="A122" s="103">
        <f>MAX(A$2:A121)+1</f>
        <v>104</v>
      </c>
      <c r="B122" s="133">
        <v>120100016</v>
      </c>
      <c r="C122" s="134" t="s">
        <v>334</v>
      </c>
      <c r="D122" s="144" t="s">
        <v>335</v>
      </c>
      <c r="E122" s="140"/>
      <c r="F122" s="118" t="s">
        <v>23</v>
      </c>
      <c r="G122" s="147" t="s">
        <v>32</v>
      </c>
      <c r="H122" s="373" t="s">
        <v>56</v>
      </c>
      <c r="I122" s="374"/>
      <c r="J122" s="375"/>
      <c r="K122" s="125" t="s">
        <v>336</v>
      </c>
      <c r="L122" s="114"/>
      <c r="M122" s="114"/>
      <c r="N122" s="103"/>
      <c r="O122" s="103" t="s">
        <v>17</v>
      </c>
    </row>
    <row r="123" spans="1:15" ht="78.75" hidden="1" customHeight="1">
      <c r="A123" s="103">
        <f>MAX(A$2:A122)+1</f>
        <v>105</v>
      </c>
      <c r="B123" s="133">
        <v>120100017</v>
      </c>
      <c r="C123" s="135" t="s">
        <v>337</v>
      </c>
      <c r="D123" s="139" t="s">
        <v>338</v>
      </c>
      <c r="E123" s="145"/>
      <c r="F123" s="146" t="s">
        <v>23</v>
      </c>
      <c r="G123" s="80" t="s">
        <v>32</v>
      </c>
      <c r="H123" s="373" t="s">
        <v>56</v>
      </c>
      <c r="I123" s="374"/>
      <c r="J123" s="375"/>
      <c r="K123" s="125" t="s">
        <v>336</v>
      </c>
      <c r="L123" s="114"/>
      <c r="M123" s="114"/>
      <c r="N123" s="103"/>
      <c r="O123" s="103" t="s">
        <v>17</v>
      </c>
    </row>
    <row r="124" spans="1:15" ht="33.75" hidden="1" customHeight="1">
      <c r="A124" s="103">
        <f>MAX(A$2:A123)+1</f>
        <v>106</v>
      </c>
      <c r="B124" s="133">
        <v>120100018</v>
      </c>
      <c r="C124" s="67" t="s">
        <v>339</v>
      </c>
      <c r="D124" s="139" t="s">
        <v>340</v>
      </c>
      <c r="E124" s="139"/>
      <c r="F124" s="146" t="s">
        <v>23</v>
      </c>
      <c r="G124" s="148" t="s">
        <v>32</v>
      </c>
      <c r="H124" s="373" t="s">
        <v>56</v>
      </c>
      <c r="I124" s="374"/>
      <c r="J124" s="375"/>
      <c r="K124" s="103" t="s">
        <v>341</v>
      </c>
      <c r="L124" s="114"/>
      <c r="M124" s="114"/>
      <c r="N124" s="103"/>
      <c r="O124" s="103" t="s">
        <v>17</v>
      </c>
    </row>
    <row r="125" spans="1:15" s="87" customFormat="1" ht="22.5" hidden="1" customHeight="1">
      <c r="A125" s="103"/>
      <c r="B125" s="103">
        <v>1202</v>
      </c>
      <c r="C125" s="103" t="s">
        <v>342</v>
      </c>
      <c r="D125" s="103"/>
      <c r="E125" s="103" t="s">
        <v>282</v>
      </c>
      <c r="F125" s="114"/>
      <c r="G125" s="114"/>
      <c r="H125" s="373"/>
      <c r="I125" s="374"/>
      <c r="J125" s="375"/>
      <c r="K125" s="103" t="s">
        <v>343</v>
      </c>
      <c r="L125" s="114"/>
      <c r="M125" s="114"/>
      <c r="N125" s="103"/>
      <c r="O125" s="103" t="s">
        <v>17</v>
      </c>
    </row>
    <row r="126" spans="1:15" ht="33.75" hidden="1" customHeight="1">
      <c r="A126" s="103">
        <f>MAX(A$2:A125)+1</f>
        <v>107</v>
      </c>
      <c r="B126" s="103">
        <v>120200001</v>
      </c>
      <c r="C126" s="103" t="s">
        <v>344</v>
      </c>
      <c r="D126" s="115" t="s">
        <v>345</v>
      </c>
      <c r="E126" s="103"/>
      <c r="F126" s="114" t="s">
        <v>31</v>
      </c>
      <c r="G126" s="114" t="s">
        <v>62</v>
      </c>
      <c r="H126" s="373">
        <v>130</v>
      </c>
      <c r="I126" s="374"/>
      <c r="J126" s="375"/>
      <c r="K126" s="115" t="s">
        <v>346</v>
      </c>
      <c r="L126" s="114"/>
      <c r="M126" s="114"/>
      <c r="N126" s="103"/>
      <c r="O126" s="103" t="s">
        <v>17</v>
      </c>
    </row>
    <row r="127" spans="1:15" ht="33.75" hidden="1" customHeight="1">
      <c r="A127" s="103">
        <f>MAX(A$2:A126)+1</f>
        <v>108</v>
      </c>
      <c r="B127" s="103" t="s">
        <v>347</v>
      </c>
      <c r="C127" s="103" t="s">
        <v>348</v>
      </c>
      <c r="D127" s="115" t="s">
        <v>349</v>
      </c>
      <c r="E127" s="103"/>
      <c r="F127" s="114" t="s">
        <v>31</v>
      </c>
      <c r="G127" s="114" t="s">
        <v>62</v>
      </c>
      <c r="H127" s="373">
        <v>65</v>
      </c>
      <c r="I127" s="374"/>
      <c r="J127" s="375"/>
      <c r="K127" s="115" t="s">
        <v>346</v>
      </c>
      <c r="L127" s="114"/>
      <c r="M127" s="114"/>
      <c r="N127" s="103"/>
      <c r="O127" s="103" t="s">
        <v>17</v>
      </c>
    </row>
    <row r="128" spans="1:15" ht="33.75" hidden="1" customHeight="1">
      <c r="A128" s="103">
        <f>MAX(A$2:A127)+1</f>
        <v>109</v>
      </c>
      <c r="B128" s="103">
        <v>120200003</v>
      </c>
      <c r="C128" s="103" t="s">
        <v>350</v>
      </c>
      <c r="D128" s="115" t="s">
        <v>351</v>
      </c>
      <c r="E128" s="103"/>
      <c r="F128" s="114" t="s">
        <v>31</v>
      </c>
      <c r="G128" s="114" t="s">
        <v>62</v>
      </c>
      <c r="H128" s="373">
        <v>39</v>
      </c>
      <c r="I128" s="374"/>
      <c r="J128" s="375"/>
      <c r="K128" s="115" t="s">
        <v>346</v>
      </c>
      <c r="L128" s="114"/>
      <c r="M128" s="114"/>
      <c r="N128" s="103"/>
      <c r="O128" s="103" t="s">
        <v>17</v>
      </c>
    </row>
    <row r="129" spans="1:15" s="87" customFormat="1" ht="22.5" hidden="1" customHeight="1">
      <c r="A129" s="103"/>
      <c r="B129" s="103">
        <v>1203</v>
      </c>
      <c r="C129" s="103" t="s">
        <v>352</v>
      </c>
      <c r="D129" s="103"/>
      <c r="E129" s="103"/>
      <c r="F129" s="114"/>
      <c r="G129" s="114"/>
      <c r="H129" s="373"/>
      <c r="I129" s="374"/>
      <c r="J129" s="375"/>
      <c r="K129" s="103"/>
      <c r="L129" s="114"/>
      <c r="M129" s="114"/>
      <c r="N129" s="103"/>
      <c r="O129" s="103" t="s">
        <v>17</v>
      </c>
    </row>
    <row r="130" spans="1:15" ht="45" hidden="1" customHeight="1">
      <c r="A130" s="103">
        <f>MAX(A$2:A129)+1</f>
        <v>110</v>
      </c>
      <c r="B130" s="103">
        <v>120300001</v>
      </c>
      <c r="C130" s="103" t="s">
        <v>353</v>
      </c>
      <c r="D130" s="115" t="s">
        <v>354</v>
      </c>
      <c r="E130" s="115" t="s">
        <v>355</v>
      </c>
      <c r="F130" s="114" t="s">
        <v>31</v>
      </c>
      <c r="G130" s="114" t="s">
        <v>151</v>
      </c>
      <c r="H130" s="373">
        <v>4</v>
      </c>
      <c r="I130" s="374"/>
      <c r="J130" s="375"/>
      <c r="K130" s="103" t="s">
        <v>356</v>
      </c>
      <c r="L130" s="114"/>
      <c r="M130" s="114"/>
      <c r="N130" s="103"/>
      <c r="O130" s="103" t="s">
        <v>17</v>
      </c>
    </row>
    <row r="131" spans="1:15" ht="22.5" hidden="1" customHeight="1">
      <c r="A131" s="103">
        <f>MAX(A$2:A130)+1</f>
        <v>111</v>
      </c>
      <c r="B131" s="103" t="s">
        <v>357</v>
      </c>
      <c r="C131" s="103" t="s">
        <v>353</v>
      </c>
      <c r="D131" s="103"/>
      <c r="E131" s="103"/>
      <c r="F131" s="114" t="s">
        <v>31</v>
      </c>
      <c r="G131" s="114" t="s">
        <v>62</v>
      </c>
      <c r="H131" s="373">
        <v>65</v>
      </c>
      <c r="I131" s="374"/>
      <c r="J131" s="375"/>
      <c r="K131" s="103" t="s">
        <v>358</v>
      </c>
      <c r="L131" s="114"/>
      <c r="M131" s="114"/>
      <c r="N131" s="103"/>
      <c r="O131" s="103" t="s">
        <v>17</v>
      </c>
    </row>
    <row r="132" spans="1:15" ht="22.5" hidden="1" customHeight="1">
      <c r="A132" s="103">
        <f>MAX(A$2:A131)+1</f>
        <v>112</v>
      </c>
      <c r="B132" s="103" t="s">
        <v>359</v>
      </c>
      <c r="C132" s="103" t="s">
        <v>353</v>
      </c>
      <c r="D132" s="103" t="s">
        <v>360</v>
      </c>
      <c r="E132" s="103"/>
      <c r="F132" s="114" t="s">
        <v>23</v>
      </c>
      <c r="G132" s="114" t="s">
        <v>361</v>
      </c>
      <c r="H132" s="373">
        <v>39</v>
      </c>
      <c r="I132" s="374"/>
      <c r="J132" s="375"/>
      <c r="K132" s="103"/>
      <c r="L132" s="114"/>
      <c r="M132" s="114"/>
      <c r="N132" s="103"/>
      <c r="O132" s="103" t="s">
        <v>17</v>
      </c>
    </row>
    <row r="133" spans="1:15" ht="22.5" hidden="1" customHeight="1">
      <c r="A133" s="103">
        <f>MAX(A$2:A132)+1</f>
        <v>113</v>
      </c>
      <c r="B133" s="103" t="s">
        <v>362</v>
      </c>
      <c r="C133" s="103" t="s">
        <v>363</v>
      </c>
      <c r="D133" s="103"/>
      <c r="E133" s="103"/>
      <c r="F133" s="114" t="s">
        <v>31</v>
      </c>
      <c r="G133" s="114" t="s">
        <v>151</v>
      </c>
      <c r="H133" s="373">
        <v>1.3</v>
      </c>
      <c r="I133" s="374"/>
      <c r="J133" s="375"/>
      <c r="K133" s="159" t="s">
        <v>363</v>
      </c>
      <c r="L133" s="114"/>
      <c r="M133" s="114"/>
      <c r="N133" s="103"/>
      <c r="O133" s="103" t="s">
        <v>17</v>
      </c>
    </row>
    <row r="134" spans="1:15" s="87" customFormat="1" ht="90" hidden="1" customHeight="1">
      <c r="A134" s="103"/>
      <c r="B134" s="103">
        <v>1204</v>
      </c>
      <c r="C134" s="103" t="s">
        <v>364</v>
      </c>
      <c r="D134" s="103" t="s">
        <v>365</v>
      </c>
      <c r="E134" s="115" t="s">
        <v>366</v>
      </c>
      <c r="F134" s="114"/>
      <c r="G134" s="114"/>
      <c r="H134" s="373"/>
      <c r="I134" s="374"/>
      <c r="J134" s="375"/>
      <c r="K134" s="103"/>
      <c r="L134" s="114"/>
      <c r="M134" s="114"/>
      <c r="N134" s="103"/>
      <c r="O134" s="103" t="s">
        <v>17</v>
      </c>
    </row>
    <row r="135" spans="1:15" ht="56.25" hidden="1" customHeight="1">
      <c r="A135" s="150">
        <f>MAX(A$2:A134)+1</f>
        <v>114</v>
      </c>
      <c r="B135" s="150" t="s">
        <v>367</v>
      </c>
      <c r="C135" s="150" t="s">
        <v>368</v>
      </c>
      <c r="D135" s="115" t="s">
        <v>369</v>
      </c>
      <c r="E135" s="150"/>
      <c r="F135" s="147" t="s">
        <v>36</v>
      </c>
      <c r="G135" s="147" t="s">
        <v>370</v>
      </c>
      <c r="H135" s="373">
        <v>9.9</v>
      </c>
      <c r="I135" s="374"/>
      <c r="J135" s="375"/>
      <c r="K135" s="115" t="s">
        <v>371</v>
      </c>
      <c r="L135" s="147"/>
      <c r="M135" s="147"/>
      <c r="N135" s="103"/>
      <c r="O135" s="103" t="s">
        <v>17</v>
      </c>
    </row>
    <row r="136" spans="1:15" s="89" customFormat="1" ht="22.5" hidden="1" customHeight="1">
      <c r="A136" s="151">
        <f>MAX(A$2:A135)+1</f>
        <v>115</v>
      </c>
      <c r="B136" s="108" t="s">
        <v>372</v>
      </c>
      <c r="C136" s="109" t="s">
        <v>373</v>
      </c>
      <c r="D136" s="107"/>
      <c r="E136" s="107"/>
      <c r="F136" s="117" t="s">
        <v>31</v>
      </c>
      <c r="G136" s="157" t="s">
        <v>374</v>
      </c>
      <c r="H136" s="391">
        <v>0.7</v>
      </c>
      <c r="I136" s="392"/>
      <c r="J136" s="393"/>
      <c r="K136" s="107"/>
      <c r="L136" s="160"/>
      <c r="M136" s="160"/>
      <c r="N136" s="107"/>
      <c r="O136" s="107" t="s">
        <v>17</v>
      </c>
    </row>
    <row r="137" spans="1:15" ht="22.5" hidden="1" customHeight="1">
      <c r="A137" s="150">
        <f>MAX(A$2:A136)+1</f>
        <v>116</v>
      </c>
      <c r="B137" s="103">
        <v>120400001</v>
      </c>
      <c r="C137" s="103" t="s">
        <v>375</v>
      </c>
      <c r="D137" s="103" t="s">
        <v>376</v>
      </c>
      <c r="E137" s="103" t="s">
        <v>377</v>
      </c>
      <c r="F137" s="114" t="s">
        <v>31</v>
      </c>
      <c r="G137" s="114" t="s">
        <v>32</v>
      </c>
      <c r="H137" s="373">
        <v>5</v>
      </c>
      <c r="I137" s="374"/>
      <c r="J137" s="375"/>
      <c r="K137" s="103"/>
      <c r="L137" s="126"/>
      <c r="M137" s="126"/>
      <c r="N137" s="103"/>
      <c r="O137" s="103" t="s">
        <v>17</v>
      </c>
    </row>
    <row r="138" spans="1:15" ht="22.5" hidden="1" customHeight="1">
      <c r="A138" s="103">
        <f>MAX(A$2:A137)+1</f>
        <v>117</v>
      </c>
      <c r="B138" s="103" t="s">
        <v>378</v>
      </c>
      <c r="C138" s="103" t="s">
        <v>379</v>
      </c>
      <c r="D138" s="103" t="s">
        <v>380</v>
      </c>
      <c r="E138" s="103"/>
      <c r="F138" s="114" t="s">
        <v>23</v>
      </c>
      <c r="G138" s="114" t="s">
        <v>32</v>
      </c>
      <c r="H138" s="373">
        <v>5.2</v>
      </c>
      <c r="I138" s="374"/>
      <c r="J138" s="375"/>
      <c r="K138" s="103" t="s">
        <v>381</v>
      </c>
      <c r="L138" s="114"/>
      <c r="M138" s="114"/>
      <c r="N138" s="103"/>
      <c r="O138" s="103" t="s">
        <v>17</v>
      </c>
    </row>
    <row r="139" spans="1:15" ht="22.5" hidden="1" customHeight="1">
      <c r="A139" s="103">
        <f>MAX(A$2:A138)+1</f>
        <v>118</v>
      </c>
      <c r="B139" s="103">
        <v>120400002</v>
      </c>
      <c r="C139" s="103" t="s">
        <v>382</v>
      </c>
      <c r="D139" s="103" t="s">
        <v>383</v>
      </c>
      <c r="E139" s="103"/>
      <c r="F139" s="114" t="s">
        <v>31</v>
      </c>
      <c r="G139" s="114" t="s">
        <v>32</v>
      </c>
      <c r="H139" s="373">
        <v>6</v>
      </c>
      <c r="I139" s="374"/>
      <c r="J139" s="375"/>
      <c r="K139" s="103"/>
      <c r="L139" s="126"/>
      <c r="M139" s="126"/>
      <c r="N139" s="103"/>
      <c r="O139" s="103" t="s">
        <v>17</v>
      </c>
    </row>
    <row r="140" spans="1:15" ht="22.5" hidden="1" customHeight="1">
      <c r="A140" s="103">
        <f>MAX(A$2:A139)+1</f>
        <v>119</v>
      </c>
      <c r="B140" s="103" t="s">
        <v>384</v>
      </c>
      <c r="C140" s="103" t="s">
        <v>385</v>
      </c>
      <c r="D140" s="103" t="s">
        <v>386</v>
      </c>
      <c r="E140" s="103"/>
      <c r="F140" s="114" t="s">
        <v>23</v>
      </c>
      <c r="G140" s="114" t="s">
        <v>32</v>
      </c>
      <c r="H140" s="373" t="s">
        <v>25</v>
      </c>
      <c r="I140" s="374"/>
      <c r="J140" s="375"/>
      <c r="K140" s="103" t="s">
        <v>387</v>
      </c>
      <c r="L140" s="114"/>
      <c r="M140" s="114"/>
      <c r="N140" s="103"/>
      <c r="O140" s="103" t="s">
        <v>17</v>
      </c>
    </row>
    <row r="141" spans="1:15" ht="22.5" hidden="1" customHeight="1">
      <c r="A141" s="103">
        <f>MAX(A$2:A140)+1</f>
        <v>120</v>
      </c>
      <c r="B141" s="103">
        <v>120400003</v>
      </c>
      <c r="C141" s="103" t="s">
        <v>388</v>
      </c>
      <c r="D141" s="103"/>
      <c r="E141" s="103"/>
      <c r="F141" s="114" t="s">
        <v>31</v>
      </c>
      <c r="G141" s="114" t="s">
        <v>32</v>
      </c>
      <c r="H141" s="373">
        <v>10</v>
      </c>
      <c r="I141" s="374"/>
      <c r="J141" s="375"/>
      <c r="K141" s="115" t="s">
        <v>346</v>
      </c>
      <c r="L141" s="126"/>
      <c r="M141" s="126"/>
      <c r="N141" s="103"/>
      <c r="O141" s="103" t="s">
        <v>17</v>
      </c>
    </row>
    <row r="142" spans="1:15" ht="22.5" hidden="1" customHeight="1">
      <c r="A142" s="103">
        <f>MAX(A$2:A141)+1</f>
        <v>121</v>
      </c>
      <c r="B142" s="103">
        <v>120400004</v>
      </c>
      <c r="C142" s="103" t="s">
        <v>389</v>
      </c>
      <c r="D142" s="103" t="s">
        <v>390</v>
      </c>
      <c r="E142" s="103"/>
      <c r="F142" s="114" t="s">
        <v>31</v>
      </c>
      <c r="G142" s="114" t="s">
        <v>32</v>
      </c>
      <c r="H142" s="373">
        <v>7</v>
      </c>
      <c r="I142" s="374"/>
      <c r="J142" s="375"/>
      <c r="K142" s="123" t="s">
        <v>346</v>
      </c>
      <c r="L142" s="126"/>
      <c r="M142" s="126"/>
      <c r="N142" s="103"/>
      <c r="O142" s="103" t="s">
        <v>17</v>
      </c>
    </row>
    <row r="143" spans="1:15" ht="22.5" hidden="1" customHeight="1">
      <c r="A143" s="103">
        <f>MAX(A$2:A142)+1</f>
        <v>122</v>
      </c>
      <c r="B143" s="103">
        <v>120400005</v>
      </c>
      <c r="C143" s="103" t="s">
        <v>391</v>
      </c>
      <c r="D143" s="103"/>
      <c r="E143" s="103"/>
      <c r="F143" s="114" t="s">
        <v>31</v>
      </c>
      <c r="G143" s="114" t="s">
        <v>370</v>
      </c>
      <c r="H143" s="373">
        <v>2.6</v>
      </c>
      <c r="I143" s="374"/>
      <c r="J143" s="375"/>
      <c r="K143" s="103"/>
      <c r="L143" s="114"/>
      <c r="M143" s="114"/>
      <c r="N143" s="103"/>
      <c r="O143" s="103" t="s">
        <v>17</v>
      </c>
    </row>
    <row r="144" spans="1:15" ht="213.75" hidden="1" customHeight="1">
      <c r="A144" s="103">
        <f>MAX(A$2:A143)+1</f>
        <v>123</v>
      </c>
      <c r="B144" s="103">
        <v>120400006</v>
      </c>
      <c r="C144" s="103" t="s">
        <v>392</v>
      </c>
      <c r="D144" s="67" t="s">
        <v>393</v>
      </c>
      <c r="E144" s="67" t="s">
        <v>394</v>
      </c>
      <c r="F144" s="114" t="s">
        <v>31</v>
      </c>
      <c r="G144" s="114" t="s">
        <v>32</v>
      </c>
      <c r="H144" s="373">
        <v>8</v>
      </c>
      <c r="I144" s="374"/>
      <c r="J144" s="375"/>
      <c r="K144" s="67" t="s">
        <v>395</v>
      </c>
      <c r="L144" s="114"/>
      <c r="M144" s="114"/>
      <c r="N144" s="103"/>
      <c r="O144" s="103" t="s">
        <v>17</v>
      </c>
    </row>
    <row r="145" spans="1:15" ht="56.25" hidden="1" customHeight="1">
      <c r="A145" s="103">
        <f>MAX(A$2:A144)+1</f>
        <v>124</v>
      </c>
      <c r="B145" s="103" t="s">
        <v>396</v>
      </c>
      <c r="C145" s="103" t="s">
        <v>397</v>
      </c>
      <c r="D145" s="103"/>
      <c r="E145" s="103"/>
      <c r="F145" s="114" t="s">
        <v>31</v>
      </c>
      <c r="G145" s="114" t="s">
        <v>398</v>
      </c>
      <c r="H145" s="373">
        <v>1.3</v>
      </c>
      <c r="I145" s="374"/>
      <c r="J145" s="375"/>
      <c r="K145" s="67" t="s">
        <v>399</v>
      </c>
      <c r="L145" s="114"/>
      <c r="M145" s="114"/>
      <c r="N145" s="103"/>
      <c r="O145" s="103" t="s">
        <v>17</v>
      </c>
    </row>
    <row r="146" spans="1:15" ht="45" hidden="1" customHeight="1">
      <c r="A146" s="103">
        <f>MAX(A$2:A145)+1</f>
        <v>125</v>
      </c>
      <c r="B146" s="103">
        <v>120400007</v>
      </c>
      <c r="C146" s="103" t="s">
        <v>400</v>
      </c>
      <c r="D146" s="115" t="s">
        <v>401</v>
      </c>
      <c r="E146" s="115" t="s">
        <v>402</v>
      </c>
      <c r="F146" s="114" t="s">
        <v>31</v>
      </c>
      <c r="G146" s="114" t="s">
        <v>32</v>
      </c>
      <c r="H146" s="373">
        <v>11</v>
      </c>
      <c r="I146" s="374"/>
      <c r="J146" s="375"/>
      <c r="K146" s="115" t="s">
        <v>403</v>
      </c>
      <c r="L146" s="114"/>
      <c r="M146" s="114"/>
      <c r="N146" s="103"/>
      <c r="O146" s="103" t="s">
        <v>17</v>
      </c>
    </row>
    <row r="147" spans="1:15" ht="22.5" hidden="1" customHeight="1">
      <c r="A147" s="103">
        <f>MAX(A$2:A146)+1</f>
        <v>126</v>
      </c>
      <c r="B147" s="103" t="s">
        <v>404</v>
      </c>
      <c r="C147" s="103" t="s">
        <v>405</v>
      </c>
      <c r="D147" s="103"/>
      <c r="E147" s="103"/>
      <c r="F147" s="114" t="s">
        <v>31</v>
      </c>
      <c r="G147" s="114" t="s">
        <v>398</v>
      </c>
      <c r="H147" s="373">
        <v>1.3</v>
      </c>
      <c r="I147" s="374"/>
      <c r="J147" s="375"/>
      <c r="K147" s="115" t="s">
        <v>406</v>
      </c>
      <c r="L147" s="114"/>
      <c r="M147" s="114"/>
      <c r="N147" s="103"/>
      <c r="O147" s="103" t="s">
        <v>17</v>
      </c>
    </row>
    <row r="148" spans="1:15" ht="22.5" hidden="1" customHeight="1">
      <c r="A148" s="103">
        <f>MAX(A$2:A147)+1</f>
        <v>127</v>
      </c>
      <c r="B148" s="103">
        <v>120400008</v>
      </c>
      <c r="C148" s="103" t="s">
        <v>407</v>
      </c>
      <c r="D148" s="103"/>
      <c r="E148" s="103"/>
      <c r="F148" s="114" t="s">
        <v>31</v>
      </c>
      <c r="G148" s="114" t="s">
        <v>32</v>
      </c>
      <c r="H148" s="373">
        <v>6.5</v>
      </c>
      <c r="I148" s="374"/>
      <c r="J148" s="375"/>
      <c r="K148" s="123" t="s">
        <v>346</v>
      </c>
      <c r="L148" s="114"/>
      <c r="M148" s="114"/>
      <c r="N148" s="103"/>
      <c r="O148" s="103" t="s">
        <v>17</v>
      </c>
    </row>
    <row r="149" spans="1:15" ht="22.5" hidden="1" customHeight="1">
      <c r="A149" s="103">
        <f>MAX(A$2:A148)+1</f>
        <v>128</v>
      </c>
      <c r="B149" s="103">
        <v>120400009</v>
      </c>
      <c r="C149" s="103" t="s">
        <v>408</v>
      </c>
      <c r="D149" s="103"/>
      <c r="E149" s="103"/>
      <c r="F149" s="114" t="s">
        <v>31</v>
      </c>
      <c r="G149" s="114" t="s">
        <v>32</v>
      </c>
      <c r="H149" s="373">
        <v>50</v>
      </c>
      <c r="I149" s="374"/>
      <c r="J149" s="375"/>
      <c r="K149" s="123" t="s">
        <v>346</v>
      </c>
      <c r="L149" s="114"/>
      <c r="M149" s="114"/>
      <c r="N149" s="103"/>
      <c r="O149" s="103" t="s">
        <v>17</v>
      </c>
    </row>
    <row r="150" spans="1:15" ht="22.5" hidden="1" customHeight="1">
      <c r="A150" s="103">
        <f>MAX(A$2:A149)+1</f>
        <v>129</v>
      </c>
      <c r="B150" s="103">
        <v>120400010</v>
      </c>
      <c r="C150" s="103" t="s">
        <v>409</v>
      </c>
      <c r="D150" s="103"/>
      <c r="E150" s="103" t="s">
        <v>410</v>
      </c>
      <c r="F150" s="114" t="s">
        <v>31</v>
      </c>
      <c r="G150" s="114" t="s">
        <v>32</v>
      </c>
      <c r="H150" s="373">
        <v>30</v>
      </c>
      <c r="I150" s="374"/>
      <c r="J150" s="375"/>
      <c r="K150" s="123" t="s">
        <v>346</v>
      </c>
      <c r="L150" s="114"/>
      <c r="M150" s="114"/>
      <c r="N150" s="103"/>
      <c r="O150" s="103" t="s">
        <v>17</v>
      </c>
    </row>
    <row r="151" spans="1:15" ht="56.25" hidden="1" customHeight="1">
      <c r="A151" s="103">
        <f>MAX(A$2:A150)+1</f>
        <v>130</v>
      </c>
      <c r="B151" s="103">
        <v>120400011</v>
      </c>
      <c r="C151" s="103" t="s">
        <v>411</v>
      </c>
      <c r="D151" s="115" t="s">
        <v>412</v>
      </c>
      <c r="E151" s="115" t="s">
        <v>413</v>
      </c>
      <c r="F151" s="114" t="s">
        <v>31</v>
      </c>
      <c r="G151" s="114" t="s">
        <v>32</v>
      </c>
      <c r="H151" s="373">
        <v>100</v>
      </c>
      <c r="I151" s="374"/>
      <c r="J151" s="375"/>
      <c r="K151" s="115" t="s">
        <v>414</v>
      </c>
      <c r="L151" s="114"/>
      <c r="M151" s="114"/>
      <c r="N151" s="103"/>
      <c r="O151" s="103" t="s">
        <v>17</v>
      </c>
    </row>
    <row r="152" spans="1:15" ht="22.5" hidden="1" customHeight="1">
      <c r="A152" s="103">
        <f>MAX(A$2:A151)+1</f>
        <v>131</v>
      </c>
      <c r="B152" s="133" t="s">
        <v>415</v>
      </c>
      <c r="C152" s="134" t="s">
        <v>416</v>
      </c>
      <c r="D152" s="152" t="s">
        <v>417</v>
      </c>
      <c r="E152" s="140"/>
      <c r="F152" s="118" t="s">
        <v>23</v>
      </c>
      <c r="G152" s="147" t="s">
        <v>32</v>
      </c>
      <c r="H152" s="373" t="s">
        <v>56</v>
      </c>
      <c r="I152" s="374"/>
      <c r="J152" s="375"/>
      <c r="K152" s="125" t="s">
        <v>336</v>
      </c>
      <c r="L152" s="114"/>
      <c r="M152" s="114"/>
      <c r="N152" s="103"/>
      <c r="O152" s="103" t="s">
        <v>17</v>
      </c>
    </row>
    <row r="153" spans="1:15" ht="22.5" hidden="1" customHeight="1">
      <c r="A153" s="103">
        <f>MAX(A$2:A152)+1</f>
        <v>132</v>
      </c>
      <c r="B153" s="133" t="s">
        <v>418</v>
      </c>
      <c r="C153" s="134" t="s">
        <v>419</v>
      </c>
      <c r="D153" s="152" t="s">
        <v>420</v>
      </c>
      <c r="E153" s="140"/>
      <c r="F153" s="118" t="s">
        <v>23</v>
      </c>
      <c r="G153" s="147" t="s">
        <v>32</v>
      </c>
      <c r="H153" s="373" t="s">
        <v>56</v>
      </c>
      <c r="I153" s="374"/>
      <c r="J153" s="375"/>
      <c r="K153" s="125" t="s">
        <v>336</v>
      </c>
      <c r="L153" s="114"/>
      <c r="M153" s="114"/>
      <c r="N153" s="103"/>
      <c r="O153" s="103" t="s">
        <v>17</v>
      </c>
    </row>
    <row r="154" spans="1:15" ht="22.5" hidden="1" customHeight="1">
      <c r="A154" s="103">
        <f>MAX(A$2:A153)+1</f>
        <v>133</v>
      </c>
      <c r="B154" s="103">
        <v>120400012</v>
      </c>
      <c r="C154" s="103" t="s">
        <v>421</v>
      </c>
      <c r="D154" s="103"/>
      <c r="E154" s="103"/>
      <c r="F154" s="114" t="s">
        <v>31</v>
      </c>
      <c r="G154" s="114" t="s">
        <v>32</v>
      </c>
      <c r="H154" s="373">
        <v>70</v>
      </c>
      <c r="I154" s="374"/>
      <c r="J154" s="375"/>
      <c r="K154" s="123" t="s">
        <v>346</v>
      </c>
      <c r="L154" s="114"/>
      <c r="M154" s="114"/>
      <c r="N154" s="103"/>
      <c r="O154" s="103" t="s">
        <v>17</v>
      </c>
    </row>
    <row r="155" spans="1:15" ht="22.5" hidden="1" customHeight="1">
      <c r="A155" s="103">
        <f>MAX(A$2:A154)+1</f>
        <v>134</v>
      </c>
      <c r="B155" s="103">
        <v>120400013</v>
      </c>
      <c r="C155" s="103" t="s">
        <v>422</v>
      </c>
      <c r="D155" s="103"/>
      <c r="E155" s="103"/>
      <c r="F155" s="114" t="s">
        <v>31</v>
      </c>
      <c r="G155" s="114" t="s">
        <v>370</v>
      </c>
      <c r="H155" s="373">
        <v>40</v>
      </c>
      <c r="I155" s="374"/>
      <c r="J155" s="375"/>
      <c r="K155" s="103"/>
      <c r="L155" s="114"/>
      <c r="M155" s="114"/>
      <c r="N155" s="103"/>
      <c r="O155" s="103" t="s">
        <v>17</v>
      </c>
    </row>
    <row r="156" spans="1:15" ht="48" hidden="1" customHeight="1">
      <c r="A156" s="103">
        <f>MAX(A$2:A155)+1</f>
        <v>135</v>
      </c>
      <c r="B156" s="103" t="s">
        <v>423</v>
      </c>
      <c r="C156" s="103" t="s">
        <v>424</v>
      </c>
      <c r="D156" s="103"/>
      <c r="E156" s="103"/>
      <c r="F156" s="114" t="s">
        <v>31</v>
      </c>
      <c r="G156" s="114" t="s">
        <v>370</v>
      </c>
      <c r="H156" s="373">
        <v>7</v>
      </c>
      <c r="I156" s="374"/>
      <c r="J156" s="375"/>
      <c r="K156" s="123" t="s">
        <v>425</v>
      </c>
      <c r="L156" s="114"/>
      <c r="M156" s="114"/>
      <c r="N156" s="103"/>
      <c r="O156" s="103" t="s">
        <v>17</v>
      </c>
    </row>
    <row r="157" spans="1:15" ht="22.5" hidden="1" customHeight="1">
      <c r="A157" s="103">
        <f>MAX(A$2:A156)+1</f>
        <v>136</v>
      </c>
      <c r="B157" s="103">
        <v>120400014</v>
      </c>
      <c r="C157" s="103" t="s">
        <v>426</v>
      </c>
      <c r="D157" s="103"/>
      <c r="E157" s="103"/>
      <c r="F157" s="114" t="s">
        <v>31</v>
      </c>
      <c r="G157" s="114" t="s">
        <v>429</v>
      </c>
      <c r="H157" s="373">
        <v>3.9</v>
      </c>
      <c r="I157" s="374"/>
      <c r="J157" s="375"/>
      <c r="K157" s="103" t="s">
        <v>430</v>
      </c>
      <c r="L157" s="114"/>
      <c r="M157" s="114"/>
      <c r="N157" s="103"/>
      <c r="O157" s="103" t="s">
        <v>17</v>
      </c>
    </row>
    <row r="158" spans="1:15" ht="56.25" hidden="1" customHeight="1">
      <c r="A158" s="103">
        <f>MAX(A$2:A157)+1</f>
        <v>137</v>
      </c>
      <c r="B158" s="103">
        <v>120400016</v>
      </c>
      <c r="C158" s="103" t="s">
        <v>431</v>
      </c>
      <c r="D158" s="103" t="s">
        <v>432</v>
      </c>
      <c r="E158" s="103"/>
      <c r="F158" s="114" t="s">
        <v>36</v>
      </c>
      <c r="G158" s="114" t="s">
        <v>433</v>
      </c>
      <c r="H158" s="373">
        <v>40</v>
      </c>
      <c r="I158" s="374"/>
      <c r="J158" s="375"/>
      <c r="K158" s="103" t="s">
        <v>434</v>
      </c>
      <c r="L158" s="114"/>
      <c r="M158" s="114"/>
      <c r="N158" s="114"/>
      <c r="O158" s="103" t="s">
        <v>94</v>
      </c>
    </row>
    <row r="159" spans="1:15" ht="90" hidden="1" customHeight="1">
      <c r="A159" s="103">
        <f>MAX(A$2:A158)+1</f>
        <v>138</v>
      </c>
      <c r="B159" s="133">
        <v>120400017</v>
      </c>
      <c r="C159" s="152" t="s">
        <v>435</v>
      </c>
      <c r="D159" s="139" t="s">
        <v>436</v>
      </c>
      <c r="E159" s="150"/>
      <c r="F159" s="95" t="s">
        <v>23</v>
      </c>
      <c r="G159" s="147" t="s">
        <v>32</v>
      </c>
      <c r="H159" s="373" t="s">
        <v>56</v>
      </c>
      <c r="I159" s="374"/>
      <c r="J159" s="375"/>
      <c r="K159" s="125" t="s">
        <v>336</v>
      </c>
      <c r="L159" s="114"/>
      <c r="N159" s="103"/>
      <c r="O159" s="103" t="s">
        <v>17</v>
      </c>
    </row>
    <row r="160" spans="1:15" ht="24" hidden="1" customHeight="1">
      <c r="A160" s="103">
        <f>MAX(A$2:A159)+1</f>
        <v>139</v>
      </c>
      <c r="B160" s="133">
        <v>120400018</v>
      </c>
      <c r="C160" s="152" t="s">
        <v>437</v>
      </c>
      <c r="D160" s="152"/>
      <c r="E160" s="150"/>
      <c r="F160" s="118" t="s">
        <v>23</v>
      </c>
      <c r="G160" s="147" t="s">
        <v>32</v>
      </c>
      <c r="H160" s="373" t="s">
        <v>56</v>
      </c>
      <c r="I160" s="374"/>
      <c r="J160" s="375"/>
      <c r="K160" s="161" t="s">
        <v>438</v>
      </c>
      <c r="L160" s="114"/>
      <c r="N160" s="103"/>
      <c r="O160" s="103" t="s">
        <v>17</v>
      </c>
    </row>
    <row r="161" spans="1:15" s="87" customFormat="1" ht="22.5" hidden="1" customHeight="1">
      <c r="A161" s="103"/>
      <c r="B161" s="103">
        <v>1205</v>
      </c>
      <c r="C161" s="103" t="s">
        <v>439</v>
      </c>
      <c r="D161" s="103"/>
      <c r="E161" s="103" t="s">
        <v>440</v>
      </c>
      <c r="F161" s="114"/>
      <c r="G161" s="114"/>
      <c r="H161" s="373"/>
      <c r="I161" s="374"/>
      <c r="J161" s="375"/>
      <c r="K161" s="103"/>
      <c r="L161" s="114"/>
      <c r="M161" s="114"/>
      <c r="N161" s="103"/>
      <c r="O161" s="103" t="s">
        <v>17</v>
      </c>
    </row>
    <row r="162" spans="1:15" ht="33.75" hidden="1" customHeight="1">
      <c r="A162" s="103">
        <f>MAX(A$2:A161)+1</f>
        <v>140</v>
      </c>
      <c r="B162" s="103" t="s">
        <v>441</v>
      </c>
      <c r="C162" s="103" t="s">
        <v>442</v>
      </c>
      <c r="D162" s="103" t="s">
        <v>443</v>
      </c>
      <c r="E162" s="103"/>
      <c r="F162" s="114" t="s">
        <v>36</v>
      </c>
      <c r="G162" s="114" t="s">
        <v>32</v>
      </c>
      <c r="H162" s="373">
        <v>95</v>
      </c>
      <c r="I162" s="374"/>
      <c r="J162" s="375"/>
      <c r="K162" s="103" t="s">
        <v>444</v>
      </c>
      <c r="L162" s="114"/>
      <c r="M162" s="114"/>
      <c r="N162" s="103"/>
      <c r="O162" s="103" t="s">
        <v>17</v>
      </c>
    </row>
    <row r="163" spans="1:15" ht="24" hidden="1" customHeight="1">
      <c r="A163" s="103">
        <f>MAX(A$2:A162)+1</f>
        <v>141</v>
      </c>
      <c r="B163" s="103">
        <v>120500001</v>
      </c>
      <c r="C163" s="103" t="s">
        <v>445</v>
      </c>
      <c r="D163" s="103" t="s">
        <v>446</v>
      </c>
      <c r="E163" s="103"/>
      <c r="F163" s="114" t="s">
        <v>31</v>
      </c>
      <c r="G163" s="114" t="s">
        <v>32</v>
      </c>
      <c r="H163" s="373">
        <v>170</v>
      </c>
      <c r="I163" s="374"/>
      <c r="J163" s="375"/>
      <c r="K163" s="162" t="s">
        <v>447</v>
      </c>
      <c r="L163" s="126"/>
      <c r="M163" s="126"/>
      <c r="N163" s="103"/>
      <c r="O163" s="103" t="s">
        <v>17</v>
      </c>
    </row>
    <row r="164" spans="1:15" ht="22.5" hidden="1" customHeight="1">
      <c r="A164" s="103">
        <f>MAX(A$2:A163)+1</f>
        <v>142</v>
      </c>
      <c r="B164" s="103" t="s">
        <v>448</v>
      </c>
      <c r="C164" s="103" t="s">
        <v>449</v>
      </c>
      <c r="D164" s="103"/>
      <c r="E164" s="103"/>
      <c r="F164" s="114" t="s">
        <v>31</v>
      </c>
      <c r="G164" s="114" t="s">
        <v>32</v>
      </c>
      <c r="H164" s="373">
        <v>70</v>
      </c>
      <c r="I164" s="374"/>
      <c r="J164" s="375"/>
      <c r="K164" s="162" t="s">
        <v>346</v>
      </c>
      <c r="L164" s="126"/>
      <c r="M164" s="126"/>
      <c r="N164" s="103"/>
      <c r="O164" s="103" t="s">
        <v>17</v>
      </c>
    </row>
    <row r="165" spans="1:15" ht="24" hidden="1" customHeight="1">
      <c r="A165" s="103">
        <f>MAX(A$2:A164)+1</f>
        <v>143</v>
      </c>
      <c r="B165" s="103">
        <v>120500002</v>
      </c>
      <c r="C165" s="103" t="s">
        <v>450</v>
      </c>
      <c r="D165" s="103" t="s">
        <v>446</v>
      </c>
      <c r="E165" s="103"/>
      <c r="F165" s="114" t="s">
        <v>31</v>
      </c>
      <c r="G165" s="114" t="s">
        <v>32</v>
      </c>
      <c r="H165" s="373">
        <v>85</v>
      </c>
      <c r="I165" s="374"/>
      <c r="J165" s="375"/>
      <c r="K165" s="163" t="s">
        <v>451</v>
      </c>
      <c r="L165" s="126"/>
      <c r="M165" s="126"/>
      <c r="N165" s="103"/>
      <c r="O165" s="103" t="s">
        <v>17</v>
      </c>
    </row>
    <row r="166" spans="1:15" ht="22.5" hidden="1" customHeight="1">
      <c r="A166" s="103">
        <f>MAX(A$2:A165)+1</f>
        <v>144</v>
      </c>
      <c r="B166" s="103" t="s">
        <v>452</v>
      </c>
      <c r="C166" s="103" t="s">
        <v>453</v>
      </c>
      <c r="D166" s="103"/>
      <c r="E166" s="103"/>
      <c r="F166" s="114" t="s">
        <v>31</v>
      </c>
      <c r="G166" s="114" t="s">
        <v>32</v>
      </c>
      <c r="H166" s="373">
        <v>60</v>
      </c>
      <c r="I166" s="374"/>
      <c r="J166" s="375"/>
      <c r="K166" s="164" t="s">
        <v>346</v>
      </c>
      <c r="L166" s="126"/>
      <c r="M166" s="126"/>
      <c r="N166" s="103"/>
      <c r="O166" s="103" t="s">
        <v>17</v>
      </c>
    </row>
    <row r="167" spans="1:15" ht="24" hidden="1" customHeight="1">
      <c r="A167" s="103">
        <f>MAX(A$2:A166)+1</f>
        <v>145</v>
      </c>
      <c r="B167" s="103">
        <v>120500003</v>
      </c>
      <c r="C167" s="103" t="s">
        <v>454</v>
      </c>
      <c r="D167" s="103" t="s">
        <v>446</v>
      </c>
      <c r="E167" s="103"/>
      <c r="F167" s="114" t="s">
        <v>31</v>
      </c>
      <c r="G167" s="114" t="s">
        <v>32</v>
      </c>
      <c r="H167" s="373">
        <v>65</v>
      </c>
      <c r="I167" s="374"/>
      <c r="J167" s="375"/>
      <c r="K167" s="165" t="s">
        <v>455</v>
      </c>
      <c r="L167" s="126"/>
      <c r="M167" s="126"/>
      <c r="N167" s="103"/>
      <c r="O167" s="103" t="s">
        <v>17</v>
      </c>
    </row>
    <row r="168" spans="1:15" ht="22.5" hidden="1" customHeight="1">
      <c r="A168" s="103">
        <f>MAX(A$2:A167)+1</f>
        <v>146</v>
      </c>
      <c r="B168" s="103" t="s">
        <v>456</v>
      </c>
      <c r="C168" s="103" t="s">
        <v>457</v>
      </c>
      <c r="D168" s="103"/>
      <c r="E168" s="103"/>
      <c r="F168" s="114" t="s">
        <v>31</v>
      </c>
      <c r="G168" s="114" t="s">
        <v>32</v>
      </c>
      <c r="H168" s="373">
        <v>35</v>
      </c>
      <c r="I168" s="374"/>
      <c r="J168" s="375"/>
      <c r="K168" s="164" t="s">
        <v>346</v>
      </c>
      <c r="L168" s="126"/>
      <c r="M168" s="126"/>
      <c r="N168" s="103"/>
      <c r="O168" s="103" t="s">
        <v>17</v>
      </c>
    </row>
    <row r="169" spans="1:15" s="87" customFormat="1" ht="78.75" hidden="1" customHeight="1">
      <c r="A169" s="103"/>
      <c r="B169" s="103">
        <v>1206</v>
      </c>
      <c r="C169" s="103" t="s">
        <v>458</v>
      </c>
      <c r="D169" s="67" t="s">
        <v>459</v>
      </c>
      <c r="E169" s="67" t="s">
        <v>460</v>
      </c>
      <c r="F169" s="114"/>
      <c r="G169" s="114"/>
      <c r="H169" s="373"/>
      <c r="I169" s="374"/>
      <c r="J169" s="375"/>
      <c r="K169" s="103" t="s">
        <v>461</v>
      </c>
      <c r="L169" s="114"/>
      <c r="M169" s="114"/>
      <c r="N169" s="103"/>
      <c r="O169" s="103" t="s">
        <v>17</v>
      </c>
    </row>
    <row r="170" spans="1:15" ht="22.5" hidden="1" customHeight="1">
      <c r="A170" s="103">
        <f>MAX(A$2:A168)+1</f>
        <v>147</v>
      </c>
      <c r="B170" s="103">
        <v>120600001</v>
      </c>
      <c r="C170" s="103" t="s">
        <v>462</v>
      </c>
      <c r="D170" s="103"/>
      <c r="E170" s="103"/>
      <c r="F170" s="114" t="s">
        <v>31</v>
      </c>
      <c r="G170" s="114" t="s">
        <v>32</v>
      </c>
      <c r="H170" s="373">
        <v>39</v>
      </c>
      <c r="I170" s="374"/>
      <c r="J170" s="375"/>
      <c r="K170" s="166" t="s">
        <v>463</v>
      </c>
      <c r="L170" s="126"/>
      <c r="M170" s="126"/>
      <c r="N170" s="103"/>
      <c r="O170" s="103" t="s">
        <v>17</v>
      </c>
    </row>
    <row r="171" spans="1:15" ht="22.5" hidden="1" customHeight="1">
      <c r="A171" s="103">
        <f>MAX(A$2:A170)+1</f>
        <v>148</v>
      </c>
      <c r="B171" s="103">
        <v>120600002</v>
      </c>
      <c r="C171" s="103" t="s">
        <v>464</v>
      </c>
      <c r="D171" s="103"/>
      <c r="E171" s="103"/>
      <c r="F171" s="114" t="s">
        <v>31</v>
      </c>
      <c r="G171" s="114" t="s">
        <v>32</v>
      </c>
      <c r="H171" s="373">
        <v>26</v>
      </c>
      <c r="I171" s="374"/>
      <c r="J171" s="375"/>
      <c r="K171" s="167" t="s">
        <v>465</v>
      </c>
      <c r="L171" s="126"/>
      <c r="M171" s="126"/>
      <c r="N171" s="103"/>
      <c r="O171" s="103" t="s">
        <v>17</v>
      </c>
    </row>
    <row r="172" spans="1:15" ht="22.5" hidden="1" customHeight="1">
      <c r="A172" s="103">
        <f>MAX(A$2:A171)+1</f>
        <v>149</v>
      </c>
      <c r="B172" s="103">
        <v>120600003</v>
      </c>
      <c r="C172" s="103" t="s">
        <v>466</v>
      </c>
      <c r="D172" s="103"/>
      <c r="E172" s="103"/>
      <c r="F172" s="114" t="s">
        <v>31</v>
      </c>
      <c r="G172" s="114" t="s">
        <v>32</v>
      </c>
      <c r="H172" s="373">
        <v>13</v>
      </c>
      <c r="I172" s="374"/>
      <c r="J172" s="375"/>
      <c r="K172" s="168" t="s">
        <v>467</v>
      </c>
      <c r="L172" s="126"/>
      <c r="M172" s="126"/>
      <c r="N172" s="103"/>
      <c r="O172" s="103" t="s">
        <v>17</v>
      </c>
    </row>
    <row r="173" spans="1:15" ht="22.5" hidden="1" customHeight="1">
      <c r="A173" s="103">
        <f>MAX(A$2:A172)+1</f>
        <v>150</v>
      </c>
      <c r="B173" s="103">
        <v>120600004</v>
      </c>
      <c r="C173" s="103" t="s">
        <v>468</v>
      </c>
      <c r="D173" s="103" t="s">
        <v>469</v>
      </c>
      <c r="E173" s="103"/>
      <c r="F173" s="114" t="s">
        <v>31</v>
      </c>
      <c r="G173" s="114" t="s">
        <v>32</v>
      </c>
      <c r="H173" s="373">
        <v>6.5</v>
      </c>
      <c r="I173" s="374"/>
      <c r="J173" s="375"/>
      <c r="K173" s="169" t="s">
        <v>470</v>
      </c>
      <c r="L173" s="126"/>
      <c r="M173" s="126"/>
      <c r="N173" s="103"/>
      <c r="O173" s="103" t="s">
        <v>17</v>
      </c>
    </row>
    <row r="174" spans="1:15" ht="22.5" hidden="1" customHeight="1">
      <c r="A174" s="103">
        <f>MAX(A$2:A173)+1</f>
        <v>151</v>
      </c>
      <c r="B174" s="103">
        <v>120600005</v>
      </c>
      <c r="C174" s="103" t="s">
        <v>471</v>
      </c>
      <c r="D174" s="103" t="s">
        <v>472</v>
      </c>
      <c r="E174" s="103" t="s">
        <v>473</v>
      </c>
      <c r="F174" s="114" t="s">
        <v>36</v>
      </c>
      <c r="G174" s="114" t="s">
        <v>151</v>
      </c>
      <c r="H174" s="373">
        <v>10</v>
      </c>
      <c r="I174" s="374"/>
      <c r="J174" s="375"/>
      <c r="K174" s="103" t="s">
        <v>474</v>
      </c>
      <c r="L174" s="114"/>
      <c r="M174" s="114"/>
      <c r="N174" s="103"/>
      <c r="O174" s="103" t="s">
        <v>17</v>
      </c>
    </row>
    <row r="175" spans="1:15" ht="22.5" hidden="1" customHeight="1">
      <c r="A175" s="103">
        <f>MAX(A$2:A174)+1</f>
        <v>152</v>
      </c>
      <c r="B175" s="103" t="s">
        <v>475</v>
      </c>
      <c r="C175" s="103" t="s">
        <v>471</v>
      </c>
      <c r="D175" s="103" t="s">
        <v>476</v>
      </c>
      <c r="E175" s="103"/>
      <c r="F175" s="114" t="s">
        <v>36</v>
      </c>
      <c r="G175" s="114" t="s">
        <v>151</v>
      </c>
      <c r="H175" s="373">
        <v>15</v>
      </c>
      <c r="I175" s="374"/>
      <c r="J175" s="375"/>
      <c r="K175" s="103" t="s">
        <v>477</v>
      </c>
      <c r="L175" s="114"/>
      <c r="M175" s="114"/>
      <c r="N175" s="103"/>
      <c r="O175" s="103" t="s">
        <v>17</v>
      </c>
    </row>
    <row r="176" spans="1:15" ht="22.5" hidden="1" customHeight="1">
      <c r="A176" s="103">
        <f>MAX(A$2:A175)+1</f>
        <v>153</v>
      </c>
      <c r="B176" s="103">
        <v>120600006</v>
      </c>
      <c r="C176" s="103" t="s">
        <v>478</v>
      </c>
      <c r="D176" s="103"/>
      <c r="E176" s="103" t="s">
        <v>252</v>
      </c>
      <c r="F176" s="114" t="s">
        <v>36</v>
      </c>
      <c r="G176" s="114" t="s">
        <v>32</v>
      </c>
      <c r="H176" s="373" t="s">
        <v>25</v>
      </c>
      <c r="I176" s="374"/>
      <c r="J176" s="375"/>
      <c r="K176" s="103"/>
      <c r="L176" s="114"/>
      <c r="M176" s="114"/>
      <c r="N176" s="103"/>
      <c r="O176" s="103" t="s">
        <v>17</v>
      </c>
    </row>
    <row r="177" spans="1:15" s="87" customFormat="1" ht="22.5" hidden="1" customHeight="1">
      <c r="A177" s="103"/>
      <c r="B177" s="103">
        <v>1207</v>
      </c>
      <c r="C177" s="103" t="s">
        <v>479</v>
      </c>
      <c r="D177" s="103"/>
      <c r="E177" s="103"/>
      <c r="F177" s="114"/>
      <c r="G177" s="114"/>
      <c r="H177" s="373"/>
      <c r="I177" s="374"/>
      <c r="J177" s="375"/>
      <c r="K177" s="103"/>
      <c r="L177" s="114"/>
      <c r="M177" s="114"/>
      <c r="N177" s="103"/>
      <c r="O177" s="103" t="s">
        <v>17</v>
      </c>
    </row>
    <row r="178" spans="1:15" ht="33.75" hidden="1" customHeight="1">
      <c r="A178" s="103">
        <f>MAX(A$2:A176)+1</f>
        <v>154</v>
      </c>
      <c r="B178" s="103">
        <v>120700001</v>
      </c>
      <c r="C178" s="103" t="s">
        <v>480</v>
      </c>
      <c r="D178" s="103" t="s">
        <v>481</v>
      </c>
      <c r="E178" s="103" t="s">
        <v>482</v>
      </c>
      <c r="F178" s="114" t="s">
        <v>31</v>
      </c>
      <c r="G178" s="114" t="s">
        <v>32</v>
      </c>
      <c r="H178" s="373">
        <v>6.5</v>
      </c>
      <c r="I178" s="374"/>
      <c r="J178" s="375"/>
      <c r="K178" s="123" t="s">
        <v>346</v>
      </c>
      <c r="L178" s="114"/>
      <c r="M178" s="114"/>
      <c r="N178" s="103"/>
      <c r="O178" s="103" t="s">
        <v>17</v>
      </c>
    </row>
    <row r="179" spans="1:15" s="87" customFormat="1" ht="22.5" hidden="1" customHeight="1">
      <c r="A179" s="103"/>
      <c r="B179" s="103">
        <v>1208</v>
      </c>
      <c r="C179" s="103" t="s">
        <v>483</v>
      </c>
      <c r="D179" s="103"/>
      <c r="E179" s="103"/>
      <c r="F179" s="114"/>
      <c r="G179" s="114"/>
      <c r="H179" s="373"/>
      <c r="I179" s="374"/>
      <c r="J179" s="375"/>
      <c r="K179" s="103"/>
      <c r="L179" s="114"/>
      <c r="M179" s="114"/>
      <c r="N179" s="103"/>
      <c r="O179" s="103" t="s">
        <v>17</v>
      </c>
    </row>
    <row r="180" spans="1:15" ht="22.5" hidden="1" customHeight="1">
      <c r="A180" s="103">
        <f>MAX(A$2:A178)+1</f>
        <v>155</v>
      </c>
      <c r="B180" s="103">
        <v>120800001</v>
      </c>
      <c r="C180" s="103" t="s">
        <v>484</v>
      </c>
      <c r="D180" s="103"/>
      <c r="E180" s="123" t="s">
        <v>485</v>
      </c>
      <c r="F180" s="114" t="s">
        <v>31</v>
      </c>
      <c r="G180" s="114" t="s">
        <v>32</v>
      </c>
      <c r="H180" s="373">
        <v>13</v>
      </c>
      <c r="I180" s="374"/>
      <c r="J180" s="375"/>
      <c r="K180" s="123" t="s">
        <v>346</v>
      </c>
      <c r="L180" s="114"/>
      <c r="M180" s="114"/>
      <c r="N180" s="103"/>
      <c r="O180" s="103" t="s">
        <v>17</v>
      </c>
    </row>
    <row r="181" spans="1:15" ht="24" hidden="1" customHeight="1">
      <c r="A181" s="103">
        <f>MAX(A$2:A180)+1</f>
        <v>156</v>
      </c>
      <c r="B181" s="103" t="s">
        <v>486</v>
      </c>
      <c r="C181" s="103" t="s">
        <v>487</v>
      </c>
      <c r="D181" s="103"/>
      <c r="E181" s="103"/>
      <c r="F181" s="114" t="s">
        <v>31</v>
      </c>
      <c r="G181" s="114" t="s">
        <v>32</v>
      </c>
      <c r="H181" s="373">
        <v>2.6</v>
      </c>
      <c r="I181" s="374"/>
      <c r="J181" s="375"/>
      <c r="K181" s="123" t="s">
        <v>487</v>
      </c>
      <c r="L181" s="114"/>
      <c r="M181" s="114"/>
      <c r="N181" s="103"/>
      <c r="O181" s="103" t="s">
        <v>17</v>
      </c>
    </row>
    <row r="182" spans="1:15" ht="60" hidden="1" customHeight="1">
      <c r="A182" s="103">
        <f>MAX(A$2:A181)+1</f>
        <v>157</v>
      </c>
      <c r="B182" s="103" t="s">
        <v>488</v>
      </c>
      <c r="C182" s="153" t="s">
        <v>489</v>
      </c>
      <c r="D182" s="155" t="s">
        <v>490</v>
      </c>
      <c r="E182" s="156" t="s">
        <v>491</v>
      </c>
      <c r="F182" s="118" t="s">
        <v>23</v>
      </c>
      <c r="G182" s="158" t="s">
        <v>32</v>
      </c>
      <c r="H182" s="373" t="s">
        <v>56</v>
      </c>
      <c r="I182" s="374"/>
      <c r="J182" s="375"/>
      <c r="K182" s="170"/>
      <c r="L182" s="114"/>
      <c r="M182" s="114"/>
      <c r="N182" s="103"/>
      <c r="O182" s="103" t="s">
        <v>492</v>
      </c>
    </row>
    <row r="183" spans="1:15" ht="56.25" hidden="1" customHeight="1">
      <c r="A183" s="103">
        <f>MAX(A$2:A182)+1</f>
        <v>158</v>
      </c>
      <c r="B183" s="103">
        <v>120800002</v>
      </c>
      <c r="C183" s="103" t="s">
        <v>493</v>
      </c>
      <c r="D183" s="103" t="s">
        <v>494</v>
      </c>
      <c r="E183" s="103" t="s">
        <v>495</v>
      </c>
      <c r="F183" s="114" t="s">
        <v>31</v>
      </c>
      <c r="G183" s="114" t="s">
        <v>433</v>
      </c>
      <c r="H183" s="373">
        <v>26</v>
      </c>
      <c r="I183" s="374"/>
      <c r="J183" s="375"/>
      <c r="K183" s="103" t="s">
        <v>496</v>
      </c>
      <c r="L183" s="126"/>
      <c r="M183" s="126"/>
      <c r="N183" s="114"/>
      <c r="O183" s="103" t="s">
        <v>94</v>
      </c>
    </row>
    <row r="184" spans="1:15" s="87" customFormat="1" ht="22.5" hidden="1" customHeight="1">
      <c r="A184" s="103"/>
      <c r="B184" s="103">
        <v>1209</v>
      </c>
      <c r="C184" s="103" t="s">
        <v>497</v>
      </c>
      <c r="D184" s="103"/>
      <c r="E184" s="103"/>
      <c r="F184" s="116"/>
      <c r="G184" s="114"/>
      <c r="H184" s="373"/>
      <c r="I184" s="374"/>
      <c r="J184" s="375"/>
      <c r="K184" s="103"/>
      <c r="L184" s="114"/>
      <c r="M184" s="114"/>
      <c r="N184" s="103"/>
      <c r="O184" s="103" t="s">
        <v>17</v>
      </c>
    </row>
    <row r="185" spans="1:15" ht="22.5" hidden="1" customHeight="1">
      <c r="A185" s="103">
        <f>MAX(A$2:A184)+1</f>
        <v>159</v>
      </c>
      <c r="B185" s="103">
        <v>120900001</v>
      </c>
      <c r="C185" s="103" t="s">
        <v>498</v>
      </c>
      <c r="D185" s="103" t="s">
        <v>499</v>
      </c>
      <c r="E185" s="103" t="s">
        <v>500</v>
      </c>
      <c r="F185" s="114" t="s">
        <v>31</v>
      </c>
      <c r="G185" s="114" t="s">
        <v>32</v>
      </c>
      <c r="H185" s="373">
        <v>20</v>
      </c>
      <c r="I185" s="374"/>
      <c r="J185" s="375"/>
      <c r="K185" s="103"/>
      <c r="L185" s="114"/>
      <c r="M185" s="114"/>
      <c r="N185" s="103"/>
      <c r="O185" s="103" t="s">
        <v>17</v>
      </c>
    </row>
    <row r="186" spans="1:15" s="87" customFormat="1" ht="22.5" hidden="1" customHeight="1">
      <c r="A186" s="103"/>
      <c r="B186" s="103">
        <v>1210</v>
      </c>
      <c r="C186" s="103" t="s">
        <v>501</v>
      </c>
      <c r="D186" s="103"/>
      <c r="E186" s="103"/>
      <c r="F186" s="114"/>
      <c r="G186" s="114"/>
      <c r="H186" s="373"/>
      <c r="I186" s="374"/>
      <c r="J186" s="375"/>
      <c r="K186" s="103"/>
      <c r="L186" s="114"/>
      <c r="M186" s="114"/>
      <c r="N186" s="103"/>
      <c r="O186" s="103" t="s">
        <v>17</v>
      </c>
    </row>
    <row r="187" spans="1:15" ht="24" hidden="1" customHeight="1">
      <c r="A187" s="103">
        <f>MAX(A$2:A186)+1</f>
        <v>160</v>
      </c>
      <c r="B187" s="103">
        <v>121000001</v>
      </c>
      <c r="C187" s="103" t="s">
        <v>502</v>
      </c>
      <c r="D187" s="103" t="s">
        <v>503</v>
      </c>
      <c r="E187" s="103" t="s">
        <v>485</v>
      </c>
      <c r="F187" s="114" t="s">
        <v>31</v>
      </c>
      <c r="G187" s="114" t="s">
        <v>32</v>
      </c>
      <c r="H187" s="373">
        <v>26</v>
      </c>
      <c r="I187" s="374"/>
      <c r="J187" s="375"/>
      <c r="K187" s="123" t="s">
        <v>504</v>
      </c>
      <c r="L187" s="114"/>
      <c r="M187" s="114"/>
      <c r="N187" s="103"/>
      <c r="O187" s="103" t="s">
        <v>17</v>
      </c>
    </row>
    <row r="188" spans="1:15" s="87" customFormat="1" ht="22.5" hidden="1" customHeight="1">
      <c r="A188" s="103"/>
      <c r="B188" s="103">
        <v>1211</v>
      </c>
      <c r="C188" s="103" t="s">
        <v>505</v>
      </c>
      <c r="D188" s="103"/>
      <c r="E188" s="103"/>
      <c r="F188" s="114"/>
      <c r="G188" s="114"/>
      <c r="H188" s="373"/>
      <c r="I188" s="374"/>
      <c r="J188" s="375"/>
      <c r="K188" s="103"/>
      <c r="L188" s="114"/>
      <c r="M188" s="114"/>
      <c r="N188" s="103"/>
      <c r="O188" s="103" t="s">
        <v>17</v>
      </c>
    </row>
    <row r="189" spans="1:15" ht="22.5" hidden="1" customHeight="1">
      <c r="A189" s="103">
        <f>MAX(A$2:A188)+1</f>
        <v>161</v>
      </c>
      <c r="B189" s="103">
        <v>121100001</v>
      </c>
      <c r="C189" s="103" t="s">
        <v>506</v>
      </c>
      <c r="D189" s="103" t="s">
        <v>507</v>
      </c>
      <c r="E189" s="103"/>
      <c r="F189" s="114" t="s">
        <v>31</v>
      </c>
      <c r="G189" s="114" t="s">
        <v>32</v>
      </c>
      <c r="H189" s="373">
        <v>2.6</v>
      </c>
      <c r="I189" s="374"/>
      <c r="J189" s="375"/>
      <c r="K189" s="103"/>
      <c r="L189" s="114"/>
      <c r="M189" s="114"/>
      <c r="N189" s="103"/>
      <c r="O189" s="103" t="s">
        <v>17</v>
      </c>
    </row>
    <row r="190" spans="1:15" ht="22.5" hidden="1" customHeight="1">
      <c r="A190" s="103">
        <f>MAX(A$2:A189)+1</f>
        <v>162</v>
      </c>
      <c r="B190" s="103">
        <v>121100002</v>
      </c>
      <c r="C190" s="103" t="s">
        <v>508</v>
      </c>
      <c r="D190" s="103" t="s">
        <v>509</v>
      </c>
      <c r="E190" s="103"/>
      <c r="F190" s="114" t="s">
        <v>31</v>
      </c>
      <c r="G190" s="114" t="s">
        <v>32</v>
      </c>
      <c r="H190" s="373">
        <v>6.5</v>
      </c>
      <c r="I190" s="374"/>
      <c r="J190" s="375"/>
      <c r="K190" s="103"/>
      <c r="L190" s="114"/>
      <c r="M190" s="114"/>
      <c r="N190" s="103"/>
      <c r="O190" s="103" t="s">
        <v>17</v>
      </c>
    </row>
    <row r="191" spans="1:15" s="87" customFormat="1" ht="22.5" hidden="1" customHeight="1">
      <c r="A191" s="103"/>
      <c r="B191" s="103">
        <v>1212</v>
      </c>
      <c r="C191" s="103" t="s">
        <v>510</v>
      </c>
      <c r="D191" s="103"/>
      <c r="E191" s="103"/>
      <c r="F191" s="114"/>
      <c r="G191" s="114"/>
      <c r="H191" s="373"/>
      <c r="I191" s="374"/>
      <c r="J191" s="375"/>
      <c r="K191" s="103"/>
      <c r="L191" s="114"/>
      <c r="M191" s="114"/>
      <c r="N191" s="103"/>
      <c r="O191" s="103" t="s">
        <v>17</v>
      </c>
    </row>
    <row r="192" spans="1:15" ht="22.5" hidden="1" customHeight="1">
      <c r="A192" s="103">
        <f>MAX(A$2:A191)+1</f>
        <v>163</v>
      </c>
      <c r="B192" s="103">
        <v>121200001</v>
      </c>
      <c r="C192" s="103" t="s">
        <v>511</v>
      </c>
      <c r="D192" s="103"/>
      <c r="E192" s="103" t="s">
        <v>282</v>
      </c>
      <c r="F192" s="114" t="s">
        <v>31</v>
      </c>
      <c r="G192" s="114" t="s">
        <v>32</v>
      </c>
      <c r="H192" s="373">
        <v>3.9</v>
      </c>
      <c r="I192" s="374"/>
      <c r="J192" s="375"/>
      <c r="K192" s="103"/>
      <c r="L192" s="114"/>
      <c r="M192" s="114"/>
      <c r="N192" s="103"/>
      <c r="O192" s="103" t="s">
        <v>17</v>
      </c>
    </row>
    <row r="193" spans="1:15" s="87" customFormat="1" ht="22.5" hidden="1" customHeight="1">
      <c r="A193" s="103"/>
      <c r="B193" s="103">
        <v>1213</v>
      </c>
      <c r="C193" s="103" t="s">
        <v>512</v>
      </c>
      <c r="D193" s="103"/>
      <c r="E193" s="103"/>
      <c r="F193" s="114"/>
      <c r="G193" s="114"/>
      <c r="H193" s="373"/>
      <c r="I193" s="374"/>
      <c r="J193" s="375"/>
      <c r="K193" s="103"/>
      <c r="L193" s="114"/>
      <c r="M193" s="114"/>
      <c r="N193" s="103"/>
      <c r="O193" s="103" t="s">
        <v>17</v>
      </c>
    </row>
    <row r="194" spans="1:15" ht="22.5" hidden="1" customHeight="1">
      <c r="A194" s="103">
        <f>MAX(A$2:A193)+1</f>
        <v>164</v>
      </c>
      <c r="B194" s="103">
        <v>121300001</v>
      </c>
      <c r="C194" s="103" t="s">
        <v>513</v>
      </c>
      <c r="D194" s="103"/>
      <c r="E194" s="103" t="s">
        <v>282</v>
      </c>
      <c r="F194" s="114" t="s">
        <v>31</v>
      </c>
      <c r="G194" s="114" t="s">
        <v>32</v>
      </c>
      <c r="H194" s="373">
        <v>3.9</v>
      </c>
      <c r="I194" s="374"/>
      <c r="J194" s="375"/>
      <c r="K194" s="103"/>
      <c r="L194" s="114"/>
      <c r="M194" s="114"/>
      <c r="N194" s="103"/>
      <c r="O194" s="103" t="s">
        <v>17</v>
      </c>
    </row>
    <row r="195" spans="1:15" s="87" customFormat="1" ht="22.5" hidden="1" customHeight="1">
      <c r="A195" s="103"/>
      <c r="B195" s="103">
        <v>1214</v>
      </c>
      <c r="C195" s="103" t="s">
        <v>514</v>
      </c>
      <c r="D195" s="103"/>
      <c r="E195" s="103"/>
      <c r="F195" s="114"/>
      <c r="G195" s="114"/>
      <c r="H195" s="373"/>
      <c r="I195" s="374"/>
      <c r="J195" s="375"/>
      <c r="K195" s="103"/>
      <c r="L195" s="114"/>
      <c r="M195" s="114"/>
      <c r="N195" s="103"/>
      <c r="O195" s="103" t="s">
        <v>17</v>
      </c>
    </row>
    <row r="196" spans="1:15" ht="22.5" hidden="1" customHeight="1">
      <c r="A196" s="103">
        <f>MAX(A$2:A195)+1</f>
        <v>165</v>
      </c>
      <c r="B196" s="103">
        <v>121400001</v>
      </c>
      <c r="C196" s="103" t="s">
        <v>515</v>
      </c>
      <c r="D196" s="103"/>
      <c r="E196" s="103" t="s">
        <v>516</v>
      </c>
      <c r="F196" s="114" t="s">
        <v>31</v>
      </c>
      <c r="G196" s="114" t="s">
        <v>32</v>
      </c>
      <c r="H196" s="373">
        <v>1.3</v>
      </c>
      <c r="I196" s="374"/>
      <c r="J196" s="375"/>
      <c r="K196" s="123" t="s">
        <v>346</v>
      </c>
      <c r="L196" s="114"/>
      <c r="M196" s="114"/>
      <c r="N196" s="103"/>
      <c r="O196" s="103" t="s">
        <v>17</v>
      </c>
    </row>
    <row r="197" spans="1:15" ht="22.5" hidden="1" customHeight="1">
      <c r="A197" s="103">
        <f>MAX(A$2:A196)+1</f>
        <v>166</v>
      </c>
      <c r="B197" s="103" t="s">
        <v>517</v>
      </c>
      <c r="C197" s="123" t="s">
        <v>518</v>
      </c>
      <c r="D197" s="103"/>
      <c r="E197" s="103"/>
      <c r="F197" s="114" t="s">
        <v>31</v>
      </c>
      <c r="G197" s="114" t="s">
        <v>32</v>
      </c>
      <c r="H197" s="373">
        <v>2.6</v>
      </c>
      <c r="I197" s="374"/>
      <c r="J197" s="375"/>
      <c r="K197" s="123" t="s">
        <v>518</v>
      </c>
      <c r="L197" s="114"/>
      <c r="M197" s="114"/>
      <c r="N197" s="103"/>
      <c r="O197" s="103" t="s">
        <v>17</v>
      </c>
    </row>
    <row r="198" spans="1:15" ht="22.5" hidden="1" customHeight="1">
      <c r="A198" s="103">
        <f>MAX(A$2:A197)+1</f>
        <v>167</v>
      </c>
      <c r="B198" s="103">
        <v>121400002</v>
      </c>
      <c r="C198" s="103" t="s">
        <v>519</v>
      </c>
      <c r="D198" s="103"/>
      <c r="E198" s="103" t="s">
        <v>520</v>
      </c>
      <c r="F198" s="114" t="s">
        <v>36</v>
      </c>
      <c r="G198" s="114" t="s">
        <v>151</v>
      </c>
      <c r="H198" s="373">
        <v>6</v>
      </c>
      <c r="I198" s="374"/>
      <c r="J198" s="375"/>
      <c r="K198" s="103" t="s">
        <v>521</v>
      </c>
      <c r="L198" s="114"/>
      <c r="M198" s="114"/>
      <c r="N198" s="103"/>
      <c r="O198" s="103" t="s">
        <v>17</v>
      </c>
    </row>
    <row r="199" spans="1:15" s="87" customFormat="1" ht="22.5" hidden="1" customHeight="1">
      <c r="A199" s="103"/>
      <c r="B199" s="103">
        <v>1215</v>
      </c>
      <c r="C199" s="103" t="s">
        <v>522</v>
      </c>
      <c r="D199" s="103"/>
      <c r="E199" s="103" t="s">
        <v>523</v>
      </c>
      <c r="F199" s="114"/>
      <c r="G199" s="114"/>
      <c r="H199" s="373"/>
      <c r="I199" s="374"/>
      <c r="J199" s="375"/>
      <c r="K199" s="103"/>
      <c r="L199" s="114"/>
      <c r="M199" s="114"/>
      <c r="N199" s="103"/>
      <c r="O199" s="103" t="s">
        <v>17</v>
      </c>
    </row>
    <row r="200" spans="1:15" ht="22.5" hidden="1" customHeight="1">
      <c r="A200" s="103">
        <f>MAX(A$2:A199)+1</f>
        <v>168</v>
      </c>
      <c r="B200" s="103">
        <v>121500001</v>
      </c>
      <c r="C200" s="103" t="s">
        <v>524</v>
      </c>
      <c r="D200" s="103" t="s">
        <v>525</v>
      </c>
      <c r="E200" s="103" t="s">
        <v>526</v>
      </c>
      <c r="F200" s="114" t="s">
        <v>31</v>
      </c>
      <c r="G200" s="114" t="s">
        <v>32</v>
      </c>
      <c r="H200" s="373">
        <v>13</v>
      </c>
      <c r="I200" s="374"/>
      <c r="J200" s="375"/>
      <c r="K200" s="123" t="s">
        <v>346</v>
      </c>
      <c r="L200" s="114"/>
      <c r="M200" s="114"/>
      <c r="N200" s="103"/>
      <c r="O200" s="103" t="s">
        <v>17</v>
      </c>
    </row>
    <row r="201" spans="1:15" ht="22.5" hidden="1" customHeight="1">
      <c r="A201" s="103">
        <f>MAX(A$2:A200)+1</f>
        <v>169</v>
      </c>
      <c r="B201" s="103">
        <v>121500002</v>
      </c>
      <c r="C201" s="103" t="s">
        <v>527</v>
      </c>
      <c r="D201" s="103" t="s">
        <v>528</v>
      </c>
      <c r="E201" s="103"/>
      <c r="F201" s="114" t="s">
        <v>31</v>
      </c>
      <c r="G201" s="114" t="s">
        <v>32</v>
      </c>
      <c r="H201" s="373">
        <v>26</v>
      </c>
      <c r="I201" s="374"/>
      <c r="J201" s="375"/>
      <c r="K201" s="123" t="s">
        <v>346</v>
      </c>
      <c r="L201" s="114"/>
      <c r="M201" s="114"/>
      <c r="N201" s="103"/>
      <c r="O201" s="103" t="s">
        <v>17</v>
      </c>
    </row>
    <row r="202" spans="1:15" s="87" customFormat="1" ht="22.5" hidden="1" customHeight="1">
      <c r="A202" s="103"/>
      <c r="B202" s="103">
        <v>1216</v>
      </c>
      <c r="C202" s="103" t="s">
        <v>529</v>
      </c>
      <c r="D202" s="103"/>
      <c r="E202" s="103"/>
      <c r="F202" s="114"/>
      <c r="G202" s="114"/>
      <c r="H202" s="373"/>
      <c r="I202" s="374"/>
      <c r="J202" s="375"/>
      <c r="K202" s="103"/>
      <c r="L202" s="114"/>
      <c r="M202" s="114"/>
      <c r="N202" s="103"/>
      <c r="O202" s="103" t="s">
        <v>17</v>
      </c>
    </row>
    <row r="203" spans="1:15" ht="33.75" hidden="1" customHeight="1">
      <c r="A203" s="103">
        <f>MAX(A$2:A202)+1</f>
        <v>170</v>
      </c>
      <c r="B203" s="103">
        <v>121600001</v>
      </c>
      <c r="C203" s="103" t="s">
        <v>530</v>
      </c>
      <c r="D203" s="103" t="s">
        <v>531</v>
      </c>
      <c r="E203" s="103" t="s">
        <v>532</v>
      </c>
      <c r="F203" s="114" t="s">
        <v>31</v>
      </c>
      <c r="G203" s="114" t="s">
        <v>32</v>
      </c>
      <c r="H203" s="373">
        <v>5.2</v>
      </c>
      <c r="I203" s="374"/>
      <c r="J203" s="375"/>
      <c r="K203" s="123" t="s">
        <v>346</v>
      </c>
      <c r="L203" s="114"/>
      <c r="M203" s="114"/>
      <c r="N203" s="103"/>
      <c r="O203" s="103" t="s">
        <v>17</v>
      </c>
    </row>
    <row r="204" spans="1:15" ht="22.5" hidden="1" customHeight="1">
      <c r="A204" s="103">
        <f>MAX(A$2:A203)+1</f>
        <v>171</v>
      </c>
      <c r="B204" s="103" t="s">
        <v>533</v>
      </c>
      <c r="C204" s="103" t="s">
        <v>534</v>
      </c>
      <c r="D204" s="105"/>
      <c r="E204" s="105"/>
      <c r="F204" s="114" t="s">
        <v>31</v>
      </c>
      <c r="G204" s="114" t="s">
        <v>62</v>
      </c>
      <c r="H204" s="373">
        <v>1.3</v>
      </c>
      <c r="I204" s="374"/>
      <c r="J204" s="375"/>
      <c r="K204" s="123" t="s">
        <v>534</v>
      </c>
      <c r="L204" s="114"/>
      <c r="M204" s="114"/>
      <c r="N204" s="103"/>
      <c r="O204" s="103" t="s">
        <v>17</v>
      </c>
    </row>
    <row r="205" spans="1:15" ht="22.5" hidden="1" customHeight="1">
      <c r="A205" s="103">
        <f>MAX(A$2:A204)+1</f>
        <v>172</v>
      </c>
      <c r="B205" s="103">
        <v>121600002</v>
      </c>
      <c r="C205" s="103" t="s">
        <v>535</v>
      </c>
      <c r="D205" s="103"/>
      <c r="E205" s="103" t="s">
        <v>536</v>
      </c>
      <c r="F205" s="114" t="s">
        <v>31</v>
      </c>
      <c r="G205" s="114" t="s">
        <v>32</v>
      </c>
      <c r="H205" s="373">
        <v>20</v>
      </c>
      <c r="I205" s="374"/>
      <c r="J205" s="375"/>
      <c r="K205" s="103"/>
      <c r="L205" s="114"/>
      <c r="M205" s="114"/>
      <c r="N205" s="103"/>
      <c r="O205" s="103" t="s">
        <v>17</v>
      </c>
    </row>
    <row r="206" spans="1:15" ht="22.5" hidden="1" customHeight="1">
      <c r="A206" s="103">
        <f>MAX(A$2:A205)+1</f>
        <v>173</v>
      </c>
      <c r="B206" s="103">
        <v>121600003</v>
      </c>
      <c r="C206" s="103" t="s">
        <v>537</v>
      </c>
      <c r="D206" s="103" t="s">
        <v>538</v>
      </c>
      <c r="E206" s="103" t="s">
        <v>539</v>
      </c>
      <c r="F206" s="114" t="s">
        <v>31</v>
      </c>
      <c r="G206" s="114" t="s">
        <v>62</v>
      </c>
      <c r="H206" s="373">
        <v>50</v>
      </c>
      <c r="I206" s="374"/>
      <c r="J206" s="375"/>
      <c r="K206" s="103"/>
      <c r="L206" s="114"/>
      <c r="M206" s="114"/>
      <c r="N206" s="103"/>
      <c r="O206" s="103" t="s">
        <v>17</v>
      </c>
    </row>
    <row r="207" spans="1:15" ht="22.5" hidden="1" customHeight="1">
      <c r="A207" s="103">
        <f>MAX(A$2:A206)+1</f>
        <v>174</v>
      </c>
      <c r="B207" s="103">
        <v>121600004</v>
      </c>
      <c r="C207" s="103" t="s">
        <v>540</v>
      </c>
      <c r="D207" s="103" t="s">
        <v>541</v>
      </c>
      <c r="E207" s="103"/>
      <c r="F207" s="114" t="s">
        <v>31</v>
      </c>
      <c r="G207" s="114" t="s">
        <v>32</v>
      </c>
      <c r="H207" s="373">
        <v>8</v>
      </c>
      <c r="I207" s="374"/>
      <c r="J207" s="375"/>
      <c r="K207" s="103"/>
      <c r="L207" s="114"/>
      <c r="M207" s="114"/>
      <c r="N207" s="103"/>
      <c r="O207" s="103" t="s">
        <v>17</v>
      </c>
    </row>
    <row r="208" spans="1:15" s="87" customFormat="1" ht="22.5" hidden="1" customHeight="1">
      <c r="A208" s="103"/>
      <c r="B208" s="103">
        <v>1217</v>
      </c>
      <c r="C208" s="103" t="s">
        <v>542</v>
      </c>
      <c r="D208" s="103"/>
      <c r="E208" s="103"/>
      <c r="F208" s="114"/>
      <c r="G208" s="114"/>
      <c r="H208" s="373"/>
      <c r="I208" s="374"/>
      <c r="J208" s="375"/>
      <c r="K208" s="103"/>
      <c r="L208" s="114"/>
      <c r="M208" s="114"/>
      <c r="N208" s="103"/>
      <c r="O208" s="103" t="s">
        <v>17</v>
      </c>
    </row>
    <row r="209" spans="1:15" ht="22.5" hidden="1" customHeight="1">
      <c r="A209" s="103">
        <f>MAX(A$2:A208)+1</f>
        <v>175</v>
      </c>
      <c r="B209" s="103">
        <v>121700001</v>
      </c>
      <c r="C209" s="103" t="s">
        <v>543</v>
      </c>
      <c r="D209" s="103"/>
      <c r="E209" s="103" t="s">
        <v>544</v>
      </c>
      <c r="F209" s="114" t="s">
        <v>31</v>
      </c>
      <c r="G209" s="114" t="s">
        <v>32</v>
      </c>
      <c r="H209" s="373">
        <v>3.9</v>
      </c>
      <c r="I209" s="374"/>
      <c r="J209" s="375"/>
      <c r="K209" s="123" t="s">
        <v>346</v>
      </c>
      <c r="L209" s="114"/>
      <c r="M209" s="114"/>
      <c r="N209" s="103"/>
      <c r="O209" s="103" t="s">
        <v>17</v>
      </c>
    </row>
    <row r="210" spans="1:15" ht="22.5" hidden="1" customHeight="1">
      <c r="A210" s="103"/>
      <c r="B210" s="103">
        <v>13</v>
      </c>
      <c r="C210" s="103" t="s">
        <v>545</v>
      </c>
      <c r="D210" s="115" t="s">
        <v>546</v>
      </c>
      <c r="E210" s="103"/>
      <c r="F210" s="114"/>
      <c r="G210" s="114"/>
      <c r="H210" s="373"/>
      <c r="I210" s="374"/>
      <c r="J210" s="375"/>
      <c r="K210" s="123"/>
      <c r="L210" s="114"/>
      <c r="M210" s="114"/>
      <c r="N210" s="103"/>
      <c r="O210" s="103" t="s">
        <v>17</v>
      </c>
    </row>
    <row r="211" spans="1:15" s="87" customFormat="1" ht="22.5" hidden="1" customHeight="1">
      <c r="A211" s="103"/>
      <c r="B211" s="103">
        <v>1301</v>
      </c>
      <c r="C211" s="103" t="s">
        <v>547</v>
      </c>
      <c r="D211" s="103"/>
      <c r="E211" s="103"/>
      <c r="F211" s="114"/>
      <c r="G211" s="114"/>
      <c r="H211" s="373"/>
      <c r="I211" s="374"/>
      <c r="J211" s="375"/>
      <c r="K211" s="103"/>
      <c r="L211" s="114"/>
      <c r="M211" s="114"/>
      <c r="N211" s="103"/>
      <c r="O211" s="103" t="s">
        <v>17</v>
      </c>
    </row>
    <row r="212" spans="1:15" ht="22.5" hidden="1" customHeight="1">
      <c r="A212" s="103">
        <f>MAX(A$2:A211)+1</f>
        <v>176</v>
      </c>
      <c r="B212" s="103">
        <v>130100001</v>
      </c>
      <c r="C212" s="103" t="s">
        <v>548</v>
      </c>
      <c r="D212" s="103"/>
      <c r="E212" s="103"/>
      <c r="F212" s="114" t="s">
        <v>23</v>
      </c>
      <c r="G212" s="114" t="s">
        <v>32</v>
      </c>
      <c r="H212" s="373" t="s">
        <v>25</v>
      </c>
      <c r="I212" s="374"/>
      <c r="J212" s="375"/>
      <c r="K212" s="103"/>
      <c r="L212" s="126"/>
      <c r="M212" s="126"/>
      <c r="N212" s="103"/>
      <c r="O212" s="103" t="s">
        <v>17</v>
      </c>
    </row>
    <row r="213" spans="1:15" s="87" customFormat="1" ht="22.5" hidden="1" customHeight="1">
      <c r="A213" s="103"/>
      <c r="B213" s="103">
        <v>1302</v>
      </c>
      <c r="C213" s="103" t="s">
        <v>549</v>
      </c>
      <c r="D213" s="103"/>
      <c r="E213" s="103"/>
      <c r="F213" s="114"/>
      <c r="G213" s="114"/>
      <c r="H213" s="373"/>
      <c r="I213" s="374"/>
      <c r="J213" s="375"/>
      <c r="K213" s="103"/>
      <c r="L213" s="114"/>
      <c r="M213" s="114"/>
      <c r="N213" s="103"/>
      <c r="O213" s="103" t="s">
        <v>17</v>
      </c>
    </row>
    <row r="214" spans="1:15" ht="22.5" hidden="1" customHeight="1">
      <c r="A214" s="103">
        <f>MAX(A$2:A213)+1</f>
        <v>177</v>
      </c>
      <c r="B214" s="103">
        <v>130200001</v>
      </c>
      <c r="C214" s="103" t="s">
        <v>550</v>
      </c>
      <c r="D214" s="103" t="s">
        <v>551</v>
      </c>
      <c r="E214" s="103"/>
      <c r="F214" s="114" t="s">
        <v>36</v>
      </c>
      <c r="G214" s="114" t="s">
        <v>32</v>
      </c>
      <c r="H214" s="373" t="s">
        <v>25</v>
      </c>
      <c r="I214" s="374"/>
      <c r="J214" s="375"/>
      <c r="K214" s="103"/>
      <c r="L214" s="126"/>
      <c r="M214" s="126"/>
      <c r="N214" s="103"/>
      <c r="O214" s="103" t="s">
        <v>17</v>
      </c>
    </row>
    <row r="215" spans="1:15" ht="22.5" hidden="1" customHeight="1">
      <c r="A215" s="103">
        <f>MAX(A$2:A214)+1</f>
        <v>178</v>
      </c>
      <c r="B215" s="103">
        <v>130200002</v>
      </c>
      <c r="C215" s="103" t="s">
        <v>552</v>
      </c>
      <c r="D215" s="103" t="s">
        <v>553</v>
      </c>
      <c r="E215" s="103"/>
      <c r="F215" s="114" t="s">
        <v>36</v>
      </c>
      <c r="G215" s="114" t="s">
        <v>32</v>
      </c>
      <c r="H215" s="373" t="s">
        <v>25</v>
      </c>
      <c r="I215" s="374"/>
      <c r="J215" s="375"/>
      <c r="K215" s="103" t="s">
        <v>554</v>
      </c>
      <c r="L215" s="126"/>
      <c r="M215" s="126"/>
      <c r="N215" s="103"/>
      <c r="O215" s="103" t="s">
        <v>17</v>
      </c>
    </row>
    <row r="216" spans="1:15" s="87" customFormat="1" ht="22.5" hidden="1" customHeight="1">
      <c r="A216" s="103"/>
      <c r="B216" s="103">
        <v>1303</v>
      </c>
      <c r="C216" s="103" t="s">
        <v>555</v>
      </c>
      <c r="D216" s="103"/>
      <c r="E216" s="103"/>
      <c r="F216" s="114"/>
      <c r="G216" s="114"/>
      <c r="H216" s="373"/>
      <c r="I216" s="374"/>
      <c r="J216" s="375"/>
      <c r="K216" s="103"/>
      <c r="L216" s="114"/>
      <c r="M216" s="114"/>
      <c r="N216" s="103"/>
      <c r="O216" s="103" t="s">
        <v>17</v>
      </c>
    </row>
    <row r="217" spans="1:15" ht="22.5" hidden="1" customHeight="1">
      <c r="A217" s="103">
        <f>MAX(A$2:A216)+1</f>
        <v>179</v>
      </c>
      <c r="B217" s="103">
        <v>130300001</v>
      </c>
      <c r="C217" s="103" t="s">
        <v>556</v>
      </c>
      <c r="D217" s="103" t="s">
        <v>557</v>
      </c>
      <c r="E217" s="103"/>
      <c r="F217" s="114" t="s">
        <v>23</v>
      </c>
      <c r="G217" s="114" t="s">
        <v>32</v>
      </c>
      <c r="H217" s="373" t="s">
        <v>25</v>
      </c>
      <c r="I217" s="374"/>
      <c r="J217" s="375"/>
      <c r="K217" s="103"/>
      <c r="L217" s="126"/>
      <c r="M217" s="126"/>
      <c r="N217" s="103"/>
      <c r="O217" s="103" t="s">
        <v>17</v>
      </c>
    </row>
    <row r="218" spans="1:15" s="87" customFormat="1" ht="22.5" hidden="1" customHeight="1">
      <c r="A218" s="103"/>
      <c r="B218" s="103">
        <v>1304</v>
      </c>
      <c r="C218" s="103" t="s">
        <v>558</v>
      </c>
      <c r="D218" s="103"/>
      <c r="E218" s="103"/>
      <c r="F218" s="114"/>
      <c r="G218" s="114"/>
      <c r="H218" s="373"/>
      <c r="I218" s="374"/>
      <c r="J218" s="375"/>
      <c r="K218" s="103"/>
      <c r="L218" s="114"/>
      <c r="M218" s="114"/>
      <c r="N218" s="103"/>
      <c r="O218" s="103" t="s">
        <v>17</v>
      </c>
    </row>
    <row r="219" spans="1:15" ht="22.5" hidden="1" customHeight="1">
      <c r="A219" s="103">
        <f>MAX(A$2:A218)+1</f>
        <v>180</v>
      </c>
      <c r="B219" s="103">
        <v>130400001</v>
      </c>
      <c r="C219" s="103" t="s">
        <v>559</v>
      </c>
      <c r="D219" s="103" t="s">
        <v>560</v>
      </c>
      <c r="E219" s="103"/>
      <c r="F219" s="114" t="s">
        <v>23</v>
      </c>
      <c r="G219" s="114" t="s">
        <v>32</v>
      </c>
      <c r="H219" s="373" t="s">
        <v>25</v>
      </c>
      <c r="I219" s="374"/>
      <c r="J219" s="375"/>
      <c r="K219" s="103"/>
      <c r="L219" s="126"/>
      <c r="M219" s="126"/>
      <c r="N219" s="103"/>
      <c r="O219" s="103" t="s">
        <v>17</v>
      </c>
    </row>
    <row r="220" spans="1:15" s="87" customFormat="1" ht="22.5" hidden="1" customHeight="1">
      <c r="A220" s="103"/>
      <c r="B220" s="103">
        <v>1305</v>
      </c>
      <c r="C220" s="103" t="s">
        <v>561</v>
      </c>
      <c r="D220" s="103"/>
      <c r="E220" s="103"/>
      <c r="F220" s="114"/>
      <c r="G220" s="114"/>
      <c r="H220" s="373"/>
      <c r="I220" s="374"/>
      <c r="J220" s="375"/>
      <c r="K220" s="103"/>
      <c r="L220" s="114"/>
      <c r="M220" s="114"/>
      <c r="N220" s="103"/>
      <c r="O220" s="103" t="s">
        <v>17</v>
      </c>
    </row>
    <row r="221" spans="1:15" ht="22.5" hidden="1" customHeight="1">
      <c r="A221" s="103">
        <f>MAX(A$2:A220)+1</f>
        <v>181</v>
      </c>
      <c r="B221" s="103">
        <v>130500001</v>
      </c>
      <c r="C221" s="103" t="s">
        <v>562</v>
      </c>
      <c r="D221" s="103" t="s">
        <v>563</v>
      </c>
      <c r="E221" s="103"/>
      <c r="F221" s="114" t="s">
        <v>23</v>
      </c>
      <c r="G221" s="114" t="s">
        <v>32</v>
      </c>
      <c r="H221" s="373" t="s">
        <v>25</v>
      </c>
      <c r="I221" s="374"/>
      <c r="J221" s="375"/>
      <c r="K221" s="103"/>
      <c r="L221" s="126"/>
      <c r="M221" s="126"/>
      <c r="N221" s="103"/>
      <c r="O221" s="103" t="s">
        <v>17</v>
      </c>
    </row>
    <row r="222" spans="1:15" s="87" customFormat="1" ht="22.5" hidden="1" customHeight="1">
      <c r="A222" s="103"/>
      <c r="B222" s="103">
        <v>1306</v>
      </c>
      <c r="C222" s="103" t="s">
        <v>564</v>
      </c>
      <c r="D222" s="103"/>
      <c r="E222" s="103"/>
      <c r="F222" s="114"/>
      <c r="G222" s="114"/>
      <c r="H222" s="373"/>
      <c r="I222" s="374"/>
      <c r="J222" s="375"/>
      <c r="K222" s="103"/>
      <c r="L222" s="114"/>
      <c r="M222" s="114"/>
      <c r="N222" s="103"/>
      <c r="O222" s="103" t="s">
        <v>17</v>
      </c>
    </row>
    <row r="223" spans="1:15" ht="22.5" hidden="1" customHeight="1">
      <c r="A223" s="103">
        <f>MAX(A$2:A222)+1</f>
        <v>182</v>
      </c>
      <c r="B223" s="103">
        <v>130600001</v>
      </c>
      <c r="C223" s="103" t="s">
        <v>565</v>
      </c>
      <c r="D223" s="103" t="s">
        <v>566</v>
      </c>
      <c r="E223" s="103"/>
      <c r="F223" s="114" t="s">
        <v>31</v>
      </c>
      <c r="G223" s="114" t="s">
        <v>32</v>
      </c>
      <c r="H223" s="373" t="s">
        <v>25</v>
      </c>
      <c r="I223" s="374"/>
      <c r="J223" s="375"/>
      <c r="K223" s="103"/>
      <c r="L223" s="126"/>
      <c r="M223" s="126"/>
      <c r="N223" s="103"/>
      <c r="O223" s="103" t="s">
        <v>17</v>
      </c>
    </row>
    <row r="224" spans="1:15" ht="22.5" hidden="1" customHeight="1">
      <c r="A224" s="103">
        <f>MAX(A$2:A223)+1</f>
        <v>183</v>
      </c>
      <c r="B224" s="103">
        <v>130600002</v>
      </c>
      <c r="C224" s="103" t="s">
        <v>567</v>
      </c>
      <c r="D224" s="103" t="s">
        <v>568</v>
      </c>
      <c r="E224" s="103"/>
      <c r="F224" s="114" t="s">
        <v>31</v>
      </c>
      <c r="G224" s="114" t="s">
        <v>32</v>
      </c>
      <c r="H224" s="373" t="s">
        <v>25</v>
      </c>
      <c r="I224" s="374"/>
      <c r="J224" s="375"/>
      <c r="K224" s="103"/>
      <c r="L224" s="126"/>
      <c r="M224" s="126"/>
      <c r="N224" s="103"/>
      <c r="O224" s="103" t="s">
        <v>17</v>
      </c>
    </row>
    <row r="225" spans="1:15" s="87" customFormat="1" ht="22.5" hidden="1" customHeight="1">
      <c r="A225" s="103"/>
      <c r="B225" s="103">
        <v>1307</v>
      </c>
      <c r="C225" s="103" t="s">
        <v>569</v>
      </c>
      <c r="D225" s="103"/>
      <c r="E225" s="103"/>
      <c r="F225" s="114"/>
      <c r="G225" s="114"/>
      <c r="H225" s="373"/>
      <c r="I225" s="374"/>
      <c r="J225" s="375"/>
      <c r="K225" s="103"/>
      <c r="L225" s="114"/>
      <c r="M225" s="114"/>
      <c r="N225" s="103"/>
      <c r="O225" s="103" t="s">
        <v>17</v>
      </c>
    </row>
    <row r="226" spans="1:15" ht="22.5" hidden="1" customHeight="1">
      <c r="A226" s="103">
        <f>MAX(A$2:A225)+1</f>
        <v>184</v>
      </c>
      <c r="B226" s="103">
        <v>130700001</v>
      </c>
      <c r="C226" s="103" t="s">
        <v>570</v>
      </c>
      <c r="D226" s="103" t="s">
        <v>571</v>
      </c>
      <c r="E226" s="103"/>
      <c r="F226" s="114" t="s">
        <v>23</v>
      </c>
      <c r="G226" s="114" t="s">
        <v>32</v>
      </c>
      <c r="H226" s="373" t="s">
        <v>25</v>
      </c>
      <c r="I226" s="374"/>
      <c r="J226" s="375"/>
      <c r="K226" s="103"/>
      <c r="L226" s="126"/>
      <c r="M226" s="126"/>
      <c r="N226" s="103"/>
      <c r="O226" s="103" t="s">
        <v>17</v>
      </c>
    </row>
    <row r="227" spans="1:15" ht="22.5" hidden="1" customHeight="1">
      <c r="A227" s="103">
        <f>MAX(A$2:A226)+1</f>
        <v>185</v>
      </c>
      <c r="B227" s="103" t="s">
        <v>572</v>
      </c>
      <c r="C227" s="115" t="s">
        <v>573</v>
      </c>
      <c r="D227" s="103"/>
      <c r="E227" s="103"/>
      <c r="F227" s="114" t="s">
        <v>23</v>
      </c>
      <c r="G227" s="114" t="s">
        <v>32</v>
      </c>
      <c r="H227" s="373" t="s">
        <v>25</v>
      </c>
      <c r="I227" s="374"/>
      <c r="J227" s="375"/>
      <c r="K227" s="123" t="s">
        <v>574</v>
      </c>
      <c r="L227" s="126"/>
      <c r="M227" s="126"/>
      <c r="N227" s="103"/>
      <c r="O227" s="103" t="s">
        <v>17</v>
      </c>
    </row>
    <row r="228" spans="1:15" s="87" customFormat="1" ht="22.5" hidden="1" customHeight="1">
      <c r="A228" s="103"/>
      <c r="B228" s="103">
        <v>1308</v>
      </c>
      <c r="C228" s="103" t="s">
        <v>575</v>
      </c>
      <c r="D228" s="103"/>
      <c r="E228" s="103"/>
      <c r="F228" s="114"/>
      <c r="G228" s="114"/>
      <c r="H228" s="373"/>
      <c r="I228" s="374"/>
      <c r="J228" s="375"/>
      <c r="K228" s="103"/>
      <c r="L228" s="114"/>
      <c r="M228" s="114"/>
      <c r="N228" s="103"/>
      <c r="O228" s="103" t="s">
        <v>17</v>
      </c>
    </row>
    <row r="229" spans="1:15" ht="22.5" hidden="1" customHeight="1">
      <c r="A229" s="103">
        <f>MAX(A$2:A228)+1</f>
        <v>186</v>
      </c>
      <c r="B229" s="103">
        <v>130800001</v>
      </c>
      <c r="C229" s="103" t="s">
        <v>576</v>
      </c>
      <c r="D229" s="103"/>
      <c r="E229" s="103"/>
      <c r="F229" s="114" t="s">
        <v>23</v>
      </c>
      <c r="G229" s="114" t="s">
        <v>32</v>
      </c>
      <c r="H229" s="373" t="s">
        <v>25</v>
      </c>
      <c r="I229" s="374"/>
      <c r="J229" s="375"/>
      <c r="K229" s="103" t="s">
        <v>577</v>
      </c>
      <c r="L229" s="126"/>
      <c r="M229" s="126"/>
      <c r="N229" s="103"/>
      <c r="O229" s="103" t="s">
        <v>17</v>
      </c>
    </row>
    <row r="230" spans="1:15" ht="22.5" hidden="1" customHeight="1">
      <c r="A230" s="103">
        <f>MAX(A$2:A229)+1</f>
        <v>187</v>
      </c>
      <c r="B230" s="103">
        <v>130800002</v>
      </c>
      <c r="C230" s="103" t="s">
        <v>578</v>
      </c>
      <c r="D230" s="103" t="s">
        <v>579</v>
      </c>
      <c r="E230" s="103" t="s">
        <v>252</v>
      </c>
      <c r="F230" s="114" t="s">
        <v>23</v>
      </c>
      <c r="G230" s="114" t="s">
        <v>433</v>
      </c>
      <c r="H230" s="373" t="s">
        <v>25</v>
      </c>
      <c r="I230" s="374"/>
      <c r="J230" s="375"/>
      <c r="K230" s="103"/>
      <c r="L230" s="126"/>
      <c r="M230" s="126"/>
      <c r="N230" s="103"/>
      <c r="O230" s="103" t="s">
        <v>17</v>
      </c>
    </row>
    <row r="231" spans="1:15" s="87" customFormat="1" ht="22.5" hidden="1" customHeight="1">
      <c r="A231" s="103"/>
      <c r="B231" s="103">
        <v>1309</v>
      </c>
      <c r="C231" s="103" t="s">
        <v>580</v>
      </c>
      <c r="D231" s="103"/>
      <c r="E231" s="103"/>
      <c r="F231" s="114"/>
      <c r="G231" s="114"/>
      <c r="H231" s="373"/>
      <c r="I231" s="374"/>
      <c r="J231" s="375"/>
      <c r="K231" s="103" t="s">
        <v>581</v>
      </c>
      <c r="L231" s="114"/>
      <c r="M231" s="114"/>
      <c r="N231" s="103"/>
      <c r="O231" s="103" t="s">
        <v>17</v>
      </c>
    </row>
    <row r="232" spans="1:15" ht="22.5" hidden="1" customHeight="1">
      <c r="A232" s="103">
        <f>MAX(A$2:A231)+1</f>
        <v>188</v>
      </c>
      <c r="B232" s="103">
        <v>130900001</v>
      </c>
      <c r="C232" s="103" t="s">
        <v>582</v>
      </c>
      <c r="D232" s="103" t="s">
        <v>583</v>
      </c>
      <c r="E232" s="103"/>
      <c r="F232" s="114" t="s">
        <v>23</v>
      </c>
      <c r="G232" s="114" t="s">
        <v>32</v>
      </c>
      <c r="H232" s="373" t="s">
        <v>25</v>
      </c>
      <c r="I232" s="374"/>
      <c r="J232" s="375"/>
      <c r="K232" s="103" t="s">
        <v>577</v>
      </c>
      <c r="L232" s="114"/>
      <c r="M232" s="114"/>
      <c r="N232" s="103"/>
      <c r="O232" s="103" t="s">
        <v>17</v>
      </c>
    </row>
    <row r="233" spans="1:15" ht="22.5" hidden="1" customHeight="1">
      <c r="A233" s="103">
        <f>MAX(A$2:A232)+1</f>
        <v>189</v>
      </c>
      <c r="B233" s="103">
        <v>130900002</v>
      </c>
      <c r="C233" s="103" t="s">
        <v>584</v>
      </c>
      <c r="D233" s="103" t="s">
        <v>585</v>
      </c>
      <c r="E233" s="103"/>
      <c r="F233" s="114" t="s">
        <v>23</v>
      </c>
      <c r="G233" s="114" t="s">
        <v>361</v>
      </c>
      <c r="H233" s="373" t="s">
        <v>25</v>
      </c>
      <c r="I233" s="374"/>
      <c r="J233" s="375"/>
      <c r="K233" s="103" t="s">
        <v>577</v>
      </c>
      <c r="L233" s="114"/>
      <c r="M233" s="114"/>
      <c r="N233" s="103"/>
      <c r="O233" s="103" t="s">
        <v>17</v>
      </c>
    </row>
    <row r="234" spans="1:15" ht="33.75" hidden="1" customHeight="1">
      <c r="A234" s="103">
        <f>MAX(A$2:A233)+1</f>
        <v>190</v>
      </c>
      <c r="B234" s="103">
        <v>130900003</v>
      </c>
      <c r="C234" s="103" t="s">
        <v>586</v>
      </c>
      <c r="D234" s="103" t="s">
        <v>588</v>
      </c>
      <c r="E234" s="103"/>
      <c r="F234" s="114" t="s">
        <v>31</v>
      </c>
      <c r="G234" s="114" t="s">
        <v>433</v>
      </c>
      <c r="H234" s="373" t="s">
        <v>25</v>
      </c>
      <c r="I234" s="374"/>
      <c r="J234" s="375"/>
      <c r="K234" s="103" t="s">
        <v>589</v>
      </c>
      <c r="L234" s="114"/>
      <c r="M234" s="114"/>
      <c r="N234" s="103"/>
      <c r="O234" s="103" t="s">
        <v>17</v>
      </c>
    </row>
    <row r="235" spans="1:15" s="87" customFormat="1" ht="22.5" hidden="1" customHeight="1">
      <c r="A235" s="103"/>
      <c r="B235" s="103">
        <v>1310</v>
      </c>
      <c r="C235" s="103" t="s">
        <v>590</v>
      </c>
      <c r="D235" s="103"/>
      <c r="E235" s="103"/>
      <c r="F235" s="114"/>
      <c r="G235" s="114"/>
      <c r="H235" s="373"/>
      <c r="I235" s="374"/>
      <c r="J235" s="375"/>
      <c r="K235" s="103"/>
      <c r="L235" s="114"/>
      <c r="M235" s="114"/>
      <c r="N235" s="103"/>
      <c r="O235" s="103" t="s">
        <v>17</v>
      </c>
    </row>
    <row r="236" spans="1:15" ht="22.5" hidden="1" customHeight="1">
      <c r="A236" s="103">
        <f>MAX(A$2:A235)+1</f>
        <v>191</v>
      </c>
      <c r="B236" s="103">
        <v>131000001</v>
      </c>
      <c r="C236" s="103" t="s">
        <v>591</v>
      </c>
      <c r="D236" s="103"/>
      <c r="E236" s="103"/>
      <c r="F236" s="114" t="s">
        <v>31</v>
      </c>
      <c r="G236" s="114" t="s">
        <v>32</v>
      </c>
      <c r="H236" s="373">
        <v>0.1</v>
      </c>
      <c r="I236" s="374"/>
      <c r="J236" s="375"/>
      <c r="K236" s="103"/>
      <c r="L236" s="126"/>
      <c r="M236" s="126"/>
      <c r="N236" s="103"/>
      <c r="O236" s="103" t="s">
        <v>17</v>
      </c>
    </row>
    <row r="237" spans="1:15" s="87" customFormat="1" ht="293.25" hidden="1" customHeight="1">
      <c r="A237" s="103">
        <f>MAX(A$2:A236)+1</f>
        <v>192</v>
      </c>
      <c r="B237" s="103">
        <v>1311</v>
      </c>
      <c r="C237" s="103" t="s">
        <v>592</v>
      </c>
      <c r="D237" s="67" t="s">
        <v>593</v>
      </c>
      <c r="E237" s="129" t="s">
        <v>594</v>
      </c>
      <c r="F237" s="114" t="s">
        <v>36</v>
      </c>
      <c r="G237" s="114" t="s">
        <v>32</v>
      </c>
      <c r="H237" s="373" t="s">
        <v>25</v>
      </c>
      <c r="I237" s="374"/>
      <c r="J237" s="375"/>
      <c r="K237" s="176" t="s">
        <v>595</v>
      </c>
      <c r="L237" s="114"/>
      <c r="M237" s="114"/>
      <c r="N237" s="103"/>
      <c r="O237" s="103" t="s">
        <v>17</v>
      </c>
    </row>
    <row r="238" spans="1:15" ht="78.75" hidden="1" customHeight="1">
      <c r="A238" s="171">
        <f>MAX(A$2:A237)+1</f>
        <v>193</v>
      </c>
      <c r="B238" s="171">
        <v>131100001</v>
      </c>
      <c r="C238" s="171" t="s">
        <v>596</v>
      </c>
      <c r="D238" s="172" t="s">
        <v>597</v>
      </c>
      <c r="E238" s="173"/>
      <c r="F238" s="174"/>
      <c r="G238" s="114" t="s">
        <v>32</v>
      </c>
      <c r="H238" s="373" t="s">
        <v>25</v>
      </c>
      <c r="I238" s="374"/>
      <c r="J238" s="375"/>
      <c r="K238" s="177"/>
      <c r="L238" s="178"/>
      <c r="M238" s="179"/>
      <c r="N238" s="103"/>
      <c r="O238" s="103" t="s">
        <v>17</v>
      </c>
    </row>
    <row r="239" spans="1:15" ht="78.75" hidden="1" customHeight="1">
      <c r="A239" s="171">
        <f>MAX(A$2:A238)+1</f>
        <v>194</v>
      </c>
      <c r="B239" s="171">
        <v>131100002</v>
      </c>
      <c r="C239" s="171" t="s">
        <v>598</v>
      </c>
      <c r="D239" s="172" t="s">
        <v>599</v>
      </c>
      <c r="E239" s="173"/>
      <c r="F239" s="174"/>
      <c r="G239" s="175" t="s">
        <v>32</v>
      </c>
      <c r="H239" s="373" t="s">
        <v>25</v>
      </c>
      <c r="I239" s="374"/>
      <c r="J239" s="375"/>
      <c r="K239" s="177"/>
      <c r="L239" s="178"/>
      <c r="M239" s="179"/>
      <c r="N239" s="103"/>
      <c r="O239" s="103" t="s">
        <v>17</v>
      </c>
    </row>
    <row r="240" spans="1:15" s="87" customFormat="1" ht="22.5" hidden="1" customHeight="1">
      <c r="A240" s="171"/>
      <c r="B240" s="103">
        <v>14</v>
      </c>
      <c r="C240" s="103" t="s">
        <v>600</v>
      </c>
      <c r="D240" s="103"/>
      <c r="E240" s="103"/>
      <c r="F240" s="114"/>
      <c r="G240" s="114"/>
      <c r="H240" s="373"/>
      <c r="I240" s="374"/>
      <c r="J240" s="375"/>
      <c r="K240" s="103"/>
      <c r="L240" s="114"/>
      <c r="M240" s="114"/>
      <c r="N240" s="103"/>
      <c r="O240" s="103" t="s">
        <v>17</v>
      </c>
    </row>
    <row r="241" spans="1:15" s="87" customFormat="1" ht="22.5" hidden="1" customHeight="1">
      <c r="A241" s="171"/>
      <c r="B241" s="103">
        <v>1401</v>
      </c>
      <c r="C241" s="103" t="s">
        <v>601</v>
      </c>
      <c r="D241" s="103"/>
      <c r="E241" s="103"/>
      <c r="F241" s="114"/>
      <c r="G241" s="114"/>
      <c r="H241" s="373"/>
      <c r="I241" s="374"/>
      <c r="J241" s="375"/>
      <c r="K241" s="103"/>
      <c r="L241" s="114"/>
      <c r="M241" s="114"/>
      <c r="N241" s="103"/>
      <c r="O241" s="103" t="s">
        <v>17</v>
      </c>
    </row>
    <row r="242" spans="1:15" ht="22.5" hidden="1" customHeight="1">
      <c r="A242" s="171">
        <f>MAX(A$2:A241)+1</f>
        <v>195</v>
      </c>
      <c r="B242" s="103">
        <v>140100001</v>
      </c>
      <c r="C242" s="103" t="s">
        <v>602</v>
      </c>
      <c r="D242" s="103" t="s">
        <v>603</v>
      </c>
      <c r="E242" s="103"/>
      <c r="F242" s="114" t="s">
        <v>23</v>
      </c>
      <c r="G242" s="114" t="s">
        <v>32</v>
      </c>
      <c r="H242" s="373" t="s">
        <v>25</v>
      </c>
      <c r="I242" s="374"/>
      <c r="J242" s="375"/>
      <c r="K242" s="103"/>
      <c r="L242" s="126"/>
      <c r="M242" s="126"/>
      <c r="N242" s="103"/>
      <c r="O242" s="103" t="s">
        <v>17</v>
      </c>
    </row>
    <row r="243" spans="1:15" ht="22.5" hidden="1" customHeight="1">
      <c r="A243" s="171">
        <f>MAX(A$2:A242)+1</f>
        <v>196</v>
      </c>
      <c r="B243" s="103" t="s">
        <v>604</v>
      </c>
      <c r="C243" s="103" t="s">
        <v>605</v>
      </c>
      <c r="D243" s="103"/>
      <c r="E243" s="103"/>
      <c r="F243" s="114" t="s">
        <v>23</v>
      </c>
      <c r="G243" s="114" t="s">
        <v>32</v>
      </c>
      <c r="H243" s="373" t="s">
        <v>25</v>
      </c>
      <c r="I243" s="374"/>
      <c r="J243" s="375"/>
      <c r="K243" s="123" t="s">
        <v>605</v>
      </c>
      <c r="L243" s="126"/>
      <c r="M243" s="126"/>
      <c r="N243" s="103"/>
      <c r="O243" s="103" t="s">
        <v>17</v>
      </c>
    </row>
    <row r="244" spans="1:15" ht="22.5" hidden="1" customHeight="1">
      <c r="A244" s="171">
        <f>MAX(A$2:A243)+1</f>
        <v>197</v>
      </c>
      <c r="B244" s="103">
        <v>140100002</v>
      </c>
      <c r="C244" s="103" t="s">
        <v>606</v>
      </c>
      <c r="D244" s="103" t="s">
        <v>607</v>
      </c>
      <c r="E244" s="103"/>
      <c r="F244" s="114" t="s">
        <v>23</v>
      </c>
      <c r="G244" s="114" t="s">
        <v>32</v>
      </c>
      <c r="H244" s="373" t="s">
        <v>25</v>
      </c>
      <c r="I244" s="374"/>
      <c r="J244" s="375"/>
      <c r="K244" s="103"/>
      <c r="L244" s="126"/>
      <c r="M244" s="126"/>
      <c r="N244" s="103"/>
      <c r="O244" s="103" t="s">
        <v>17</v>
      </c>
    </row>
    <row r="245" spans="1:15" ht="22.5" hidden="1" customHeight="1">
      <c r="A245" s="171">
        <f>MAX(A$2:A244)+1</f>
        <v>198</v>
      </c>
      <c r="B245" s="103">
        <v>140100003</v>
      </c>
      <c r="C245" s="103" t="s">
        <v>608</v>
      </c>
      <c r="D245" s="103"/>
      <c r="E245" s="103"/>
      <c r="F245" s="114" t="s">
        <v>23</v>
      </c>
      <c r="G245" s="114" t="s">
        <v>62</v>
      </c>
      <c r="H245" s="373" t="s">
        <v>25</v>
      </c>
      <c r="I245" s="374"/>
      <c r="J245" s="375"/>
      <c r="K245" s="103"/>
      <c r="L245" s="126"/>
      <c r="M245" s="126"/>
      <c r="N245" s="103"/>
      <c r="O245" s="103" t="s">
        <v>17</v>
      </c>
    </row>
    <row r="246" spans="1:15" ht="22.5" hidden="1" customHeight="1">
      <c r="A246" s="171">
        <f>MAX(A$2:A245)+1</f>
        <v>199</v>
      </c>
      <c r="B246" s="103">
        <v>140100004</v>
      </c>
      <c r="C246" s="103" t="s">
        <v>609</v>
      </c>
      <c r="D246" s="103" t="s">
        <v>610</v>
      </c>
      <c r="E246" s="103"/>
      <c r="F246" s="114" t="s">
        <v>23</v>
      </c>
      <c r="G246" s="114" t="s">
        <v>32</v>
      </c>
      <c r="H246" s="373" t="s">
        <v>25</v>
      </c>
      <c r="I246" s="374"/>
      <c r="J246" s="375"/>
      <c r="K246" s="103"/>
      <c r="L246" s="126"/>
      <c r="M246" s="126"/>
      <c r="N246" s="103"/>
      <c r="O246" s="103" t="s">
        <v>17</v>
      </c>
    </row>
    <row r="247" spans="1:15" ht="22.5" hidden="1" customHeight="1">
      <c r="A247" s="171"/>
      <c r="B247" s="103">
        <v>15</v>
      </c>
      <c r="C247" s="103" t="s">
        <v>611</v>
      </c>
      <c r="D247" s="103"/>
      <c r="E247" s="103"/>
      <c r="F247" s="114"/>
      <c r="G247" s="114"/>
      <c r="H247" s="373"/>
      <c r="I247" s="374"/>
      <c r="J247" s="375"/>
      <c r="K247" s="103"/>
      <c r="L247" s="126"/>
      <c r="M247" s="126"/>
      <c r="N247" s="103"/>
      <c r="O247" s="103" t="s">
        <v>17</v>
      </c>
    </row>
    <row r="248" spans="1:15" s="87" customFormat="1" ht="56.25" hidden="1" customHeight="1">
      <c r="A248" s="171">
        <f>MAX(A$2:A247)+1</f>
        <v>200</v>
      </c>
      <c r="B248" s="103">
        <v>150000001</v>
      </c>
      <c r="C248" s="103" t="s">
        <v>612</v>
      </c>
      <c r="D248" s="103"/>
      <c r="E248" s="103"/>
      <c r="F248" s="114" t="s">
        <v>23</v>
      </c>
      <c r="G248" s="114" t="s">
        <v>613</v>
      </c>
      <c r="H248" s="373"/>
      <c r="I248" s="374"/>
      <c r="J248" s="375"/>
      <c r="K248" s="67" t="s">
        <v>614</v>
      </c>
      <c r="L248" s="114"/>
      <c r="M248" s="114"/>
      <c r="N248" s="103"/>
      <c r="O248" s="103" t="s">
        <v>17</v>
      </c>
    </row>
    <row r="249" spans="1:15" s="87" customFormat="1" ht="56.25" hidden="1" customHeight="1">
      <c r="A249" s="171">
        <f>MAX(A$2:A248)+1</f>
        <v>201</v>
      </c>
      <c r="B249" s="103">
        <v>150000002</v>
      </c>
      <c r="C249" s="103" t="s">
        <v>615</v>
      </c>
      <c r="D249" s="103"/>
      <c r="E249" s="103"/>
      <c r="F249" s="114" t="s">
        <v>23</v>
      </c>
      <c r="G249" s="114" t="s">
        <v>613</v>
      </c>
      <c r="H249" s="373"/>
      <c r="I249" s="374"/>
      <c r="J249" s="375"/>
      <c r="K249" s="67" t="s">
        <v>614</v>
      </c>
      <c r="L249" s="114"/>
      <c r="M249" s="114"/>
      <c r="N249" s="103"/>
      <c r="O249" s="103" t="s">
        <v>17</v>
      </c>
    </row>
    <row r="250" spans="1:15" s="87" customFormat="1" ht="56.25" hidden="1" customHeight="1">
      <c r="A250" s="171">
        <f>MAX(A$2:A249)+1</f>
        <v>202</v>
      </c>
      <c r="B250" s="103">
        <v>150000003</v>
      </c>
      <c r="C250" s="103" t="s">
        <v>616</v>
      </c>
      <c r="D250" s="103"/>
      <c r="E250" s="103"/>
      <c r="F250" s="114" t="s">
        <v>23</v>
      </c>
      <c r="G250" s="114" t="s">
        <v>617</v>
      </c>
      <c r="H250" s="373"/>
      <c r="I250" s="374"/>
      <c r="J250" s="375"/>
      <c r="K250" s="67" t="s">
        <v>614</v>
      </c>
      <c r="L250" s="114"/>
      <c r="M250" s="114"/>
      <c r="N250" s="103"/>
      <c r="O250" s="103" t="s">
        <v>17</v>
      </c>
    </row>
    <row r="251" spans="1:15" s="87" customFormat="1" ht="22.5" hidden="1" customHeight="1">
      <c r="A251" s="171">
        <f>MAX(A$2:A250)+1</f>
        <v>203</v>
      </c>
      <c r="B251" s="103">
        <v>150000004</v>
      </c>
      <c r="C251" s="103" t="s">
        <v>618</v>
      </c>
      <c r="D251" s="103"/>
      <c r="E251" s="103"/>
      <c r="F251" s="114" t="s">
        <v>23</v>
      </c>
      <c r="G251" s="114"/>
      <c r="H251" s="373"/>
      <c r="I251" s="374"/>
      <c r="J251" s="375"/>
      <c r="K251" s="67" t="s">
        <v>619</v>
      </c>
      <c r="L251" s="114"/>
      <c r="M251" s="114"/>
      <c r="N251" s="103"/>
      <c r="O251" s="103" t="s">
        <v>17</v>
      </c>
    </row>
    <row r="252" spans="1:15" s="87" customFormat="1" ht="22.5" hidden="1" customHeight="1">
      <c r="A252" s="171">
        <f>MAX(A$2:A251)+1</f>
        <v>204</v>
      </c>
      <c r="B252" s="103">
        <v>150000005</v>
      </c>
      <c r="C252" s="103" t="s">
        <v>620</v>
      </c>
      <c r="D252" s="103"/>
      <c r="E252" s="103"/>
      <c r="F252" s="114" t="s">
        <v>23</v>
      </c>
      <c r="G252" s="114"/>
      <c r="H252" s="373"/>
      <c r="I252" s="374"/>
      <c r="J252" s="375"/>
      <c r="K252" s="67" t="s">
        <v>619</v>
      </c>
      <c r="L252" s="114"/>
      <c r="M252" s="114"/>
      <c r="N252" s="103"/>
      <c r="O252" s="103" t="s">
        <v>17</v>
      </c>
    </row>
    <row r="253" spans="1:15" s="87" customFormat="1" ht="22.5" hidden="1" customHeight="1">
      <c r="A253" s="171">
        <f>MAX(A$2:A252)+1</f>
        <v>205</v>
      </c>
      <c r="B253" s="103">
        <v>150000006</v>
      </c>
      <c r="C253" s="103" t="s">
        <v>621</v>
      </c>
      <c r="D253" s="103"/>
      <c r="E253" s="103"/>
      <c r="F253" s="114" t="s">
        <v>23</v>
      </c>
      <c r="G253" s="114"/>
      <c r="H253" s="373"/>
      <c r="I253" s="374"/>
      <c r="J253" s="375"/>
      <c r="K253" s="67" t="s">
        <v>619</v>
      </c>
      <c r="L253" s="114"/>
      <c r="M253" s="114"/>
      <c r="N253" s="103"/>
      <c r="O253" s="103" t="s">
        <v>17</v>
      </c>
    </row>
    <row r="254" spans="1:15" s="87" customFormat="1" ht="22.5" hidden="1" customHeight="1">
      <c r="A254" s="171">
        <f>MAX(A$2:A253)+1</f>
        <v>206</v>
      </c>
      <c r="B254" s="103">
        <v>150000007</v>
      </c>
      <c r="C254" s="103" t="s">
        <v>622</v>
      </c>
      <c r="D254" s="103"/>
      <c r="E254" s="103"/>
      <c r="F254" s="114" t="s">
        <v>23</v>
      </c>
      <c r="G254" s="114"/>
      <c r="H254" s="373"/>
      <c r="I254" s="374"/>
      <c r="J254" s="375"/>
      <c r="K254" s="67" t="s">
        <v>619</v>
      </c>
      <c r="L254" s="114"/>
      <c r="M254" s="114"/>
      <c r="N254" s="103"/>
      <c r="O254" s="103" t="s">
        <v>17</v>
      </c>
    </row>
    <row r="255" spans="1:15" s="87" customFormat="1" ht="22.5" hidden="1" customHeight="1">
      <c r="A255" s="171">
        <f>MAX(A$2:A254)+1</f>
        <v>207</v>
      </c>
      <c r="B255" s="103">
        <v>150000008</v>
      </c>
      <c r="C255" s="103" t="s">
        <v>623</v>
      </c>
      <c r="D255" s="103"/>
      <c r="E255" s="103"/>
      <c r="F255" s="114" t="s">
        <v>23</v>
      </c>
      <c r="G255" s="114"/>
      <c r="H255" s="373"/>
      <c r="I255" s="374"/>
      <c r="J255" s="375"/>
      <c r="K255" s="67" t="s">
        <v>619</v>
      </c>
      <c r="L255" s="114"/>
      <c r="M255" s="114"/>
      <c r="N255" s="103"/>
      <c r="O255" s="103" t="s">
        <v>17</v>
      </c>
    </row>
    <row r="256" spans="1:15" s="87" customFormat="1" ht="22.5" hidden="1" customHeight="1">
      <c r="A256" s="171">
        <f>MAX(A$2:A255)+1</f>
        <v>208</v>
      </c>
      <c r="B256" s="103">
        <v>150000009</v>
      </c>
      <c r="C256" s="103" t="s">
        <v>624</v>
      </c>
      <c r="D256" s="103"/>
      <c r="E256" s="103"/>
      <c r="F256" s="114" t="s">
        <v>23</v>
      </c>
      <c r="G256" s="114"/>
      <c r="H256" s="373"/>
      <c r="I256" s="374"/>
      <c r="J256" s="375"/>
      <c r="K256" s="67" t="s">
        <v>619</v>
      </c>
      <c r="L256" s="114"/>
      <c r="M256" s="114"/>
      <c r="N256" s="103"/>
      <c r="O256" s="103" t="s">
        <v>17</v>
      </c>
    </row>
    <row r="257" spans="1:15" s="87" customFormat="1" ht="45" hidden="1" customHeight="1">
      <c r="A257" s="171">
        <f>MAX(A$2:A256)+1</f>
        <v>209</v>
      </c>
      <c r="B257" s="103">
        <v>150000010</v>
      </c>
      <c r="C257" s="103" t="s">
        <v>625</v>
      </c>
      <c r="D257" s="103"/>
      <c r="E257" s="103"/>
      <c r="F257" s="114" t="s">
        <v>23</v>
      </c>
      <c r="G257" s="114"/>
      <c r="H257" s="373"/>
      <c r="I257" s="374"/>
      <c r="J257" s="375"/>
      <c r="K257" s="67" t="s">
        <v>626</v>
      </c>
      <c r="L257" s="114"/>
      <c r="M257" s="114"/>
      <c r="N257" s="103"/>
      <c r="O257" s="103" t="s">
        <v>17</v>
      </c>
    </row>
    <row r="258" spans="1:15" s="87" customFormat="1" ht="22.5" hidden="1" customHeight="1">
      <c r="A258" s="171">
        <f>MAX(A$2:A257)+1</f>
        <v>210</v>
      </c>
      <c r="B258" s="103">
        <v>150000011</v>
      </c>
      <c r="C258" s="103" t="s">
        <v>627</v>
      </c>
      <c r="D258" s="103"/>
      <c r="E258" s="103"/>
      <c r="F258" s="114" t="s">
        <v>23</v>
      </c>
      <c r="G258" s="114" t="s">
        <v>32</v>
      </c>
      <c r="H258" s="373" t="s">
        <v>25</v>
      </c>
      <c r="I258" s="374"/>
      <c r="J258" s="375"/>
      <c r="K258" s="67" t="s">
        <v>628</v>
      </c>
      <c r="L258" s="114"/>
      <c r="M258" s="114"/>
      <c r="N258" s="103"/>
      <c r="O258" s="103" t="s">
        <v>17</v>
      </c>
    </row>
    <row r="259" spans="1:15" s="87" customFormat="1" ht="22.5" hidden="1" customHeight="1">
      <c r="A259" s="171">
        <f>MAX(A$2:A258)+1</f>
        <v>211</v>
      </c>
      <c r="B259" s="103">
        <v>150000012</v>
      </c>
      <c r="C259" s="103" t="s">
        <v>629</v>
      </c>
      <c r="D259" s="103"/>
      <c r="E259" s="103"/>
      <c r="F259" s="114" t="s">
        <v>23</v>
      </c>
      <c r="G259" s="114"/>
      <c r="H259" s="373"/>
      <c r="I259" s="374"/>
      <c r="J259" s="375"/>
      <c r="K259" s="67" t="s">
        <v>619</v>
      </c>
      <c r="L259" s="114"/>
      <c r="M259" s="114"/>
      <c r="N259" s="103"/>
      <c r="O259" s="103" t="s">
        <v>17</v>
      </c>
    </row>
    <row r="260" spans="1:15" s="87" customFormat="1" ht="22.5" hidden="1" customHeight="1">
      <c r="A260" s="171">
        <f>MAX(A$2:A259)+1</f>
        <v>212</v>
      </c>
      <c r="B260" s="103">
        <v>150000013</v>
      </c>
      <c r="C260" s="103" t="s">
        <v>630</v>
      </c>
      <c r="D260" s="103"/>
      <c r="E260" s="103"/>
      <c r="F260" s="114" t="s">
        <v>23</v>
      </c>
      <c r="G260" s="114"/>
      <c r="H260" s="373"/>
      <c r="I260" s="374"/>
      <c r="J260" s="375"/>
      <c r="K260" s="67" t="s">
        <v>631</v>
      </c>
      <c r="L260" s="114"/>
      <c r="M260" s="114"/>
      <c r="N260" s="103"/>
      <c r="O260" s="103" t="s">
        <v>17</v>
      </c>
    </row>
    <row r="261" spans="1:15" s="87" customFormat="1" ht="36" hidden="1" customHeight="1">
      <c r="A261" s="103"/>
      <c r="B261" s="103">
        <v>16</v>
      </c>
      <c r="C261" s="103" t="s">
        <v>632</v>
      </c>
      <c r="D261" s="103"/>
      <c r="E261" s="103"/>
      <c r="F261" s="114"/>
      <c r="G261" s="114"/>
      <c r="H261" s="373"/>
      <c r="I261" s="374"/>
      <c r="J261" s="375"/>
      <c r="K261" s="184" t="s">
        <v>633</v>
      </c>
      <c r="L261" s="114"/>
      <c r="M261" s="114"/>
      <c r="N261" s="103"/>
      <c r="O261" s="103" t="s">
        <v>17</v>
      </c>
    </row>
    <row r="262" spans="1:15" ht="33.75" hidden="1" customHeight="1">
      <c r="A262" s="171">
        <f>MAX(A$2:A261)+1</f>
        <v>213</v>
      </c>
      <c r="B262" s="103">
        <v>160000001</v>
      </c>
      <c r="C262" s="103" t="s">
        <v>634</v>
      </c>
      <c r="D262" s="103" t="s">
        <v>635</v>
      </c>
      <c r="E262" s="103"/>
      <c r="F262" s="114"/>
      <c r="G262" s="114" t="s">
        <v>636</v>
      </c>
      <c r="H262" s="373"/>
      <c r="I262" s="374"/>
      <c r="J262" s="375"/>
      <c r="K262" s="103" t="s">
        <v>637</v>
      </c>
      <c r="L262" s="114"/>
      <c r="M262" s="114"/>
      <c r="N262" s="103"/>
      <c r="O262" s="103" t="s">
        <v>17</v>
      </c>
    </row>
    <row r="263" spans="1:15" ht="22.5" hidden="1" customHeight="1">
      <c r="A263" s="103"/>
      <c r="B263" s="103" t="s">
        <v>638</v>
      </c>
      <c r="C263" s="103"/>
      <c r="D263" s="103"/>
      <c r="E263" s="103"/>
      <c r="F263" s="114"/>
      <c r="G263" s="114" t="s">
        <v>636</v>
      </c>
      <c r="H263" s="373"/>
      <c r="I263" s="374"/>
      <c r="J263" s="375"/>
      <c r="K263" s="103"/>
      <c r="L263" s="114"/>
      <c r="M263" s="114"/>
      <c r="N263" s="103"/>
      <c r="O263" s="103" t="s">
        <v>17</v>
      </c>
    </row>
    <row r="264" spans="1:15" ht="22.5" hidden="1" customHeight="1">
      <c r="A264" s="103">
        <f>MAX(A$2:A263)+1</f>
        <v>214</v>
      </c>
      <c r="B264" s="103">
        <v>160000002</v>
      </c>
      <c r="C264" s="103" t="s">
        <v>639</v>
      </c>
      <c r="D264" s="103" t="s">
        <v>640</v>
      </c>
      <c r="E264" s="103" t="s">
        <v>641</v>
      </c>
      <c r="F264" s="114"/>
      <c r="G264" s="114" t="s">
        <v>636</v>
      </c>
      <c r="H264" s="373" t="s">
        <v>25</v>
      </c>
      <c r="I264" s="374"/>
      <c r="J264" s="375"/>
      <c r="K264" s="103" t="s">
        <v>642</v>
      </c>
      <c r="L264" s="114"/>
      <c r="M264" s="114"/>
      <c r="N264" s="103"/>
      <c r="O264" s="103" t="s">
        <v>17</v>
      </c>
    </row>
    <row r="265" spans="1:15" ht="22.5" hidden="1" customHeight="1">
      <c r="A265" s="103"/>
      <c r="B265" s="103" t="s">
        <v>638</v>
      </c>
      <c r="C265" s="103"/>
      <c r="D265" s="103"/>
      <c r="E265" s="103"/>
      <c r="F265" s="114"/>
      <c r="G265" s="114" t="s">
        <v>636</v>
      </c>
      <c r="H265" s="373"/>
      <c r="I265" s="374"/>
      <c r="J265" s="375"/>
      <c r="K265" s="103"/>
      <c r="L265" s="114"/>
      <c r="M265" s="114"/>
      <c r="N265" s="103"/>
      <c r="O265" s="103" t="s">
        <v>17</v>
      </c>
    </row>
    <row r="266" spans="1:15" ht="123.75" hidden="1" customHeight="1">
      <c r="A266" s="103">
        <f>MAX(A$2:A265)+1</f>
        <v>215</v>
      </c>
      <c r="B266" s="103">
        <v>160000003</v>
      </c>
      <c r="C266" s="103" t="s">
        <v>643</v>
      </c>
      <c r="D266" s="183" t="s">
        <v>644</v>
      </c>
      <c r="E266" s="183" t="s">
        <v>641</v>
      </c>
      <c r="F266" s="114"/>
      <c r="G266" s="114" t="s">
        <v>636</v>
      </c>
      <c r="H266" s="373" t="s">
        <v>25</v>
      </c>
      <c r="I266" s="374"/>
      <c r="J266" s="375"/>
      <c r="K266" s="183" t="s">
        <v>645</v>
      </c>
      <c r="L266" s="114"/>
      <c r="M266" s="114"/>
      <c r="N266" s="103"/>
      <c r="O266" s="103" t="s">
        <v>17</v>
      </c>
    </row>
    <row r="267" spans="1:15" s="87" customFormat="1" ht="22.5" hidden="1" customHeight="1">
      <c r="A267" s="103"/>
      <c r="B267" s="103">
        <v>17</v>
      </c>
      <c r="C267" s="103" t="s">
        <v>646</v>
      </c>
      <c r="D267" s="103"/>
      <c r="E267" s="103"/>
      <c r="F267" s="114"/>
      <c r="G267" s="114"/>
      <c r="H267" s="373"/>
      <c r="I267" s="374"/>
      <c r="J267" s="375"/>
      <c r="K267" s="103"/>
      <c r="L267" s="114"/>
      <c r="M267" s="114"/>
      <c r="N267" s="103"/>
      <c r="O267" s="103" t="s">
        <v>17</v>
      </c>
    </row>
    <row r="268" spans="1:15" ht="22.5" hidden="1" customHeight="1">
      <c r="A268" s="103">
        <f>MAX(A$2:A267)+1</f>
        <v>216</v>
      </c>
      <c r="B268" s="103">
        <v>170200001</v>
      </c>
      <c r="C268" s="103" t="s">
        <v>647</v>
      </c>
      <c r="D268" s="103"/>
      <c r="E268" s="103"/>
      <c r="F268" s="114" t="s">
        <v>23</v>
      </c>
      <c r="G268" s="114" t="s">
        <v>648</v>
      </c>
      <c r="H268" s="373" t="s">
        <v>56</v>
      </c>
      <c r="I268" s="374"/>
      <c r="J268" s="375"/>
      <c r="K268" s="103" t="s">
        <v>649</v>
      </c>
      <c r="L268" s="114"/>
      <c r="M268" s="114"/>
      <c r="N268" s="103"/>
      <c r="O268" s="103" t="s">
        <v>17</v>
      </c>
    </row>
    <row r="269" spans="1:15" ht="45" hidden="1" customHeight="1">
      <c r="A269" s="103">
        <f>MAX(A$2:A268)+1</f>
        <v>217</v>
      </c>
      <c r="B269" s="103">
        <v>170200002</v>
      </c>
      <c r="C269" s="103" t="s">
        <v>650</v>
      </c>
      <c r="D269" s="103" t="s">
        <v>651</v>
      </c>
      <c r="E269" s="103" t="s">
        <v>252</v>
      </c>
      <c r="F269" s="114" t="s">
        <v>23</v>
      </c>
      <c r="G269" s="114" t="s">
        <v>652</v>
      </c>
      <c r="H269" s="373" t="s">
        <v>56</v>
      </c>
      <c r="I269" s="374"/>
      <c r="J269" s="375"/>
      <c r="K269" s="103" t="s">
        <v>653</v>
      </c>
      <c r="L269" s="114"/>
      <c r="M269" s="114"/>
      <c r="N269" s="103"/>
      <c r="O269" s="103" t="s">
        <v>17</v>
      </c>
    </row>
    <row r="270" spans="1:15" ht="56.25" hidden="1" customHeight="1">
      <c r="A270" s="103">
        <f>MAX(A$2:A269)+1</f>
        <v>218</v>
      </c>
      <c r="B270" s="103">
        <v>170200003</v>
      </c>
      <c r="C270" s="103" t="s">
        <v>654</v>
      </c>
      <c r="D270" s="103" t="s">
        <v>655</v>
      </c>
      <c r="E270" s="103"/>
      <c r="F270" s="114" t="s">
        <v>23</v>
      </c>
      <c r="G270" s="114" t="s">
        <v>32</v>
      </c>
      <c r="H270" s="373" t="s">
        <v>56</v>
      </c>
      <c r="I270" s="374"/>
      <c r="J270" s="375"/>
      <c r="K270" s="103"/>
      <c r="L270" s="114"/>
      <c r="M270" s="114"/>
      <c r="N270" s="103"/>
      <c r="O270" s="103" t="s">
        <v>17</v>
      </c>
    </row>
    <row r="271" spans="1:15" s="87" customFormat="1" ht="348.75" hidden="1" customHeight="1">
      <c r="A271" s="103"/>
      <c r="B271" s="103" t="s">
        <v>656</v>
      </c>
      <c r="C271" s="103"/>
      <c r="D271" s="103"/>
      <c r="E271" s="103"/>
      <c r="F271" s="114"/>
      <c r="G271" s="114"/>
      <c r="H271" s="373"/>
      <c r="I271" s="374"/>
      <c r="J271" s="375"/>
      <c r="K271" s="103" t="s">
        <v>657</v>
      </c>
      <c r="L271" s="114"/>
      <c r="M271" s="114"/>
      <c r="N271" s="103"/>
      <c r="O271" s="103" t="s">
        <v>17</v>
      </c>
    </row>
    <row r="272" spans="1:15" s="87" customFormat="1" ht="22.5" hidden="1" customHeight="1">
      <c r="A272" s="103"/>
      <c r="B272" s="103">
        <v>21</v>
      </c>
      <c r="C272" s="103" t="s">
        <v>658</v>
      </c>
      <c r="D272" s="103"/>
      <c r="E272" s="103"/>
      <c r="F272" s="114"/>
      <c r="G272" s="114"/>
      <c r="H272" s="373"/>
      <c r="I272" s="374"/>
      <c r="J272" s="375"/>
      <c r="K272" s="103"/>
      <c r="L272" s="114"/>
      <c r="M272" s="114"/>
      <c r="N272" s="103"/>
      <c r="O272" s="103" t="s">
        <v>17</v>
      </c>
    </row>
    <row r="273" spans="1:15" s="87" customFormat="1" ht="22.5" hidden="1" customHeight="1">
      <c r="A273" s="103"/>
      <c r="B273" s="103">
        <v>2101</v>
      </c>
      <c r="C273" s="103" t="s">
        <v>659</v>
      </c>
      <c r="D273" s="103"/>
      <c r="E273" s="103"/>
      <c r="F273" s="114"/>
      <c r="G273" s="114"/>
      <c r="H273" s="373"/>
      <c r="I273" s="374"/>
      <c r="J273" s="375"/>
      <c r="K273" s="103"/>
      <c r="L273" s="114"/>
      <c r="M273" s="114"/>
      <c r="N273" s="103"/>
      <c r="O273" s="103" t="s">
        <v>17</v>
      </c>
    </row>
    <row r="274" spans="1:15" s="87" customFormat="1" ht="22.5" hidden="1" customHeight="1">
      <c r="A274" s="103"/>
      <c r="B274" s="103">
        <v>210101</v>
      </c>
      <c r="C274" s="103" t="s">
        <v>660</v>
      </c>
      <c r="D274" s="103"/>
      <c r="E274" s="103"/>
      <c r="F274" s="114"/>
      <c r="G274" s="114"/>
      <c r="H274" s="373"/>
      <c r="I274" s="374"/>
      <c r="J274" s="375"/>
      <c r="K274" s="103"/>
      <c r="L274" s="114"/>
      <c r="M274" s="114"/>
      <c r="N274" s="103"/>
      <c r="O274" s="103" t="s">
        <v>17</v>
      </c>
    </row>
    <row r="275" spans="1:15" ht="24" hidden="1" customHeight="1">
      <c r="A275" s="103">
        <f>MAX(A$2:A274)+1</f>
        <v>219</v>
      </c>
      <c r="B275" s="103" t="s">
        <v>661</v>
      </c>
      <c r="C275" s="180" t="s">
        <v>662</v>
      </c>
      <c r="D275" s="103"/>
      <c r="E275" s="103"/>
      <c r="F275" s="114" t="s">
        <v>31</v>
      </c>
      <c r="G275" s="114" t="s">
        <v>32</v>
      </c>
      <c r="H275" s="373">
        <v>5</v>
      </c>
      <c r="I275" s="374"/>
      <c r="J275" s="375"/>
      <c r="K275" s="181" t="s">
        <v>663</v>
      </c>
      <c r="L275" s="114"/>
      <c r="M275" s="114"/>
      <c r="N275" s="103"/>
      <c r="O275" s="103" t="s">
        <v>17</v>
      </c>
    </row>
    <row r="276" spans="1:15" ht="22.5" hidden="1" customHeight="1">
      <c r="A276" s="103">
        <f>MAX(A$2:A275)+1</f>
        <v>220</v>
      </c>
      <c r="B276" s="103">
        <v>210101001</v>
      </c>
      <c r="C276" s="103" t="s">
        <v>664</v>
      </c>
      <c r="D276" s="103" t="s">
        <v>665</v>
      </c>
      <c r="E276" s="103"/>
      <c r="F276" s="114" t="s">
        <v>31</v>
      </c>
      <c r="G276" s="114" t="s">
        <v>666</v>
      </c>
      <c r="H276" s="373">
        <v>5</v>
      </c>
      <c r="I276" s="374"/>
      <c r="J276" s="375"/>
      <c r="K276" s="103"/>
      <c r="L276" s="114"/>
      <c r="M276" s="114"/>
      <c r="N276" s="103"/>
      <c r="O276" s="103" t="s">
        <v>17</v>
      </c>
    </row>
    <row r="277" spans="1:15" ht="22.5" hidden="1" customHeight="1">
      <c r="A277" s="103">
        <f>MAX(A$2:A276)+1</f>
        <v>221</v>
      </c>
      <c r="B277" s="103">
        <v>210101002</v>
      </c>
      <c r="C277" s="103" t="s">
        <v>667</v>
      </c>
      <c r="D277" s="103" t="s">
        <v>668</v>
      </c>
      <c r="E277" s="103"/>
      <c r="F277" s="114" t="s">
        <v>31</v>
      </c>
      <c r="G277" s="114" t="s">
        <v>32</v>
      </c>
      <c r="H277" s="373">
        <v>6</v>
      </c>
      <c r="I277" s="374"/>
      <c r="J277" s="375"/>
      <c r="K277" s="103"/>
      <c r="L277" s="114"/>
      <c r="M277" s="114"/>
      <c r="N277" s="103"/>
      <c r="O277" s="103" t="s">
        <v>17</v>
      </c>
    </row>
    <row r="278" spans="1:15" ht="22.5" hidden="1" customHeight="1">
      <c r="A278" s="103">
        <f>MAX(A$2:A277)+1</f>
        <v>222</v>
      </c>
      <c r="B278" s="103">
        <v>210101003</v>
      </c>
      <c r="C278" s="103" t="s">
        <v>669</v>
      </c>
      <c r="D278" s="103" t="s">
        <v>670</v>
      </c>
      <c r="E278" s="103"/>
      <c r="F278" s="114" t="s">
        <v>31</v>
      </c>
      <c r="G278" s="114" t="s">
        <v>32</v>
      </c>
      <c r="H278" s="373">
        <v>20</v>
      </c>
      <c r="I278" s="374"/>
      <c r="J278" s="375"/>
      <c r="K278" s="103"/>
      <c r="L278" s="114"/>
      <c r="M278" s="114"/>
      <c r="N278" s="103"/>
      <c r="O278" s="103" t="s">
        <v>17</v>
      </c>
    </row>
    <row r="279" spans="1:15" ht="22.5" hidden="1" customHeight="1">
      <c r="A279" s="103">
        <f>MAX(A$2:A278)+1</f>
        <v>223</v>
      </c>
      <c r="B279" s="103">
        <v>210101004</v>
      </c>
      <c r="C279" s="103" t="s">
        <v>671</v>
      </c>
      <c r="D279" s="103" t="s">
        <v>670</v>
      </c>
      <c r="E279" s="103"/>
      <c r="F279" s="114" t="s">
        <v>31</v>
      </c>
      <c r="G279" s="114" t="s">
        <v>672</v>
      </c>
      <c r="H279" s="373">
        <v>50</v>
      </c>
      <c r="I279" s="374"/>
      <c r="J279" s="375"/>
      <c r="K279" s="103" t="s">
        <v>673</v>
      </c>
      <c r="L279" s="114"/>
      <c r="M279" s="114"/>
      <c r="N279" s="103"/>
      <c r="O279" s="103" t="s">
        <v>17</v>
      </c>
    </row>
    <row r="280" spans="1:15" s="87" customFormat="1" ht="22.5" hidden="1" customHeight="1">
      <c r="A280" s="103"/>
      <c r="B280" s="103">
        <v>210102</v>
      </c>
      <c r="C280" s="103" t="s">
        <v>674</v>
      </c>
      <c r="D280" s="103" t="s">
        <v>675</v>
      </c>
      <c r="E280" s="103"/>
      <c r="F280" s="114"/>
      <c r="G280" s="114"/>
      <c r="H280" s="373"/>
      <c r="I280" s="374"/>
      <c r="J280" s="375"/>
      <c r="K280" s="103" t="s">
        <v>676</v>
      </c>
      <c r="L280" s="114"/>
      <c r="M280" s="114"/>
      <c r="N280" s="103"/>
      <c r="O280" s="103" t="s">
        <v>17</v>
      </c>
    </row>
    <row r="281" spans="1:15" ht="22.5" hidden="1" customHeight="1">
      <c r="A281" s="103">
        <f>MAX(A$2:A280)+1</f>
        <v>224</v>
      </c>
      <c r="B281" s="103" t="s">
        <v>677</v>
      </c>
      <c r="C281" s="180" t="s">
        <v>678</v>
      </c>
      <c r="D281" s="103"/>
      <c r="E281" s="103"/>
      <c r="F281" s="114" t="s">
        <v>31</v>
      </c>
      <c r="G281" s="114" t="s">
        <v>32</v>
      </c>
      <c r="H281" s="373">
        <v>3</v>
      </c>
      <c r="I281" s="374"/>
      <c r="J281" s="375"/>
      <c r="K281" s="180" t="s">
        <v>679</v>
      </c>
      <c r="L281" s="185"/>
      <c r="M281" s="114"/>
      <c r="N281" s="103"/>
      <c r="O281" s="103" t="s">
        <v>17</v>
      </c>
    </row>
    <row r="282" spans="1:15" ht="22.5" hidden="1" customHeight="1">
      <c r="A282" s="103">
        <f>MAX(A$2:A281)+1</f>
        <v>225</v>
      </c>
      <c r="B282" s="103" t="s">
        <v>680</v>
      </c>
      <c r="C282" s="180" t="s">
        <v>681</v>
      </c>
      <c r="D282" s="103"/>
      <c r="E282" s="103"/>
      <c r="F282" s="114" t="s">
        <v>31</v>
      </c>
      <c r="G282" s="114" t="s">
        <v>32</v>
      </c>
      <c r="H282" s="373">
        <v>5</v>
      </c>
      <c r="I282" s="374"/>
      <c r="J282" s="375"/>
      <c r="K282" s="180" t="s">
        <v>681</v>
      </c>
      <c r="L282" s="185"/>
      <c r="M282" s="114"/>
      <c r="N282" s="103"/>
      <c r="O282" s="103" t="s">
        <v>17</v>
      </c>
    </row>
    <row r="283" spans="1:15" s="89" customFormat="1" ht="22.5" hidden="1" customHeight="1">
      <c r="A283" s="107">
        <f>MAX(A$2:A282)+1</f>
        <v>226</v>
      </c>
      <c r="B283" s="107" t="s">
        <v>682</v>
      </c>
      <c r="C283" s="180" t="s">
        <v>683</v>
      </c>
      <c r="D283" s="107"/>
      <c r="E283" s="107"/>
      <c r="F283" s="117" t="s">
        <v>31</v>
      </c>
      <c r="G283" s="117" t="s">
        <v>684</v>
      </c>
      <c r="H283" s="373">
        <v>5</v>
      </c>
      <c r="I283" s="374"/>
      <c r="J283" s="375"/>
      <c r="K283" s="180" t="s">
        <v>685</v>
      </c>
      <c r="L283" s="185"/>
      <c r="M283" s="114"/>
      <c r="N283" s="103"/>
      <c r="O283" s="103" t="s">
        <v>17</v>
      </c>
    </row>
    <row r="284" spans="1:15" ht="22.5" hidden="1" customHeight="1">
      <c r="A284" s="103">
        <f>MAX(A$2:A283)+1</f>
        <v>227</v>
      </c>
      <c r="B284" s="103" t="s">
        <v>686</v>
      </c>
      <c r="C284" s="180" t="s">
        <v>687</v>
      </c>
      <c r="D284" s="103"/>
      <c r="E284" s="103"/>
      <c r="F284" s="114" t="s">
        <v>31</v>
      </c>
      <c r="G284" s="114" t="s">
        <v>32</v>
      </c>
      <c r="H284" s="373">
        <v>8</v>
      </c>
      <c r="I284" s="374"/>
      <c r="J284" s="375"/>
      <c r="K284" s="180" t="s">
        <v>687</v>
      </c>
      <c r="L284" s="185"/>
      <c r="M284" s="114"/>
      <c r="N284" s="103"/>
      <c r="O284" s="103" t="s">
        <v>17</v>
      </c>
    </row>
    <row r="285" spans="1:15" ht="22.5" hidden="1" customHeight="1">
      <c r="A285" s="103">
        <f>MAX(A$2:A284)+1</f>
        <v>228</v>
      </c>
      <c r="B285" s="103">
        <v>210102001</v>
      </c>
      <c r="C285" s="103" t="s">
        <v>688</v>
      </c>
      <c r="D285" s="103"/>
      <c r="E285" s="103"/>
      <c r="F285" s="114" t="s">
        <v>31</v>
      </c>
      <c r="G285" s="114" t="s">
        <v>689</v>
      </c>
      <c r="H285" s="373">
        <v>9</v>
      </c>
      <c r="I285" s="374"/>
      <c r="J285" s="375"/>
      <c r="K285" s="103"/>
      <c r="L285" s="114"/>
      <c r="M285" s="114"/>
      <c r="N285" s="103"/>
      <c r="O285" s="103" t="s">
        <v>17</v>
      </c>
    </row>
    <row r="286" spans="1:15" ht="22.5" hidden="1" customHeight="1">
      <c r="A286" s="103">
        <f>MAX(A$2:A285)+1</f>
        <v>229</v>
      </c>
      <c r="B286" s="103" t="s">
        <v>690</v>
      </c>
      <c r="C286" s="181" t="s">
        <v>691</v>
      </c>
      <c r="D286" s="103"/>
      <c r="E286" s="103"/>
      <c r="F286" s="114" t="s">
        <v>31</v>
      </c>
      <c r="G286" s="114" t="s">
        <v>689</v>
      </c>
      <c r="H286" s="373">
        <v>5</v>
      </c>
      <c r="I286" s="374"/>
      <c r="J286" s="375"/>
      <c r="K286" s="103" t="s">
        <v>691</v>
      </c>
      <c r="L286" s="185"/>
      <c r="M286" s="114"/>
      <c r="N286" s="103"/>
      <c r="O286" s="103" t="s">
        <v>17</v>
      </c>
    </row>
    <row r="287" spans="1:15" ht="22.5" hidden="1" customHeight="1">
      <c r="A287" s="103">
        <f>MAX(A$2:A286)+1</f>
        <v>230</v>
      </c>
      <c r="B287" s="103">
        <v>210102002</v>
      </c>
      <c r="C287" s="103" t="s">
        <v>692</v>
      </c>
      <c r="D287" s="103"/>
      <c r="E287" s="103"/>
      <c r="F287" s="114" t="s">
        <v>31</v>
      </c>
      <c r="G287" s="114" t="s">
        <v>689</v>
      </c>
      <c r="H287" s="373">
        <v>12</v>
      </c>
      <c r="I287" s="374"/>
      <c r="J287" s="375"/>
      <c r="K287" s="103"/>
      <c r="L287" s="114"/>
      <c r="M287" s="114"/>
      <c r="N287" s="103"/>
      <c r="O287" s="103" t="s">
        <v>17</v>
      </c>
    </row>
    <row r="288" spans="1:15" ht="22.5" hidden="1" customHeight="1">
      <c r="A288" s="103">
        <f>MAX(A$2:A287)+1</f>
        <v>231</v>
      </c>
      <c r="B288" s="103" t="s">
        <v>693</v>
      </c>
      <c r="C288" s="181" t="s">
        <v>691</v>
      </c>
      <c r="D288" s="103"/>
      <c r="E288" s="103"/>
      <c r="F288" s="114" t="s">
        <v>31</v>
      </c>
      <c r="G288" s="114" t="s">
        <v>689</v>
      </c>
      <c r="H288" s="373">
        <v>6</v>
      </c>
      <c r="I288" s="374"/>
      <c r="J288" s="375"/>
      <c r="K288" s="103" t="s">
        <v>691</v>
      </c>
      <c r="L288" s="185"/>
      <c r="M288" s="114"/>
      <c r="N288" s="103"/>
      <c r="O288" s="103" t="s">
        <v>17</v>
      </c>
    </row>
    <row r="289" spans="1:15" ht="22.5" hidden="1" customHeight="1">
      <c r="A289" s="103">
        <f>MAX(A$2:A288)+1</f>
        <v>232</v>
      </c>
      <c r="B289" s="103">
        <v>210102003</v>
      </c>
      <c r="C289" s="103" t="s">
        <v>694</v>
      </c>
      <c r="D289" s="103" t="s">
        <v>695</v>
      </c>
      <c r="E289" s="103"/>
      <c r="F289" s="114" t="s">
        <v>31</v>
      </c>
      <c r="G289" s="114" t="s">
        <v>689</v>
      </c>
      <c r="H289" s="373">
        <v>16</v>
      </c>
      <c r="I289" s="374"/>
      <c r="J289" s="375"/>
      <c r="K289" s="103"/>
      <c r="L289" s="114"/>
      <c r="M289" s="114"/>
      <c r="N289" s="103"/>
      <c r="O289" s="103" t="s">
        <v>17</v>
      </c>
    </row>
    <row r="290" spans="1:15" ht="22.5" hidden="1" customHeight="1">
      <c r="A290" s="103">
        <f>MAX(A$2:A289)+1</f>
        <v>233</v>
      </c>
      <c r="B290" s="103" t="s">
        <v>696</v>
      </c>
      <c r="C290" s="181" t="s">
        <v>691</v>
      </c>
      <c r="D290" s="103"/>
      <c r="E290" s="103"/>
      <c r="F290" s="114" t="s">
        <v>31</v>
      </c>
      <c r="G290" s="114" t="s">
        <v>689</v>
      </c>
      <c r="H290" s="373">
        <v>8</v>
      </c>
      <c r="I290" s="374"/>
      <c r="J290" s="375"/>
      <c r="K290" s="103" t="s">
        <v>691</v>
      </c>
      <c r="L290" s="185"/>
      <c r="M290" s="114"/>
      <c r="N290" s="103"/>
      <c r="O290" s="103" t="s">
        <v>17</v>
      </c>
    </row>
    <row r="291" spans="1:15" ht="22.5" hidden="1" customHeight="1">
      <c r="A291" s="103">
        <f>MAX(A$2:A290)+1</f>
        <v>234</v>
      </c>
      <c r="B291" s="103">
        <v>210102004</v>
      </c>
      <c r="C291" s="103" t="s">
        <v>697</v>
      </c>
      <c r="D291" s="103"/>
      <c r="E291" s="103"/>
      <c r="F291" s="114" t="s">
        <v>31</v>
      </c>
      <c r="G291" s="114" t="s">
        <v>689</v>
      </c>
      <c r="H291" s="373">
        <v>20</v>
      </c>
      <c r="I291" s="374"/>
      <c r="J291" s="375"/>
      <c r="K291" s="103"/>
      <c r="L291" s="114"/>
      <c r="M291" s="114"/>
      <c r="N291" s="103"/>
      <c r="O291" s="103" t="s">
        <v>17</v>
      </c>
    </row>
    <row r="292" spans="1:15" ht="22.5" hidden="1" customHeight="1">
      <c r="A292" s="103">
        <f>MAX(A$2:A291)+1</f>
        <v>235</v>
      </c>
      <c r="B292" s="103" t="s">
        <v>698</v>
      </c>
      <c r="C292" s="181" t="s">
        <v>691</v>
      </c>
      <c r="D292" s="103"/>
      <c r="E292" s="103"/>
      <c r="F292" s="114" t="s">
        <v>31</v>
      </c>
      <c r="G292" s="114" t="s">
        <v>689</v>
      </c>
      <c r="H292" s="373">
        <v>10</v>
      </c>
      <c r="I292" s="374"/>
      <c r="J292" s="375"/>
      <c r="K292" s="103" t="s">
        <v>691</v>
      </c>
      <c r="L292" s="185"/>
      <c r="M292" s="114"/>
      <c r="N292" s="103"/>
      <c r="O292" s="103" t="s">
        <v>17</v>
      </c>
    </row>
    <row r="293" spans="1:15" ht="22.5" hidden="1" customHeight="1">
      <c r="A293" s="103">
        <f>MAX(A$2:A292)+1</f>
        <v>236</v>
      </c>
      <c r="B293" s="103">
        <v>210102005</v>
      </c>
      <c r="C293" s="103" t="s">
        <v>699</v>
      </c>
      <c r="D293" s="103"/>
      <c r="E293" s="103"/>
      <c r="F293" s="114" t="s">
        <v>31</v>
      </c>
      <c r="G293" s="114" t="s">
        <v>689</v>
      </c>
      <c r="H293" s="373">
        <v>24</v>
      </c>
      <c r="I293" s="374"/>
      <c r="J293" s="375"/>
      <c r="K293" s="103"/>
      <c r="L293" s="114"/>
      <c r="M293" s="114"/>
      <c r="N293" s="103"/>
      <c r="O293" s="103" t="s">
        <v>17</v>
      </c>
    </row>
    <row r="294" spans="1:15" ht="22.5" hidden="1" customHeight="1">
      <c r="A294" s="103">
        <f>MAX(A$2:A293)+1</f>
        <v>237</v>
      </c>
      <c r="B294" s="103" t="s">
        <v>700</v>
      </c>
      <c r="C294" s="181" t="s">
        <v>691</v>
      </c>
      <c r="D294" s="103"/>
      <c r="E294" s="103"/>
      <c r="F294" s="114" t="s">
        <v>31</v>
      </c>
      <c r="G294" s="114" t="s">
        <v>689</v>
      </c>
      <c r="H294" s="373">
        <v>12</v>
      </c>
      <c r="I294" s="374"/>
      <c r="J294" s="375"/>
      <c r="K294" s="103" t="s">
        <v>691</v>
      </c>
      <c r="L294" s="185"/>
      <c r="M294" s="114"/>
      <c r="N294" s="103"/>
      <c r="O294" s="103" t="s">
        <v>17</v>
      </c>
    </row>
    <row r="295" spans="1:15" ht="22.5" hidden="1" customHeight="1">
      <c r="A295" s="103">
        <f>MAX(A$2:A294)+1</f>
        <v>238</v>
      </c>
      <c r="B295" s="103">
        <v>210102006</v>
      </c>
      <c r="C295" s="103" t="s">
        <v>701</v>
      </c>
      <c r="D295" s="103"/>
      <c r="E295" s="103"/>
      <c r="F295" s="114" t="s">
        <v>31</v>
      </c>
      <c r="G295" s="114" t="s">
        <v>689</v>
      </c>
      <c r="H295" s="373">
        <v>27</v>
      </c>
      <c r="I295" s="374"/>
      <c r="J295" s="375"/>
      <c r="K295" s="103"/>
      <c r="L295" s="114"/>
      <c r="M295" s="114"/>
      <c r="N295" s="103"/>
      <c r="O295" s="103" t="s">
        <v>17</v>
      </c>
    </row>
    <row r="296" spans="1:15" ht="22.5" hidden="1" customHeight="1">
      <c r="A296" s="103">
        <f>MAX(A$2:A295)+1</f>
        <v>239</v>
      </c>
      <c r="B296" s="103" t="s">
        <v>702</v>
      </c>
      <c r="C296" s="181" t="s">
        <v>691</v>
      </c>
      <c r="D296" s="103"/>
      <c r="E296" s="103"/>
      <c r="F296" s="114" t="s">
        <v>31</v>
      </c>
      <c r="G296" s="114" t="s">
        <v>689</v>
      </c>
      <c r="H296" s="373">
        <v>14</v>
      </c>
      <c r="I296" s="374"/>
      <c r="J296" s="375"/>
      <c r="K296" s="103" t="s">
        <v>691</v>
      </c>
      <c r="L296" s="185"/>
      <c r="M296" s="114"/>
      <c r="N296" s="103"/>
      <c r="O296" s="103" t="s">
        <v>17</v>
      </c>
    </row>
    <row r="297" spans="1:15" ht="22.5" hidden="1" customHeight="1">
      <c r="A297" s="103">
        <f>MAX(A$2:A296)+1</f>
        <v>240</v>
      </c>
      <c r="B297" s="103">
        <v>210102007</v>
      </c>
      <c r="C297" s="103" t="s">
        <v>703</v>
      </c>
      <c r="D297" s="103"/>
      <c r="E297" s="103"/>
      <c r="F297" s="114" t="s">
        <v>31</v>
      </c>
      <c r="G297" s="114" t="s">
        <v>689</v>
      </c>
      <c r="H297" s="373">
        <v>27</v>
      </c>
      <c r="I297" s="374"/>
      <c r="J297" s="375"/>
      <c r="K297" s="103"/>
      <c r="L297" s="114"/>
      <c r="M297" s="114"/>
      <c r="N297" s="103"/>
      <c r="O297" s="103" t="s">
        <v>17</v>
      </c>
    </row>
    <row r="298" spans="1:15" ht="22.5" hidden="1" customHeight="1">
      <c r="A298" s="103">
        <f>MAX(A$2:A297)+1</f>
        <v>241</v>
      </c>
      <c r="B298" s="103" t="s">
        <v>704</v>
      </c>
      <c r="C298" s="181" t="s">
        <v>691</v>
      </c>
      <c r="D298" s="103"/>
      <c r="E298" s="103"/>
      <c r="F298" s="114" t="s">
        <v>31</v>
      </c>
      <c r="G298" s="114" t="s">
        <v>689</v>
      </c>
      <c r="H298" s="373">
        <v>14</v>
      </c>
      <c r="I298" s="374"/>
      <c r="J298" s="375"/>
      <c r="K298" s="103" t="s">
        <v>691</v>
      </c>
      <c r="L298" s="185"/>
      <c r="M298" s="114"/>
      <c r="N298" s="103"/>
      <c r="O298" s="103" t="s">
        <v>17</v>
      </c>
    </row>
    <row r="299" spans="1:15" ht="22.5" hidden="1" customHeight="1">
      <c r="A299" s="103">
        <f>MAX(A$2:A298)+1</f>
        <v>242</v>
      </c>
      <c r="B299" s="103">
        <v>210102008</v>
      </c>
      <c r="C299" s="103" t="s">
        <v>705</v>
      </c>
      <c r="D299" s="103"/>
      <c r="E299" s="103" t="s">
        <v>706</v>
      </c>
      <c r="F299" s="114" t="s">
        <v>31</v>
      </c>
      <c r="G299" s="114" t="s">
        <v>689</v>
      </c>
      <c r="H299" s="373">
        <v>3</v>
      </c>
      <c r="I299" s="374"/>
      <c r="J299" s="375"/>
      <c r="K299" s="103"/>
      <c r="L299" s="114"/>
      <c r="M299" s="114"/>
      <c r="N299" s="103"/>
      <c r="O299" s="103" t="s">
        <v>17</v>
      </c>
    </row>
    <row r="300" spans="1:15" ht="22.5" hidden="1" customHeight="1">
      <c r="A300" s="103">
        <f>MAX(A$2:A299)+1</f>
        <v>243</v>
      </c>
      <c r="B300" s="103" t="s">
        <v>707</v>
      </c>
      <c r="C300" s="181" t="s">
        <v>691</v>
      </c>
      <c r="D300" s="103"/>
      <c r="E300" s="103"/>
      <c r="F300" s="114" t="s">
        <v>31</v>
      </c>
      <c r="G300" s="114" t="s">
        <v>689</v>
      </c>
      <c r="H300" s="373">
        <v>2</v>
      </c>
      <c r="I300" s="374"/>
      <c r="J300" s="375"/>
      <c r="K300" s="103" t="s">
        <v>691</v>
      </c>
      <c r="L300" s="185"/>
      <c r="M300" s="114"/>
      <c r="N300" s="103"/>
      <c r="O300" s="103" t="s">
        <v>17</v>
      </c>
    </row>
    <row r="301" spans="1:15" ht="22.5" hidden="1" customHeight="1">
      <c r="A301" s="103">
        <f>MAX(A$2:A300)+1</f>
        <v>244</v>
      </c>
      <c r="B301" s="103">
        <v>210102009</v>
      </c>
      <c r="C301" s="103" t="s">
        <v>708</v>
      </c>
      <c r="D301" s="103"/>
      <c r="E301" s="103" t="s">
        <v>706</v>
      </c>
      <c r="F301" s="114" t="s">
        <v>31</v>
      </c>
      <c r="G301" s="114" t="s">
        <v>689</v>
      </c>
      <c r="H301" s="373">
        <v>3</v>
      </c>
      <c r="I301" s="374"/>
      <c r="J301" s="375"/>
      <c r="K301" s="103"/>
      <c r="L301" s="114"/>
      <c r="M301" s="114"/>
      <c r="N301" s="103"/>
      <c r="O301" s="103" t="s">
        <v>17</v>
      </c>
    </row>
    <row r="302" spans="1:15" ht="22.5" hidden="1" customHeight="1">
      <c r="A302" s="103">
        <f>MAX(A$2:A301)+1</f>
        <v>245</v>
      </c>
      <c r="B302" s="103" t="s">
        <v>709</v>
      </c>
      <c r="C302" s="103" t="s">
        <v>708</v>
      </c>
      <c r="D302" s="103"/>
      <c r="E302" s="103"/>
      <c r="F302" s="114" t="s">
        <v>31</v>
      </c>
      <c r="G302" s="114" t="s">
        <v>689</v>
      </c>
      <c r="H302" s="373">
        <v>20</v>
      </c>
      <c r="I302" s="374"/>
      <c r="J302" s="375"/>
      <c r="K302" s="103" t="s">
        <v>710</v>
      </c>
      <c r="L302" s="114"/>
      <c r="M302" s="114"/>
      <c r="N302" s="103"/>
      <c r="O302" s="103" t="s">
        <v>17</v>
      </c>
    </row>
    <row r="303" spans="1:15" ht="22.5" hidden="1" customHeight="1">
      <c r="A303" s="103">
        <f>MAX(A$2:A302)+1</f>
        <v>246</v>
      </c>
      <c r="B303" s="103">
        <v>210102010</v>
      </c>
      <c r="C303" s="103" t="s">
        <v>711</v>
      </c>
      <c r="D303" s="103"/>
      <c r="E303" s="103"/>
      <c r="F303" s="114" t="s">
        <v>31</v>
      </c>
      <c r="G303" s="114" t="s">
        <v>689</v>
      </c>
      <c r="H303" s="373">
        <v>50</v>
      </c>
      <c r="I303" s="374"/>
      <c r="J303" s="375"/>
      <c r="K303" s="103"/>
      <c r="L303" s="114"/>
      <c r="M303" s="114"/>
      <c r="N303" s="103"/>
      <c r="O303" s="103" t="s">
        <v>17</v>
      </c>
    </row>
    <row r="304" spans="1:15" ht="22.5" hidden="1" customHeight="1">
      <c r="A304" s="103">
        <f>MAX(A$2:A303)+1</f>
        <v>247</v>
      </c>
      <c r="B304" s="103">
        <v>210102011</v>
      </c>
      <c r="C304" s="103" t="s">
        <v>712</v>
      </c>
      <c r="D304" s="103"/>
      <c r="E304" s="103"/>
      <c r="F304" s="114" t="s">
        <v>31</v>
      </c>
      <c r="G304" s="114" t="s">
        <v>689</v>
      </c>
      <c r="H304" s="373">
        <v>40</v>
      </c>
      <c r="I304" s="374"/>
      <c r="J304" s="375"/>
      <c r="K304" s="103"/>
      <c r="L304" s="114"/>
      <c r="M304" s="114"/>
      <c r="N304" s="103"/>
      <c r="O304" s="103" t="s">
        <v>17</v>
      </c>
    </row>
    <row r="305" spans="1:15" ht="22.5" hidden="1" customHeight="1">
      <c r="A305" s="103">
        <f>MAX(A$2:A304)+1</f>
        <v>248</v>
      </c>
      <c r="B305" s="103">
        <v>210102012</v>
      </c>
      <c r="C305" s="103" t="s">
        <v>713</v>
      </c>
      <c r="D305" s="103" t="s">
        <v>714</v>
      </c>
      <c r="E305" s="103"/>
      <c r="F305" s="114" t="s">
        <v>31</v>
      </c>
      <c r="G305" s="114" t="s">
        <v>689</v>
      </c>
      <c r="H305" s="373">
        <v>50</v>
      </c>
      <c r="I305" s="374"/>
      <c r="J305" s="375"/>
      <c r="K305" s="103"/>
      <c r="L305" s="114"/>
      <c r="M305" s="114"/>
      <c r="N305" s="103"/>
      <c r="O305" s="103" t="s">
        <v>17</v>
      </c>
    </row>
    <row r="306" spans="1:15" ht="22.5" hidden="1" customHeight="1">
      <c r="A306" s="103">
        <f>MAX(A$2:A305)+1</f>
        <v>249</v>
      </c>
      <c r="B306" s="103" t="s">
        <v>715</v>
      </c>
      <c r="C306" s="181" t="s">
        <v>716</v>
      </c>
      <c r="D306" s="103"/>
      <c r="E306" s="103"/>
      <c r="F306" s="114" t="s">
        <v>31</v>
      </c>
      <c r="G306" s="114" t="s">
        <v>121</v>
      </c>
      <c r="H306" s="373">
        <v>10</v>
      </c>
      <c r="I306" s="374"/>
      <c r="J306" s="375"/>
      <c r="K306" s="103" t="s">
        <v>716</v>
      </c>
      <c r="L306" s="185"/>
      <c r="M306" s="114"/>
      <c r="N306" s="103"/>
      <c r="O306" s="103" t="s">
        <v>17</v>
      </c>
    </row>
    <row r="307" spans="1:15" ht="22.5" hidden="1" customHeight="1">
      <c r="A307" s="103">
        <f>MAX(A$2:A306)+1</f>
        <v>250</v>
      </c>
      <c r="B307" s="103">
        <v>210102013</v>
      </c>
      <c r="C307" s="103" t="s">
        <v>717</v>
      </c>
      <c r="D307" s="103"/>
      <c r="E307" s="103"/>
      <c r="F307" s="114" t="s">
        <v>31</v>
      </c>
      <c r="G307" s="114" t="s">
        <v>719</v>
      </c>
      <c r="H307" s="373">
        <v>80</v>
      </c>
      <c r="I307" s="374"/>
      <c r="J307" s="375"/>
      <c r="K307" s="103"/>
      <c r="L307" s="114"/>
      <c r="M307" s="114"/>
      <c r="N307" s="103"/>
      <c r="O307" s="103" t="s">
        <v>17</v>
      </c>
    </row>
    <row r="308" spans="1:15" ht="22.5" hidden="1" customHeight="1">
      <c r="A308" s="103">
        <f>MAX(A$2:A307)+1</f>
        <v>251</v>
      </c>
      <c r="B308" s="103" t="s">
        <v>720</v>
      </c>
      <c r="C308" s="103" t="s">
        <v>718</v>
      </c>
      <c r="D308" s="103"/>
      <c r="E308" s="103"/>
      <c r="F308" s="114" t="s">
        <v>31</v>
      </c>
      <c r="G308" s="114" t="s">
        <v>32</v>
      </c>
      <c r="H308" s="373">
        <v>40</v>
      </c>
      <c r="I308" s="374"/>
      <c r="J308" s="375"/>
      <c r="K308" s="103" t="s">
        <v>721</v>
      </c>
      <c r="L308" s="185"/>
      <c r="M308" s="114"/>
      <c r="N308" s="103"/>
      <c r="O308" s="103" t="s">
        <v>17</v>
      </c>
    </row>
    <row r="309" spans="1:15" ht="22.5" hidden="1" customHeight="1">
      <c r="A309" s="103">
        <f>MAX(A$2:A308)+1</f>
        <v>252</v>
      </c>
      <c r="B309" s="103">
        <v>210102014</v>
      </c>
      <c r="C309" s="103" t="s">
        <v>722</v>
      </c>
      <c r="D309" s="103"/>
      <c r="E309" s="103"/>
      <c r="F309" s="114" t="s">
        <v>31</v>
      </c>
      <c r="G309" s="114" t="s">
        <v>719</v>
      </c>
      <c r="H309" s="373">
        <v>80</v>
      </c>
      <c r="I309" s="374"/>
      <c r="J309" s="375"/>
      <c r="K309" s="103"/>
      <c r="L309" s="114"/>
      <c r="M309" s="114"/>
      <c r="N309" s="103"/>
      <c r="O309" s="103" t="s">
        <v>17</v>
      </c>
    </row>
    <row r="310" spans="1:15" ht="22.5" hidden="1" customHeight="1">
      <c r="A310" s="103">
        <f>MAX(A$2:A309)+1</f>
        <v>253</v>
      </c>
      <c r="B310" s="103" t="s">
        <v>723</v>
      </c>
      <c r="C310" s="181" t="s">
        <v>721</v>
      </c>
      <c r="D310" s="103"/>
      <c r="E310" s="103"/>
      <c r="F310" s="114" t="s">
        <v>31</v>
      </c>
      <c r="G310" s="114" t="s">
        <v>32</v>
      </c>
      <c r="H310" s="373">
        <v>40</v>
      </c>
      <c r="I310" s="374"/>
      <c r="J310" s="375"/>
      <c r="K310" s="103" t="s">
        <v>721</v>
      </c>
      <c r="L310" s="185"/>
      <c r="M310" s="114"/>
      <c r="N310" s="103"/>
      <c r="O310" s="103" t="s">
        <v>17</v>
      </c>
    </row>
    <row r="311" spans="1:15" ht="45" hidden="1" customHeight="1">
      <c r="A311" s="103">
        <f>MAX(A$2:A310)+1</f>
        <v>254</v>
      </c>
      <c r="B311" s="103">
        <v>210102015</v>
      </c>
      <c r="C311" s="103" t="s">
        <v>724</v>
      </c>
      <c r="D311" s="103" t="s">
        <v>725</v>
      </c>
      <c r="E311" s="103" t="s">
        <v>726</v>
      </c>
      <c r="F311" s="114" t="s">
        <v>727</v>
      </c>
      <c r="G311" s="114" t="s">
        <v>728</v>
      </c>
      <c r="H311" s="373">
        <v>60</v>
      </c>
      <c r="I311" s="374"/>
      <c r="J311" s="375"/>
      <c r="K311" s="186" t="s">
        <v>729</v>
      </c>
      <c r="L311" s="185"/>
      <c r="M311" s="114"/>
      <c r="N311" s="103"/>
      <c r="O311" s="103" t="s">
        <v>730</v>
      </c>
    </row>
    <row r="312" spans="1:15" ht="22.5" hidden="1" customHeight="1">
      <c r="A312" s="103">
        <f>MAX(A$2:A311)+1</f>
        <v>255</v>
      </c>
      <c r="B312" s="103" t="s">
        <v>731</v>
      </c>
      <c r="C312" s="182" t="s">
        <v>732</v>
      </c>
      <c r="D312" s="103"/>
      <c r="E312" s="103"/>
      <c r="F312" s="114" t="s">
        <v>36</v>
      </c>
      <c r="G312" s="114" t="s">
        <v>728</v>
      </c>
      <c r="H312" s="373">
        <v>30</v>
      </c>
      <c r="I312" s="374"/>
      <c r="J312" s="375"/>
      <c r="K312" s="103" t="s">
        <v>733</v>
      </c>
      <c r="L312" s="114"/>
      <c r="M312" s="114"/>
      <c r="N312" s="103"/>
      <c r="O312" s="103" t="s">
        <v>17</v>
      </c>
    </row>
    <row r="313" spans="1:15" ht="22.5" hidden="1" customHeight="1">
      <c r="A313" s="103">
        <f>MAX(A$2:A312)+1</f>
        <v>256</v>
      </c>
      <c r="B313" s="103">
        <v>210102016</v>
      </c>
      <c r="C313" s="103" t="s">
        <v>734</v>
      </c>
      <c r="D313" s="103" t="s">
        <v>735</v>
      </c>
      <c r="E313" s="103" t="s">
        <v>736</v>
      </c>
      <c r="F313" s="114" t="s">
        <v>36</v>
      </c>
      <c r="G313" s="114" t="s">
        <v>728</v>
      </c>
      <c r="H313" s="373">
        <v>30</v>
      </c>
      <c r="I313" s="374"/>
      <c r="J313" s="375"/>
      <c r="K313" s="164" t="s">
        <v>737</v>
      </c>
      <c r="L313" s="114"/>
      <c r="M313" s="114"/>
      <c r="N313" s="103"/>
      <c r="O313" s="103" t="s">
        <v>17</v>
      </c>
    </row>
    <row r="314" spans="1:15" ht="24" hidden="1" customHeight="1">
      <c r="A314" s="103">
        <f>MAX(A$2:A313)+1</f>
        <v>257</v>
      </c>
      <c r="B314" s="103" t="s">
        <v>738</v>
      </c>
      <c r="C314" s="39" t="s">
        <v>739</v>
      </c>
      <c r="D314" s="103"/>
      <c r="E314" s="103"/>
      <c r="F314" s="114" t="s">
        <v>36</v>
      </c>
      <c r="G314" s="114" t="s">
        <v>728</v>
      </c>
      <c r="H314" s="373">
        <v>20</v>
      </c>
      <c r="I314" s="374"/>
      <c r="J314" s="375"/>
      <c r="K314" s="164" t="s">
        <v>740</v>
      </c>
      <c r="L314" s="185"/>
      <c r="M314" s="114"/>
      <c r="N314" s="103"/>
      <c r="O314" s="103" t="s">
        <v>17</v>
      </c>
    </row>
    <row r="315" spans="1:15" ht="33.75" hidden="1" customHeight="1">
      <c r="A315" s="103">
        <f>MAX(A$2:A314)+1</f>
        <v>258</v>
      </c>
      <c r="B315" s="103">
        <v>210102017</v>
      </c>
      <c r="C315" s="103" t="s">
        <v>741</v>
      </c>
      <c r="D315" s="103" t="s">
        <v>742</v>
      </c>
      <c r="E315" s="103" t="s">
        <v>743</v>
      </c>
      <c r="F315" s="114" t="s">
        <v>36</v>
      </c>
      <c r="G315" s="114" t="s">
        <v>744</v>
      </c>
      <c r="H315" s="373">
        <v>600</v>
      </c>
      <c r="I315" s="374"/>
      <c r="J315" s="375"/>
      <c r="K315" s="103"/>
      <c r="L315" s="114"/>
      <c r="M315" s="114"/>
      <c r="N315" s="103"/>
      <c r="O315" s="103" t="s">
        <v>17</v>
      </c>
    </row>
    <row r="316" spans="1:15" ht="22.5" hidden="1" customHeight="1">
      <c r="A316" s="103">
        <f>MAX(A$2:A315)+1</f>
        <v>259</v>
      </c>
      <c r="B316" s="103">
        <v>210102018</v>
      </c>
      <c r="C316" s="103" t="s">
        <v>745</v>
      </c>
      <c r="D316" s="103" t="s">
        <v>746</v>
      </c>
      <c r="E316" s="103" t="s">
        <v>149</v>
      </c>
      <c r="F316" s="114" t="s">
        <v>36</v>
      </c>
      <c r="G316" s="114" t="s">
        <v>747</v>
      </c>
      <c r="H316" s="373">
        <v>50</v>
      </c>
      <c r="I316" s="374"/>
      <c r="J316" s="375"/>
      <c r="K316" s="103" t="s">
        <v>748</v>
      </c>
      <c r="L316" s="114"/>
      <c r="M316" s="114"/>
      <c r="N316" s="103"/>
      <c r="O316" s="103" t="s">
        <v>17</v>
      </c>
    </row>
    <row r="317" spans="1:15" s="87" customFormat="1" ht="33.75" hidden="1" customHeight="1">
      <c r="A317" s="103"/>
      <c r="B317" s="103">
        <v>210103</v>
      </c>
      <c r="C317" s="103" t="s">
        <v>749</v>
      </c>
      <c r="D317" s="103" t="s">
        <v>750</v>
      </c>
      <c r="E317" s="103" t="s">
        <v>751</v>
      </c>
      <c r="F317" s="114"/>
      <c r="G317" s="114"/>
      <c r="H317" s="373"/>
      <c r="I317" s="374"/>
      <c r="J317" s="375"/>
      <c r="K317" s="103"/>
      <c r="L317" s="114"/>
      <c r="M317" s="114"/>
      <c r="N317" s="103"/>
      <c r="O317" s="103" t="s">
        <v>17</v>
      </c>
    </row>
    <row r="318" spans="1:15" ht="22.5" hidden="1" customHeight="1">
      <c r="A318" s="103">
        <f>MAX(A$2:A317)+1</f>
        <v>260</v>
      </c>
      <c r="B318" s="103" t="s">
        <v>752</v>
      </c>
      <c r="C318" s="180" t="s">
        <v>753</v>
      </c>
      <c r="D318" s="103"/>
      <c r="E318" s="103"/>
      <c r="F318" s="114" t="s">
        <v>31</v>
      </c>
      <c r="G318" s="114" t="s">
        <v>32</v>
      </c>
      <c r="H318" s="373">
        <v>50</v>
      </c>
      <c r="I318" s="374"/>
      <c r="J318" s="375"/>
      <c r="K318" s="103" t="s">
        <v>753</v>
      </c>
      <c r="L318" s="185"/>
      <c r="M318" s="114"/>
      <c r="N318" s="103"/>
      <c r="O318" s="103" t="s">
        <v>17</v>
      </c>
    </row>
    <row r="319" spans="1:15" ht="22.5" hidden="1" customHeight="1">
      <c r="A319" s="103">
        <f>MAX(A$2:A318)+1</f>
        <v>261</v>
      </c>
      <c r="B319" s="103">
        <v>210103001</v>
      </c>
      <c r="C319" s="180" t="s">
        <v>754</v>
      </c>
      <c r="D319" s="103"/>
      <c r="E319" s="103"/>
      <c r="F319" s="114" t="s">
        <v>31</v>
      </c>
      <c r="G319" s="114" t="s">
        <v>32</v>
      </c>
      <c r="H319" s="373">
        <v>27</v>
      </c>
      <c r="I319" s="374"/>
      <c r="J319" s="375"/>
      <c r="K319" s="103"/>
      <c r="L319" s="114"/>
      <c r="M319" s="114"/>
      <c r="N319" s="103"/>
      <c r="O319" s="103" t="s">
        <v>17</v>
      </c>
    </row>
    <row r="320" spans="1:15" ht="22.5" hidden="1" customHeight="1">
      <c r="A320" s="103">
        <f>MAX(A$2:A319)+1</f>
        <v>262</v>
      </c>
      <c r="B320" s="103">
        <v>210103002</v>
      </c>
      <c r="C320" s="180" t="s">
        <v>755</v>
      </c>
      <c r="D320" s="103"/>
      <c r="E320" s="103"/>
      <c r="F320" s="114" t="s">
        <v>31</v>
      </c>
      <c r="G320" s="114" t="s">
        <v>32</v>
      </c>
      <c r="H320" s="373">
        <v>27</v>
      </c>
      <c r="I320" s="374"/>
      <c r="J320" s="375"/>
      <c r="K320" s="103"/>
      <c r="L320" s="114"/>
      <c r="M320" s="114"/>
      <c r="N320" s="103"/>
      <c r="O320" s="103" t="s">
        <v>17</v>
      </c>
    </row>
    <row r="321" spans="1:15" ht="22.5" hidden="1" customHeight="1">
      <c r="A321" s="103">
        <f>MAX(A$2:A320)+1</f>
        <v>263</v>
      </c>
      <c r="B321" s="103">
        <v>210103003</v>
      </c>
      <c r="C321" s="180" t="s">
        <v>756</v>
      </c>
      <c r="D321" s="103"/>
      <c r="E321" s="103"/>
      <c r="F321" s="114" t="s">
        <v>31</v>
      </c>
      <c r="G321" s="114" t="s">
        <v>32</v>
      </c>
      <c r="H321" s="373">
        <v>27</v>
      </c>
      <c r="I321" s="374"/>
      <c r="J321" s="375"/>
      <c r="K321" s="103"/>
      <c r="L321" s="114"/>
      <c r="M321" s="114"/>
      <c r="N321" s="103"/>
      <c r="O321" s="103" t="s">
        <v>17</v>
      </c>
    </row>
    <row r="322" spans="1:15" ht="22.5" hidden="1" customHeight="1">
      <c r="A322" s="103">
        <f>MAX(A$2:A321)+1</f>
        <v>264</v>
      </c>
      <c r="B322" s="103">
        <v>210103004</v>
      </c>
      <c r="C322" s="180" t="s">
        <v>757</v>
      </c>
      <c r="D322" s="103"/>
      <c r="E322" s="103"/>
      <c r="F322" s="114" t="s">
        <v>31</v>
      </c>
      <c r="G322" s="114" t="s">
        <v>32</v>
      </c>
      <c r="H322" s="373">
        <v>35</v>
      </c>
      <c r="I322" s="374"/>
      <c r="J322" s="375"/>
      <c r="K322" s="103"/>
      <c r="L322" s="114"/>
      <c r="M322" s="114"/>
      <c r="N322" s="103"/>
      <c r="O322" s="103" t="s">
        <v>17</v>
      </c>
    </row>
    <row r="323" spans="1:15" ht="22.5" hidden="1" customHeight="1">
      <c r="A323" s="103">
        <f>MAX(A$2:A322)+1</f>
        <v>265</v>
      </c>
      <c r="B323" s="103">
        <v>210103005</v>
      </c>
      <c r="C323" s="180" t="s">
        <v>758</v>
      </c>
      <c r="D323" s="103"/>
      <c r="E323" s="103"/>
      <c r="F323" s="114" t="s">
        <v>31</v>
      </c>
      <c r="G323" s="114" t="s">
        <v>719</v>
      </c>
      <c r="H323" s="373">
        <v>25</v>
      </c>
      <c r="I323" s="374"/>
      <c r="J323" s="375"/>
      <c r="K323" s="103"/>
      <c r="L323" s="114"/>
      <c r="M323" s="114"/>
      <c r="N323" s="103"/>
      <c r="O323" s="103" t="s">
        <v>17</v>
      </c>
    </row>
    <row r="324" spans="1:15" ht="22.5" hidden="1" customHeight="1">
      <c r="A324" s="103">
        <f>MAX(A$2:A323)+1</f>
        <v>266</v>
      </c>
      <c r="B324" s="103" t="s">
        <v>759</v>
      </c>
      <c r="C324" s="180" t="s">
        <v>721</v>
      </c>
      <c r="D324" s="103"/>
      <c r="E324" s="103"/>
      <c r="F324" s="114" t="s">
        <v>31</v>
      </c>
      <c r="G324" s="114" t="s">
        <v>32</v>
      </c>
      <c r="H324" s="373">
        <v>12</v>
      </c>
      <c r="I324" s="374"/>
      <c r="J324" s="375"/>
      <c r="K324" s="103" t="s">
        <v>721</v>
      </c>
      <c r="L324" s="185"/>
      <c r="M324" s="114"/>
      <c r="N324" s="103"/>
      <c r="O324" s="103" t="s">
        <v>17</v>
      </c>
    </row>
    <row r="325" spans="1:15" ht="22.5" hidden="1" customHeight="1">
      <c r="A325" s="103">
        <f>MAX(A$2:A324)+1</f>
        <v>267</v>
      </c>
      <c r="B325" s="103">
        <v>210103006</v>
      </c>
      <c r="C325" s="187" t="s">
        <v>760</v>
      </c>
      <c r="D325" s="103"/>
      <c r="E325" s="103"/>
      <c r="F325" s="114" t="s">
        <v>31</v>
      </c>
      <c r="G325" s="114" t="s">
        <v>719</v>
      </c>
      <c r="H325" s="373">
        <v>25</v>
      </c>
      <c r="I325" s="374"/>
      <c r="J325" s="375"/>
      <c r="K325" s="103"/>
      <c r="L325" s="114"/>
      <c r="M325" s="114"/>
      <c r="N325" s="103"/>
      <c r="O325" s="103" t="s">
        <v>17</v>
      </c>
    </row>
    <row r="326" spans="1:15" ht="22.5" hidden="1" customHeight="1">
      <c r="A326" s="103">
        <f>MAX(A$2:A325)+1</f>
        <v>268</v>
      </c>
      <c r="B326" s="103" t="s">
        <v>761</v>
      </c>
      <c r="C326" s="180" t="s">
        <v>721</v>
      </c>
      <c r="D326" s="103"/>
      <c r="E326" s="103"/>
      <c r="F326" s="114" t="s">
        <v>31</v>
      </c>
      <c r="G326" s="114" t="s">
        <v>32</v>
      </c>
      <c r="H326" s="373">
        <v>12</v>
      </c>
      <c r="I326" s="374"/>
      <c r="J326" s="375"/>
      <c r="K326" s="103" t="s">
        <v>721</v>
      </c>
      <c r="L326" s="185"/>
      <c r="M326" s="114"/>
      <c r="N326" s="103"/>
      <c r="O326" s="103" t="s">
        <v>17</v>
      </c>
    </row>
    <row r="327" spans="1:15" ht="22.5" hidden="1" customHeight="1">
      <c r="A327" s="103">
        <f>MAX(A$2:A326)+1</f>
        <v>269</v>
      </c>
      <c r="B327" s="103">
        <v>210103007</v>
      </c>
      <c r="C327" s="187" t="s">
        <v>762</v>
      </c>
      <c r="D327" s="103"/>
      <c r="E327" s="103"/>
      <c r="F327" s="114" t="s">
        <v>31</v>
      </c>
      <c r="G327" s="114" t="s">
        <v>719</v>
      </c>
      <c r="H327" s="373">
        <v>15</v>
      </c>
      <c r="I327" s="374"/>
      <c r="J327" s="375"/>
      <c r="K327" s="103"/>
      <c r="L327" s="114"/>
      <c r="M327" s="114"/>
      <c r="N327" s="103"/>
      <c r="O327" s="103" t="s">
        <v>17</v>
      </c>
    </row>
    <row r="328" spans="1:15" ht="22.5" hidden="1" customHeight="1">
      <c r="A328" s="103">
        <f>MAX(A$2:A327)+1</f>
        <v>270</v>
      </c>
      <c r="B328" s="103" t="s">
        <v>763</v>
      </c>
      <c r="C328" s="180" t="s">
        <v>721</v>
      </c>
      <c r="D328" s="103"/>
      <c r="E328" s="103"/>
      <c r="F328" s="114" t="s">
        <v>31</v>
      </c>
      <c r="G328" s="114" t="s">
        <v>32</v>
      </c>
      <c r="H328" s="373">
        <v>8</v>
      </c>
      <c r="I328" s="374"/>
      <c r="J328" s="375"/>
      <c r="K328" s="103" t="s">
        <v>721</v>
      </c>
      <c r="L328" s="185"/>
      <c r="M328" s="114"/>
      <c r="N328" s="103"/>
      <c r="O328" s="103" t="s">
        <v>17</v>
      </c>
    </row>
    <row r="329" spans="1:15" ht="22.5" hidden="1" customHeight="1">
      <c r="A329" s="103">
        <f>MAX(A$2:A328)+1</f>
        <v>271</v>
      </c>
      <c r="B329" s="103">
        <v>210103008</v>
      </c>
      <c r="C329" s="187" t="s">
        <v>764</v>
      </c>
      <c r="D329" s="103"/>
      <c r="E329" s="103"/>
      <c r="F329" s="114" t="s">
        <v>31</v>
      </c>
      <c r="G329" s="114" t="s">
        <v>719</v>
      </c>
      <c r="H329" s="373">
        <v>40</v>
      </c>
      <c r="I329" s="374"/>
      <c r="J329" s="375"/>
      <c r="K329" s="103"/>
      <c r="L329" s="114"/>
      <c r="M329" s="114"/>
      <c r="N329" s="103"/>
      <c r="O329" s="103" t="s">
        <v>17</v>
      </c>
    </row>
    <row r="330" spans="1:15" ht="22.5" hidden="1" customHeight="1">
      <c r="A330" s="103">
        <f>MAX(A$2:A329)+1</f>
        <v>272</v>
      </c>
      <c r="B330" s="103" t="s">
        <v>765</v>
      </c>
      <c r="C330" s="180" t="s">
        <v>721</v>
      </c>
      <c r="D330" s="103"/>
      <c r="E330" s="103"/>
      <c r="F330" s="114" t="s">
        <v>31</v>
      </c>
      <c r="G330" s="114" t="s">
        <v>32</v>
      </c>
      <c r="H330" s="373">
        <v>20</v>
      </c>
      <c r="I330" s="374"/>
      <c r="J330" s="375"/>
      <c r="K330" s="103" t="s">
        <v>721</v>
      </c>
      <c r="L330" s="185"/>
      <c r="M330" s="114"/>
      <c r="N330" s="103"/>
      <c r="O330" s="103" t="s">
        <v>17</v>
      </c>
    </row>
    <row r="331" spans="1:15" ht="22.5" hidden="1" customHeight="1">
      <c r="A331" s="103">
        <f>MAX(A$2:A330)+1</f>
        <v>273</v>
      </c>
      <c r="B331" s="103">
        <v>210103009</v>
      </c>
      <c r="C331" s="187" t="s">
        <v>766</v>
      </c>
      <c r="D331" s="103"/>
      <c r="E331" s="103"/>
      <c r="F331" s="114" t="s">
        <v>31</v>
      </c>
      <c r="G331" s="114" t="s">
        <v>719</v>
      </c>
      <c r="H331" s="373">
        <v>60</v>
      </c>
      <c r="I331" s="374"/>
      <c r="J331" s="375"/>
      <c r="K331" s="103"/>
      <c r="L331" s="114"/>
      <c r="M331" s="114"/>
      <c r="N331" s="103"/>
      <c r="O331" s="103" t="s">
        <v>17</v>
      </c>
    </row>
    <row r="332" spans="1:15" ht="22.5" hidden="1" customHeight="1">
      <c r="A332" s="103">
        <f>MAX(A$2:A331)+1</f>
        <v>274</v>
      </c>
      <c r="B332" s="103" t="s">
        <v>767</v>
      </c>
      <c r="C332" s="180" t="s">
        <v>721</v>
      </c>
      <c r="D332" s="103"/>
      <c r="E332" s="103"/>
      <c r="F332" s="114" t="s">
        <v>31</v>
      </c>
      <c r="G332" s="114" t="s">
        <v>32</v>
      </c>
      <c r="H332" s="373">
        <v>30</v>
      </c>
      <c r="I332" s="374"/>
      <c r="J332" s="375"/>
      <c r="K332" s="103" t="s">
        <v>721</v>
      </c>
      <c r="L332" s="185"/>
      <c r="M332" s="114"/>
      <c r="N332" s="103"/>
      <c r="O332" s="103" t="s">
        <v>17</v>
      </c>
    </row>
    <row r="333" spans="1:15" ht="22.5" hidden="1" customHeight="1">
      <c r="A333" s="103">
        <f>MAX(A$2:A332)+1</f>
        <v>275</v>
      </c>
      <c r="B333" s="103">
        <v>210103010</v>
      </c>
      <c r="C333" s="180" t="s">
        <v>768</v>
      </c>
      <c r="D333" s="103"/>
      <c r="E333" s="103"/>
      <c r="F333" s="114" t="s">
        <v>31</v>
      </c>
      <c r="G333" s="114" t="s">
        <v>719</v>
      </c>
      <c r="H333" s="373">
        <v>30</v>
      </c>
      <c r="I333" s="374"/>
      <c r="J333" s="375"/>
      <c r="K333" s="103"/>
      <c r="L333" s="114"/>
      <c r="M333" s="114"/>
      <c r="N333" s="103"/>
      <c r="O333" s="103" t="s">
        <v>17</v>
      </c>
    </row>
    <row r="334" spans="1:15" ht="22.5" hidden="1" customHeight="1">
      <c r="A334" s="103">
        <f>MAX(A$2:A333)+1</f>
        <v>276</v>
      </c>
      <c r="B334" s="103" t="s">
        <v>769</v>
      </c>
      <c r="C334" s="180" t="s">
        <v>721</v>
      </c>
      <c r="D334" s="103"/>
      <c r="E334" s="103"/>
      <c r="F334" s="114" t="s">
        <v>31</v>
      </c>
      <c r="G334" s="114" t="s">
        <v>32</v>
      </c>
      <c r="H334" s="373">
        <v>15</v>
      </c>
      <c r="I334" s="374"/>
      <c r="J334" s="375"/>
      <c r="K334" s="103" t="s">
        <v>721</v>
      </c>
      <c r="L334" s="185"/>
      <c r="M334" s="114"/>
      <c r="N334" s="103"/>
      <c r="O334" s="103" t="s">
        <v>17</v>
      </c>
    </row>
    <row r="335" spans="1:15" ht="22.5" hidden="1" customHeight="1">
      <c r="A335" s="103">
        <f>MAX(A$2:A334)+1</f>
        <v>277</v>
      </c>
      <c r="B335" s="103">
        <v>210103011</v>
      </c>
      <c r="C335" s="180" t="s">
        <v>770</v>
      </c>
      <c r="D335" s="103"/>
      <c r="E335" s="103"/>
      <c r="F335" s="114" t="s">
        <v>31</v>
      </c>
      <c r="G335" s="114" t="s">
        <v>32</v>
      </c>
      <c r="H335" s="373">
        <v>30</v>
      </c>
      <c r="I335" s="374"/>
      <c r="J335" s="375"/>
      <c r="K335" s="103"/>
      <c r="L335" s="114"/>
      <c r="M335" s="114"/>
      <c r="N335" s="103"/>
      <c r="O335" s="103" t="s">
        <v>17</v>
      </c>
    </row>
    <row r="336" spans="1:15" ht="22.5" hidden="1" customHeight="1">
      <c r="A336" s="103">
        <f>MAX(A$2:A335)+1</f>
        <v>278</v>
      </c>
      <c r="B336" s="103">
        <v>210103012</v>
      </c>
      <c r="C336" s="180" t="s">
        <v>771</v>
      </c>
      <c r="D336" s="103"/>
      <c r="E336" s="103"/>
      <c r="F336" s="114" t="s">
        <v>31</v>
      </c>
      <c r="G336" s="114" t="s">
        <v>32</v>
      </c>
      <c r="H336" s="373">
        <v>30</v>
      </c>
      <c r="I336" s="374"/>
      <c r="J336" s="375"/>
      <c r="K336" s="103"/>
      <c r="L336" s="114"/>
      <c r="M336" s="114"/>
      <c r="N336" s="103"/>
      <c r="O336" s="103" t="s">
        <v>17</v>
      </c>
    </row>
    <row r="337" spans="1:15" ht="22.5" hidden="1" customHeight="1">
      <c r="A337" s="103">
        <f>MAX(A$2:A336)+1</f>
        <v>279</v>
      </c>
      <c r="B337" s="103">
        <v>210103013</v>
      </c>
      <c r="C337" s="180" t="s">
        <v>772</v>
      </c>
      <c r="D337" s="103" t="s">
        <v>773</v>
      </c>
      <c r="E337" s="103"/>
      <c r="F337" s="114" t="s">
        <v>31</v>
      </c>
      <c r="G337" s="114" t="s">
        <v>32</v>
      </c>
      <c r="H337" s="373">
        <v>60</v>
      </c>
      <c r="I337" s="374"/>
      <c r="J337" s="375"/>
      <c r="K337" s="103"/>
      <c r="L337" s="114"/>
      <c r="M337" s="114"/>
      <c r="N337" s="103"/>
      <c r="O337" s="103" t="s">
        <v>17</v>
      </c>
    </row>
    <row r="338" spans="1:15" ht="22.5" hidden="1" customHeight="1">
      <c r="A338" s="103">
        <f>MAX(A$2:A337)+1</f>
        <v>280</v>
      </c>
      <c r="B338" s="103">
        <v>210103014</v>
      </c>
      <c r="C338" s="180" t="s">
        <v>774</v>
      </c>
      <c r="D338" s="103" t="s">
        <v>775</v>
      </c>
      <c r="E338" s="103"/>
      <c r="F338" s="114" t="s">
        <v>31</v>
      </c>
      <c r="G338" s="114" t="s">
        <v>32</v>
      </c>
      <c r="H338" s="373">
        <v>60</v>
      </c>
      <c r="I338" s="374"/>
      <c r="J338" s="375"/>
      <c r="K338" s="103"/>
      <c r="L338" s="114"/>
      <c r="M338" s="114"/>
      <c r="N338" s="103"/>
      <c r="O338" s="103" t="s">
        <v>17</v>
      </c>
    </row>
    <row r="339" spans="1:15" ht="22.5" hidden="1" customHeight="1">
      <c r="A339" s="103">
        <f>MAX(A$2:A338)+1</f>
        <v>281</v>
      </c>
      <c r="B339" s="103">
        <v>210103015</v>
      </c>
      <c r="C339" s="180" t="s">
        <v>776</v>
      </c>
      <c r="D339" s="103"/>
      <c r="E339" s="103"/>
      <c r="F339" s="114" t="s">
        <v>31</v>
      </c>
      <c r="G339" s="114" t="s">
        <v>32</v>
      </c>
      <c r="H339" s="373">
        <v>80</v>
      </c>
      <c r="I339" s="374"/>
      <c r="J339" s="375"/>
      <c r="K339" s="103"/>
      <c r="L339" s="114"/>
      <c r="M339" s="114"/>
      <c r="N339" s="103"/>
      <c r="O339" s="103" t="s">
        <v>17</v>
      </c>
    </row>
    <row r="340" spans="1:15" ht="22.5" hidden="1" customHeight="1">
      <c r="A340" s="103">
        <f>MAX(A$2:A339)+1</f>
        <v>282</v>
      </c>
      <c r="B340" s="103">
        <v>210103016</v>
      </c>
      <c r="C340" s="180" t="s">
        <v>777</v>
      </c>
      <c r="D340" s="103" t="s">
        <v>778</v>
      </c>
      <c r="E340" s="103"/>
      <c r="F340" s="114" t="s">
        <v>31</v>
      </c>
      <c r="G340" s="114" t="s">
        <v>32</v>
      </c>
      <c r="H340" s="373">
        <v>50</v>
      </c>
      <c r="I340" s="374"/>
      <c r="J340" s="375"/>
      <c r="K340" s="103"/>
      <c r="L340" s="114"/>
      <c r="M340" s="114"/>
      <c r="N340" s="103"/>
      <c r="O340" s="103" t="s">
        <v>17</v>
      </c>
    </row>
    <row r="341" spans="1:15" ht="22.5" hidden="1" customHeight="1">
      <c r="A341" s="103">
        <f>MAX(A$2:A340)+1</f>
        <v>283</v>
      </c>
      <c r="B341" s="103">
        <v>210103017</v>
      </c>
      <c r="C341" s="180" t="s">
        <v>779</v>
      </c>
      <c r="D341" s="103" t="s">
        <v>780</v>
      </c>
      <c r="E341" s="103"/>
      <c r="F341" s="114" t="s">
        <v>31</v>
      </c>
      <c r="G341" s="114" t="s">
        <v>32</v>
      </c>
      <c r="H341" s="373">
        <v>55</v>
      </c>
      <c r="I341" s="374"/>
      <c r="J341" s="375"/>
      <c r="K341" s="103"/>
      <c r="L341" s="114"/>
      <c r="M341" s="114"/>
      <c r="N341" s="103"/>
      <c r="O341" s="103" t="s">
        <v>17</v>
      </c>
    </row>
    <row r="342" spans="1:15" ht="22.5" hidden="1" customHeight="1">
      <c r="A342" s="103">
        <f>MAX(A$2:A341)+1</f>
        <v>284</v>
      </c>
      <c r="B342" s="103">
        <v>210103018</v>
      </c>
      <c r="C342" s="180" t="s">
        <v>781</v>
      </c>
      <c r="D342" s="103"/>
      <c r="E342" s="103"/>
      <c r="F342" s="114" t="s">
        <v>31</v>
      </c>
      <c r="G342" s="114" t="s">
        <v>32</v>
      </c>
      <c r="H342" s="373">
        <v>60</v>
      </c>
      <c r="I342" s="374"/>
      <c r="J342" s="375"/>
      <c r="K342" s="103"/>
      <c r="L342" s="114"/>
      <c r="M342" s="114"/>
      <c r="N342" s="103"/>
      <c r="O342" s="103" t="s">
        <v>17</v>
      </c>
    </row>
    <row r="343" spans="1:15" ht="22.5" hidden="1" customHeight="1">
      <c r="A343" s="103">
        <f>MAX(A$2:A342)+1</f>
        <v>285</v>
      </c>
      <c r="B343" s="103">
        <v>210103019</v>
      </c>
      <c r="C343" s="180" t="s">
        <v>782</v>
      </c>
      <c r="D343" s="103"/>
      <c r="E343" s="103"/>
      <c r="F343" s="114" t="s">
        <v>31</v>
      </c>
      <c r="G343" s="114" t="s">
        <v>32</v>
      </c>
      <c r="H343" s="373">
        <v>50</v>
      </c>
      <c r="I343" s="374"/>
      <c r="J343" s="375"/>
      <c r="K343" s="103"/>
      <c r="L343" s="114"/>
      <c r="M343" s="114"/>
      <c r="N343" s="103"/>
      <c r="O343" s="103" t="s">
        <v>17</v>
      </c>
    </row>
    <row r="344" spans="1:15" ht="22.5" hidden="1" customHeight="1">
      <c r="A344" s="103">
        <f>MAX(A$2:A343)+1</f>
        <v>286</v>
      </c>
      <c r="B344" s="103">
        <v>210103020</v>
      </c>
      <c r="C344" s="180" t="s">
        <v>783</v>
      </c>
      <c r="D344" s="103"/>
      <c r="E344" s="103"/>
      <c r="F344" s="114" t="s">
        <v>31</v>
      </c>
      <c r="G344" s="114" t="s">
        <v>32</v>
      </c>
      <c r="H344" s="373">
        <v>40</v>
      </c>
      <c r="I344" s="374"/>
      <c r="J344" s="375"/>
      <c r="K344" s="103"/>
      <c r="L344" s="114"/>
      <c r="M344" s="114"/>
      <c r="N344" s="103"/>
      <c r="O344" s="103" t="s">
        <v>17</v>
      </c>
    </row>
    <row r="345" spans="1:15" ht="22.5" hidden="1" customHeight="1">
      <c r="A345" s="103">
        <f>MAX(A$2:A344)+1</f>
        <v>287</v>
      </c>
      <c r="B345" s="103">
        <v>210103021</v>
      </c>
      <c r="C345" s="182" t="s">
        <v>784</v>
      </c>
      <c r="D345" s="103" t="s">
        <v>785</v>
      </c>
      <c r="E345" s="103"/>
      <c r="F345" s="114" t="s">
        <v>36</v>
      </c>
      <c r="G345" s="114" t="s">
        <v>32</v>
      </c>
      <c r="H345" s="376">
        <v>1050</v>
      </c>
      <c r="I345" s="377"/>
      <c r="J345" s="378"/>
      <c r="K345" s="103"/>
      <c r="L345" s="188"/>
      <c r="M345" s="188"/>
      <c r="N345" s="103"/>
      <c r="O345" s="103" t="s">
        <v>786</v>
      </c>
    </row>
    <row r="346" spans="1:15" ht="22.5" hidden="1" customHeight="1">
      <c r="A346" s="103">
        <f>MAX(A$2:A345)+1</f>
        <v>288</v>
      </c>
      <c r="B346" s="103">
        <v>210103022</v>
      </c>
      <c r="C346" s="180" t="s">
        <v>787</v>
      </c>
      <c r="D346" s="103"/>
      <c r="E346" s="103"/>
      <c r="F346" s="114" t="s">
        <v>36</v>
      </c>
      <c r="G346" s="114" t="s">
        <v>32</v>
      </c>
      <c r="H346" s="373">
        <v>180</v>
      </c>
      <c r="I346" s="374"/>
      <c r="J346" s="375"/>
      <c r="K346" s="103"/>
      <c r="L346" s="114"/>
      <c r="M346" s="114"/>
      <c r="N346" s="103"/>
      <c r="O346" s="103" t="s">
        <v>17</v>
      </c>
    </row>
    <row r="347" spans="1:15" ht="22.5" hidden="1" customHeight="1">
      <c r="A347" s="103">
        <f>MAX(A$2:A346)+1</f>
        <v>289</v>
      </c>
      <c r="B347" s="103">
        <v>210103023</v>
      </c>
      <c r="C347" s="180" t="s">
        <v>788</v>
      </c>
      <c r="D347" s="103"/>
      <c r="E347" s="103"/>
      <c r="F347" s="114" t="s">
        <v>31</v>
      </c>
      <c r="G347" s="114" t="s">
        <v>32</v>
      </c>
      <c r="H347" s="373">
        <v>30</v>
      </c>
      <c r="I347" s="374"/>
      <c r="J347" s="375"/>
      <c r="K347" s="103"/>
      <c r="L347" s="114"/>
      <c r="M347" s="114"/>
      <c r="N347" s="103"/>
      <c r="O347" s="103" t="s">
        <v>17</v>
      </c>
    </row>
    <row r="348" spans="1:15" ht="22.5" hidden="1" customHeight="1">
      <c r="A348" s="103">
        <f>MAX(A$2:A347)+1</f>
        <v>290</v>
      </c>
      <c r="B348" s="103">
        <v>210103024</v>
      </c>
      <c r="C348" s="180" t="s">
        <v>789</v>
      </c>
      <c r="D348" s="103"/>
      <c r="E348" s="103"/>
      <c r="F348" s="114" t="s">
        <v>31</v>
      </c>
      <c r="G348" s="114" t="s">
        <v>32</v>
      </c>
      <c r="H348" s="373">
        <v>50</v>
      </c>
      <c r="I348" s="374"/>
      <c r="J348" s="375"/>
      <c r="K348" s="103"/>
      <c r="L348" s="114"/>
      <c r="M348" s="114"/>
      <c r="N348" s="103"/>
      <c r="O348" s="103" t="s">
        <v>17</v>
      </c>
    </row>
    <row r="349" spans="1:15" ht="22.5" hidden="1" customHeight="1">
      <c r="A349" s="103">
        <f>MAX(A$2:A348)+1</f>
        <v>291</v>
      </c>
      <c r="B349" s="103">
        <v>210103025</v>
      </c>
      <c r="C349" s="180" t="s">
        <v>790</v>
      </c>
      <c r="D349" s="103"/>
      <c r="E349" s="103"/>
      <c r="F349" s="114" t="s">
        <v>31</v>
      </c>
      <c r="G349" s="114" t="s">
        <v>32</v>
      </c>
      <c r="H349" s="373">
        <v>50</v>
      </c>
      <c r="I349" s="374"/>
      <c r="J349" s="375"/>
      <c r="K349" s="103"/>
      <c r="L349" s="114"/>
      <c r="M349" s="114"/>
      <c r="N349" s="103"/>
      <c r="O349" s="103" t="s">
        <v>17</v>
      </c>
    </row>
    <row r="350" spans="1:15" ht="22.5" hidden="1" customHeight="1">
      <c r="A350" s="103">
        <f>MAX(A$2:A349)+1</f>
        <v>292</v>
      </c>
      <c r="B350" s="103">
        <v>210103026</v>
      </c>
      <c r="C350" s="180" t="s">
        <v>791</v>
      </c>
      <c r="D350" s="103"/>
      <c r="E350" s="103"/>
      <c r="F350" s="114" t="s">
        <v>31</v>
      </c>
      <c r="G350" s="114" t="s">
        <v>719</v>
      </c>
      <c r="H350" s="373">
        <v>80</v>
      </c>
      <c r="I350" s="374"/>
      <c r="J350" s="375"/>
      <c r="K350" s="103"/>
      <c r="L350" s="114"/>
      <c r="M350" s="114"/>
      <c r="N350" s="103"/>
      <c r="O350" s="103" t="s">
        <v>17</v>
      </c>
    </row>
    <row r="351" spans="1:15" ht="22.5" hidden="1" customHeight="1">
      <c r="A351" s="103">
        <f>MAX(A$2:A350)+1</f>
        <v>293</v>
      </c>
      <c r="B351" s="103">
        <v>210103027</v>
      </c>
      <c r="C351" s="180" t="s">
        <v>792</v>
      </c>
      <c r="D351" s="103"/>
      <c r="E351" s="103"/>
      <c r="F351" s="114" t="s">
        <v>31</v>
      </c>
      <c r="G351" s="114" t="s">
        <v>32</v>
      </c>
      <c r="H351" s="373">
        <v>30</v>
      </c>
      <c r="I351" s="374"/>
      <c r="J351" s="375"/>
      <c r="K351" s="103"/>
      <c r="L351" s="114"/>
      <c r="M351" s="114"/>
      <c r="N351" s="103"/>
      <c r="O351" s="103" t="s">
        <v>17</v>
      </c>
    </row>
    <row r="352" spans="1:15" ht="22.5" hidden="1" customHeight="1">
      <c r="A352" s="103">
        <f>MAX(A$2:A351)+1</f>
        <v>294</v>
      </c>
      <c r="B352" s="103">
        <v>210103028</v>
      </c>
      <c r="C352" s="180" t="s">
        <v>793</v>
      </c>
      <c r="D352" s="103"/>
      <c r="E352" s="103"/>
      <c r="F352" s="114" t="s">
        <v>31</v>
      </c>
      <c r="G352" s="114" t="s">
        <v>32</v>
      </c>
      <c r="H352" s="373">
        <v>20</v>
      </c>
      <c r="I352" s="374"/>
      <c r="J352" s="375"/>
      <c r="K352" s="103"/>
      <c r="L352" s="114"/>
      <c r="M352" s="114"/>
      <c r="N352" s="103"/>
      <c r="O352" s="103" t="s">
        <v>17</v>
      </c>
    </row>
    <row r="353" spans="1:15" ht="22.5" hidden="1" customHeight="1">
      <c r="A353" s="103">
        <f>MAX(A$2:A352)+1</f>
        <v>295</v>
      </c>
      <c r="B353" s="103">
        <v>210103029</v>
      </c>
      <c r="C353" s="180" t="s">
        <v>794</v>
      </c>
      <c r="D353" s="103"/>
      <c r="E353" s="103"/>
      <c r="F353" s="114" t="s">
        <v>31</v>
      </c>
      <c r="G353" s="114" t="s">
        <v>719</v>
      </c>
      <c r="H353" s="373">
        <v>20</v>
      </c>
      <c r="I353" s="374"/>
      <c r="J353" s="375"/>
      <c r="K353" s="103"/>
      <c r="L353" s="114"/>
      <c r="M353" s="114"/>
      <c r="N353" s="103"/>
      <c r="O353" s="103" t="s">
        <v>17</v>
      </c>
    </row>
    <row r="354" spans="1:15" ht="22.5" hidden="1" customHeight="1">
      <c r="A354" s="103">
        <f>MAX(A$2:A353)+1</f>
        <v>296</v>
      </c>
      <c r="B354" s="103">
        <v>210103030</v>
      </c>
      <c r="C354" s="180" t="s">
        <v>795</v>
      </c>
      <c r="D354" s="103"/>
      <c r="E354" s="103"/>
      <c r="F354" s="114" t="s">
        <v>31</v>
      </c>
      <c r="G354" s="114" t="s">
        <v>32</v>
      </c>
      <c r="H354" s="373">
        <v>20</v>
      </c>
      <c r="I354" s="374"/>
      <c r="J354" s="375"/>
      <c r="K354" s="103"/>
      <c r="L354" s="114"/>
      <c r="M354" s="114"/>
      <c r="N354" s="103"/>
      <c r="O354" s="103" t="s">
        <v>17</v>
      </c>
    </row>
    <row r="355" spans="1:15" ht="22.5" hidden="1" customHeight="1">
      <c r="A355" s="103">
        <f>MAX(A$2:A354)+1</f>
        <v>297</v>
      </c>
      <c r="B355" s="103">
        <v>210103031</v>
      </c>
      <c r="C355" s="180" t="s">
        <v>796</v>
      </c>
      <c r="D355" s="103"/>
      <c r="E355" s="103"/>
      <c r="F355" s="114" t="s">
        <v>31</v>
      </c>
      <c r="G355" s="114" t="s">
        <v>32</v>
      </c>
      <c r="H355" s="373">
        <v>25</v>
      </c>
      <c r="I355" s="374"/>
      <c r="J355" s="375"/>
      <c r="K355" s="103"/>
      <c r="L355" s="114"/>
      <c r="M355" s="114"/>
      <c r="N355" s="103"/>
      <c r="O355" s="103" t="s">
        <v>17</v>
      </c>
    </row>
    <row r="356" spans="1:15" ht="22.5" hidden="1" customHeight="1">
      <c r="A356" s="103">
        <f>MAX(A$2:A355)+1</f>
        <v>298</v>
      </c>
      <c r="B356" s="103">
        <v>210103032</v>
      </c>
      <c r="C356" s="180" t="s">
        <v>797</v>
      </c>
      <c r="D356" s="103"/>
      <c r="E356" s="103"/>
      <c r="F356" s="114" t="s">
        <v>31</v>
      </c>
      <c r="G356" s="114" t="s">
        <v>798</v>
      </c>
      <c r="H356" s="373">
        <v>20</v>
      </c>
      <c r="I356" s="374"/>
      <c r="J356" s="375"/>
      <c r="K356" s="103"/>
      <c r="L356" s="114"/>
      <c r="M356" s="114"/>
      <c r="N356" s="103"/>
      <c r="O356" s="103" t="s">
        <v>17</v>
      </c>
    </row>
    <row r="357" spans="1:15" ht="22.5" hidden="1" customHeight="1">
      <c r="A357" s="103">
        <f>MAX(A$2:A356)+1</f>
        <v>299</v>
      </c>
      <c r="B357" s="103">
        <v>210103033</v>
      </c>
      <c r="C357" s="180" t="s">
        <v>799</v>
      </c>
      <c r="D357" s="103"/>
      <c r="E357" s="103"/>
      <c r="F357" s="114" t="s">
        <v>31</v>
      </c>
      <c r="G357" s="114" t="s">
        <v>32</v>
      </c>
      <c r="H357" s="373">
        <v>30</v>
      </c>
      <c r="I357" s="374"/>
      <c r="J357" s="375"/>
      <c r="K357" s="103"/>
      <c r="L357" s="114"/>
      <c r="M357" s="114"/>
      <c r="N357" s="103"/>
      <c r="O357" s="103" t="s">
        <v>17</v>
      </c>
    </row>
    <row r="358" spans="1:15" ht="22.5" hidden="1" customHeight="1">
      <c r="A358" s="103">
        <f>MAX(A$2:A357)+1</f>
        <v>300</v>
      </c>
      <c r="B358" s="103">
        <v>210103034</v>
      </c>
      <c r="C358" s="180" t="s">
        <v>800</v>
      </c>
      <c r="D358" s="103"/>
      <c r="E358" s="103"/>
      <c r="F358" s="114" t="s">
        <v>31</v>
      </c>
      <c r="G358" s="114" t="s">
        <v>801</v>
      </c>
      <c r="H358" s="373">
        <v>40</v>
      </c>
      <c r="I358" s="374"/>
      <c r="J358" s="375"/>
      <c r="K358" s="103"/>
      <c r="L358" s="114"/>
      <c r="M358" s="114"/>
      <c r="N358" s="103"/>
      <c r="O358" s="103" t="s">
        <v>17</v>
      </c>
    </row>
    <row r="359" spans="1:15" ht="22.5" hidden="1" customHeight="1">
      <c r="A359" s="103">
        <f>MAX(A$2:A358)+1</f>
        <v>301</v>
      </c>
      <c r="B359" s="103">
        <v>210103035</v>
      </c>
      <c r="C359" s="67" t="s">
        <v>802</v>
      </c>
      <c r="D359" s="103" t="s">
        <v>803</v>
      </c>
      <c r="E359" s="103"/>
      <c r="F359" s="116" t="s">
        <v>31</v>
      </c>
      <c r="G359" s="114" t="s">
        <v>798</v>
      </c>
      <c r="H359" s="373">
        <v>270</v>
      </c>
      <c r="I359" s="374"/>
      <c r="J359" s="375"/>
      <c r="K359" s="103"/>
      <c r="L359" s="114"/>
      <c r="M359" s="114"/>
      <c r="N359" s="103"/>
      <c r="O359" s="103" t="s">
        <v>17</v>
      </c>
    </row>
    <row r="360" spans="1:15" s="87" customFormat="1" ht="180" hidden="1" customHeight="1">
      <c r="A360" s="103"/>
      <c r="B360" s="103">
        <v>2102</v>
      </c>
      <c r="C360" s="103" t="s">
        <v>804</v>
      </c>
      <c r="D360" s="103" t="s">
        <v>805</v>
      </c>
      <c r="E360" s="103" t="s">
        <v>806</v>
      </c>
      <c r="F360" s="114"/>
      <c r="G360" s="114"/>
      <c r="H360" s="373"/>
      <c r="I360" s="374"/>
      <c r="J360" s="375"/>
      <c r="K360" s="103" t="s">
        <v>807</v>
      </c>
      <c r="L360" s="114"/>
      <c r="M360" s="114"/>
      <c r="N360" s="114"/>
      <c r="O360" s="103" t="s">
        <v>808</v>
      </c>
    </row>
    <row r="361" spans="1:15" ht="24" hidden="1" customHeight="1">
      <c r="A361" s="103">
        <f>MAX(A$2:A360)+1</f>
        <v>302</v>
      </c>
      <c r="B361" s="103" t="s">
        <v>809</v>
      </c>
      <c r="C361" s="67" t="s">
        <v>810</v>
      </c>
      <c r="D361" s="103"/>
      <c r="E361" s="103"/>
      <c r="F361" s="114" t="s">
        <v>36</v>
      </c>
      <c r="G361" s="114" t="s">
        <v>268</v>
      </c>
      <c r="H361" s="373">
        <v>30</v>
      </c>
      <c r="I361" s="374"/>
      <c r="J361" s="375"/>
      <c r="K361" s="164" t="s">
        <v>810</v>
      </c>
      <c r="L361" s="185"/>
      <c r="M361" s="114"/>
      <c r="N361" s="103"/>
      <c r="O361" s="103" t="s">
        <v>17</v>
      </c>
    </row>
    <row r="362" spans="1:15" ht="22.5" hidden="1" customHeight="1">
      <c r="A362" s="103">
        <f>MAX(A$2:A361)+1</f>
        <v>303</v>
      </c>
      <c r="B362" s="103">
        <v>210200001</v>
      </c>
      <c r="C362" s="103" t="s">
        <v>811</v>
      </c>
      <c r="D362" s="103" t="s">
        <v>812</v>
      </c>
      <c r="E362" s="103"/>
      <c r="F362" s="114" t="s">
        <v>36</v>
      </c>
      <c r="G362" s="114" t="s">
        <v>268</v>
      </c>
      <c r="H362" s="373">
        <v>200</v>
      </c>
      <c r="I362" s="374"/>
      <c r="J362" s="375"/>
      <c r="K362" s="103"/>
      <c r="L362" s="114"/>
      <c r="M362" s="114"/>
      <c r="N362" s="103"/>
      <c r="O362" s="103" t="s">
        <v>17</v>
      </c>
    </row>
    <row r="363" spans="1:15" ht="22.5" hidden="1" customHeight="1">
      <c r="A363" s="103">
        <f>MAX(A$2:A362)+1</f>
        <v>304</v>
      </c>
      <c r="B363" s="103" t="s">
        <v>813</v>
      </c>
      <c r="C363" s="103" t="s">
        <v>811</v>
      </c>
      <c r="D363" s="103" t="s">
        <v>814</v>
      </c>
      <c r="E363" s="103"/>
      <c r="F363" s="114" t="s">
        <v>36</v>
      </c>
      <c r="G363" s="114" t="s">
        <v>268</v>
      </c>
      <c r="H363" s="373">
        <v>280</v>
      </c>
      <c r="I363" s="374"/>
      <c r="J363" s="375"/>
      <c r="K363" s="103"/>
      <c r="L363" s="114"/>
      <c r="M363" s="114"/>
      <c r="N363" s="103"/>
      <c r="O363" s="103" t="s">
        <v>17</v>
      </c>
    </row>
    <row r="364" spans="1:15" ht="22.5" hidden="1" customHeight="1">
      <c r="A364" s="103">
        <f>MAX(A$2:A363)+1</f>
        <v>305</v>
      </c>
      <c r="B364" s="103" t="s">
        <v>815</v>
      </c>
      <c r="C364" s="103" t="s">
        <v>811</v>
      </c>
      <c r="D364" s="103" t="s">
        <v>816</v>
      </c>
      <c r="E364" s="103"/>
      <c r="F364" s="114" t="s">
        <v>36</v>
      </c>
      <c r="G364" s="114" t="s">
        <v>268</v>
      </c>
      <c r="H364" s="373">
        <v>360</v>
      </c>
      <c r="I364" s="374"/>
      <c r="J364" s="375"/>
      <c r="K364" s="103"/>
      <c r="L364" s="114"/>
      <c r="M364" s="114"/>
      <c r="N364" s="103"/>
      <c r="O364" s="103" t="s">
        <v>17</v>
      </c>
    </row>
    <row r="365" spans="1:15" ht="22.5" hidden="1" customHeight="1">
      <c r="A365" s="103">
        <f>MAX(A$2:A364)+1</f>
        <v>306</v>
      </c>
      <c r="B365" s="103" t="s">
        <v>817</v>
      </c>
      <c r="C365" s="103" t="s">
        <v>811</v>
      </c>
      <c r="D365" s="103" t="s">
        <v>818</v>
      </c>
      <c r="E365" s="103"/>
      <c r="F365" s="114" t="s">
        <v>36</v>
      </c>
      <c r="G365" s="114" t="s">
        <v>268</v>
      </c>
      <c r="H365" s="373">
        <v>455</v>
      </c>
      <c r="I365" s="374"/>
      <c r="J365" s="375"/>
      <c r="K365" s="103" t="s">
        <v>819</v>
      </c>
      <c r="L365" s="114"/>
      <c r="M365" s="114"/>
      <c r="N365" s="103"/>
      <c r="O365" s="103" t="s">
        <v>17</v>
      </c>
    </row>
    <row r="366" spans="1:15" ht="22.5" hidden="1" customHeight="1">
      <c r="A366" s="103">
        <f>MAX(A$2:A365)+1</f>
        <v>307</v>
      </c>
      <c r="B366" s="103">
        <v>210200002</v>
      </c>
      <c r="C366" s="103" t="s">
        <v>820</v>
      </c>
      <c r="D366" s="103" t="s">
        <v>812</v>
      </c>
      <c r="E366" s="103"/>
      <c r="F366" s="114" t="s">
        <v>36</v>
      </c>
      <c r="G366" s="114" t="s">
        <v>268</v>
      </c>
      <c r="H366" s="373">
        <v>220</v>
      </c>
      <c r="I366" s="374"/>
      <c r="J366" s="375"/>
      <c r="K366" s="103"/>
      <c r="L366" s="114"/>
      <c r="M366" s="114"/>
      <c r="N366" s="103"/>
      <c r="O366" s="103" t="s">
        <v>17</v>
      </c>
    </row>
    <row r="367" spans="1:15" ht="22.5" hidden="1" customHeight="1">
      <c r="A367" s="103">
        <f>MAX(A$2:A366)+1</f>
        <v>308</v>
      </c>
      <c r="B367" s="103" t="s">
        <v>821</v>
      </c>
      <c r="C367" s="103" t="s">
        <v>820</v>
      </c>
      <c r="D367" s="103" t="s">
        <v>814</v>
      </c>
      <c r="E367" s="103"/>
      <c r="F367" s="114" t="s">
        <v>36</v>
      </c>
      <c r="G367" s="114" t="s">
        <v>268</v>
      </c>
      <c r="H367" s="373">
        <v>310</v>
      </c>
      <c r="I367" s="374"/>
      <c r="J367" s="375"/>
      <c r="K367" s="103"/>
      <c r="L367" s="114"/>
      <c r="M367" s="114"/>
      <c r="N367" s="103"/>
      <c r="O367" s="103" t="s">
        <v>17</v>
      </c>
    </row>
    <row r="368" spans="1:15" ht="22.5" hidden="1" customHeight="1">
      <c r="A368" s="103">
        <f>MAX(A$2:A367)+1</f>
        <v>309</v>
      </c>
      <c r="B368" s="103" t="s">
        <v>822</v>
      </c>
      <c r="C368" s="103" t="s">
        <v>820</v>
      </c>
      <c r="D368" s="103" t="s">
        <v>816</v>
      </c>
      <c r="E368" s="103"/>
      <c r="F368" s="114" t="s">
        <v>36</v>
      </c>
      <c r="G368" s="114" t="s">
        <v>268</v>
      </c>
      <c r="H368" s="373">
        <v>390</v>
      </c>
      <c r="I368" s="374"/>
      <c r="J368" s="375"/>
      <c r="K368" s="103"/>
      <c r="L368" s="114"/>
      <c r="M368" s="114"/>
      <c r="N368" s="103"/>
      <c r="O368" s="103" t="s">
        <v>17</v>
      </c>
    </row>
    <row r="369" spans="1:15" ht="22.5" hidden="1" customHeight="1">
      <c r="A369" s="103">
        <f>MAX(A$2:A368)+1</f>
        <v>310</v>
      </c>
      <c r="B369" s="103" t="s">
        <v>823</v>
      </c>
      <c r="C369" s="103" t="s">
        <v>820</v>
      </c>
      <c r="D369" s="103" t="s">
        <v>818</v>
      </c>
      <c r="E369" s="103"/>
      <c r="F369" s="114" t="s">
        <v>36</v>
      </c>
      <c r="G369" s="114" t="s">
        <v>268</v>
      </c>
      <c r="H369" s="373">
        <v>550</v>
      </c>
      <c r="I369" s="374"/>
      <c r="J369" s="375"/>
      <c r="K369" s="103" t="s">
        <v>819</v>
      </c>
      <c r="L369" s="114"/>
      <c r="M369" s="114"/>
      <c r="N369" s="103"/>
      <c r="O369" s="103" t="s">
        <v>17</v>
      </c>
    </row>
    <row r="370" spans="1:15" ht="56.25" hidden="1" customHeight="1">
      <c r="A370" s="103">
        <f>MAX(A$2:A369)+1</f>
        <v>311</v>
      </c>
      <c r="B370" s="103">
        <v>210200003</v>
      </c>
      <c r="C370" s="154" t="s">
        <v>824</v>
      </c>
      <c r="D370" s="154" t="s">
        <v>825</v>
      </c>
      <c r="E370" s="154"/>
      <c r="F370" s="114" t="s">
        <v>36</v>
      </c>
      <c r="G370" s="188" t="s">
        <v>826</v>
      </c>
      <c r="H370" s="373">
        <v>50</v>
      </c>
      <c r="I370" s="374"/>
      <c r="J370" s="375"/>
      <c r="K370" s="154" t="s">
        <v>827</v>
      </c>
      <c r="L370" s="114"/>
      <c r="M370" s="188"/>
      <c r="N370" s="114"/>
      <c r="O370" s="103" t="s">
        <v>828</v>
      </c>
    </row>
    <row r="371" spans="1:15" ht="22.5" hidden="1" customHeight="1">
      <c r="A371" s="103">
        <f>MAX(A$2:A370)+1</f>
        <v>312</v>
      </c>
      <c r="B371" s="103">
        <v>210200009</v>
      </c>
      <c r="C371" s="103" t="s">
        <v>829</v>
      </c>
      <c r="D371" s="103"/>
      <c r="E371" s="103"/>
      <c r="F371" s="114" t="s">
        <v>36</v>
      </c>
      <c r="G371" s="114" t="s">
        <v>32</v>
      </c>
      <c r="H371" s="373">
        <v>310</v>
      </c>
      <c r="I371" s="374"/>
      <c r="J371" s="375"/>
      <c r="K371" s="103"/>
      <c r="L371" s="114"/>
      <c r="M371" s="114"/>
      <c r="N371" s="103"/>
      <c r="O371" s="103" t="s">
        <v>17</v>
      </c>
    </row>
    <row r="372" spans="1:15" ht="56.25" hidden="1" customHeight="1">
      <c r="A372" s="103">
        <f>MAX(A$2:A371)+1</f>
        <v>313</v>
      </c>
      <c r="B372" s="133">
        <v>210200010</v>
      </c>
      <c r="C372" s="152" t="s">
        <v>830</v>
      </c>
      <c r="D372" s="139" t="s">
        <v>831</v>
      </c>
      <c r="E372" s="150"/>
      <c r="F372" s="95" t="s">
        <v>23</v>
      </c>
      <c r="G372" s="147" t="s">
        <v>32</v>
      </c>
      <c r="H372" s="373" t="s">
        <v>56</v>
      </c>
      <c r="I372" s="374"/>
      <c r="J372" s="375"/>
      <c r="K372" s="164" t="s">
        <v>832</v>
      </c>
      <c r="L372" s="114"/>
      <c r="M372" s="114"/>
      <c r="N372" s="103"/>
      <c r="O372" s="103" t="s">
        <v>17</v>
      </c>
    </row>
    <row r="373" spans="1:15" ht="33.75" hidden="1" customHeight="1">
      <c r="A373" s="103">
        <f>MAX(A$2:A372)+1</f>
        <v>314</v>
      </c>
      <c r="B373" s="133">
        <v>210200011</v>
      </c>
      <c r="C373" s="152" t="s">
        <v>833</v>
      </c>
      <c r="D373" s="103" t="s">
        <v>834</v>
      </c>
      <c r="E373" s="150"/>
      <c r="F373" s="95" t="s">
        <v>23</v>
      </c>
      <c r="G373" s="147" t="s">
        <v>32</v>
      </c>
      <c r="H373" s="373" t="s">
        <v>56</v>
      </c>
      <c r="I373" s="374"/>
      <c r="J373" s="375"/>
      <c r="K373" s="164" t="s">
        <v>336</v>
      </c>
      <c r="L373" s="114"/>
      <c r="M373" s="114"/>
      <c r="N373" s="103"/>
      <c r="O373" s="103" t="s">
        <v>17</v>
      </c>
    </row>
    <row r="374" spans="1:15" s="87" customFormat="1" ht="300" hidden="1" customHeight="1">
      <c r="A374" s="103"/>
      <c r="B374" s="103">
        <v>2103</v>
      </c>
      <c r="C374" s="154" t="s">
        <v>835</v>
      </c>
      <c r="D374" s="154" t="s">
        <v>805</v>
      </c>
      <c r="E374" s="154" t="s">
        <v>836</v>
      </c>
      <c r="F374" s="114"/>
      <c r="G374" s="188"/>
      <c r="H374" s="373"/>
      <c r="I374" s="374"/>
      <c r="J374" s="375"/>
      <c r="K374" s="189" t="s">
        <v>837</v>
      </c>
      <c r="L374" s="114"/>
      <c r="M374" s="188"/>
      <c r="N374" s="114"/>
      <c r="O374" s="103" t="s">
        <v>838</v>
      </c>
    </row>
    <row r="375" spans="1:15" ht="24" hidden="1" customHeight="1">
      <c r="A375" s="103">
        <f>MAX(A$2:A374)+1</f>
        <v>315</v>
      </c>
      <c r="B375" s="103" t="s">
        <v>839</v>
      </c>
      <c r="C375" s="164" t="s">
        <v>840</v>
      </c>
      <c r="D375" s="103"/>
      <c r="E375" s="103"/>
      <c r="F375" s="114" t="s">
        <v>36</v>
      </c>
      <c r="G375" s="114" t="s">
        <v>268</v>
      </c>
      <c r="H375" s="373">
        <v>11</v>
      </c>
      <c r="I375" s="374"/>
      <c r="J375" s="375"/>
      <c r="K375" s="164" t="s">
        <v>840</v>
      </c>
      <c r="L375" s="114"/>
      <c r="M375" s="114"/>
      <c r="N375" s="103"/>
      <c r="O375" s="103" t="s">
        <v>17</v>
      </c>
    </row>
    <row r="376" spans="1:15" ht="22.5" hidden="1" customHeight="1">
      <c r="A376" s="103">
        <f>MAX(A$2:A375)+1</f>
        <v>316</v>
      </c>
      <c r="B376" s="103">
        <v>210300001</v>
      </c>
      <c r="C376" s="103" t="s">
        <v>841</v>
      </c>
      <c r="D376" s="103"/>
      <c r="E376" s="103"/>
      <c r="F376" s="114" t="s">
        <v>36</v>
      </c>
      <c r="G376" s="114" t="s">
        <v>268</v>
      </c>
      <c r="H376" s="373">
        <v>65</v>
      </c>
      <c r="I376" s="374"/>
      <c r="J376" s="375"/>
      <c r="K376" s="103"/>
      <c r="L376" s="114"/>
      <c r="M376" s="114"/>
      <c r="N376" s="103"/>
      <c r="O376" s="103" t="s">
        <v>17</v>
      </c>
    </row>
    <row r="377" spans="1:15" ht="22.5" hidden="1" customHeight="1">
      <c r="A377" s="103">
        <f>MAX(A$2:A376)+1</f>
        <v>317</v>
      </c>
      <c r="B377" s="103" t="s">
        <v>842</v>
      </c>
      <c r="C377" s="103" t="s">
        <v>843</v>
      </c>
      <c r="D377" s="103"/>
      <c r="E377" s="103"/>
      <c r="F377" s="114" t="s">
        <v>36</v>
      </c>
      <c r="G377" s="114" t="s">
        <v>268</v>
      </c>
      <c r="H377" s="373">
        <v>110</v>
      </c>
      <c r="I377" s="374"/>
      <c r="J377" s="375"/>
      <c r="K377" s="103"/>
      <c r="L377" s="185"/>
      <c r="M377" s="185"/>
      <c r="N377" s="103"/>
      <c r="O377" s="103" t="s">
        <v>17</v>
      </c>
    </row>
    <row r="378" spans="1:15" ht="22.5" hidden="1" customHeight="1">
      <c r="A378" s="103">
        <f>MAX(A$2:A377)+1</f>
        <v>318</v>
      </c>
      <c r="B378" s="103" t="s">
        <v>844</v>
      </c>
      <c r="C378" s="103" t="s">
        <v>845</v>
      </c>
      <c r="D378" s="103"/>
      <c r="E378" s="103"/>
      <c r="F378" s="114" t="s">
        <v>36</v>
      </c>
      <c r="G378" s="114" t="s">
        <v>268</v>
      </c>
      <c r="H378" s="373">
        <v>180</v>
      </c>
      <c r="I378" s="374"/>
      <c r="J378" s="375"/>
      <c r="K378" s="103" t="s">
        <v>846</v>
      </c>
      <c r="L378" s="114"/>
      <c r="M378" s="114"/>
      <c r="N378" s="103"/>
      <c r="O378" s="103" t="s">
        <v>17</v>
      </c>
    </row>
    <row r="379" spans="1:15" ht="22.5" hidden="1" customHeight="1">
      <c r="A379" s="103">
        <f>MAX(A$2:A378)+1</f>
        <v>319</v>
      </c>
      <c r="B379" s="103">
        <v>210300002</v>
      </c>
      <c r="C379" s="103" t="s">
        <v>847</v>
      </c>
      <c r="D379" s="103"/>
      <c r="E379" s="103"/>
      <c r="F379" s="114" t="s">
        <v>36</v>
      </c>
      <c r="G379" s="114" t="s">
        <v>268</v>
      </c>
      <c r="H379" s="373">
        <v>100</v>
      </c>
      <c r="I379" s="374"/>
      <c r="J379" s="375"/>
      <c r="K379" s="103"/>
      <c r="L379" s="114"/>
      <c r="M379" s="114"/>
      <c r="N379" s="103"/>
      <c r="O379" s="103" t="s">
        <v>17</v>
      </c>
    </row>
    <row r="380" spans="1:15" ht="22.5" hidden="1" customHeight="1">
      <c r="A380" s="103">
        <f>MAX(A$2:A379)+1</f>
        <v>320</v>
      </c>
      <c r="B380" s="103" t="s">
        <v>848</v>
      </c>
      <c r="C380" s="103" t="s">
        <v>849</v>
      </c>
      <c r="D380" s="103"/>
      <c r="E380" s="103"/>
      <c r="F380" s="114" t="s">
        <v>36</v>
      </c>
      <c r="G380" s="114" t="s">
        <v>268</v>
      </c>
      <c r="H380" s="373">
        <v>160</v>
      </c>
      <c r="I380" s="374"/>
      <c r="J380" s="375"/>
      <c r="K380" s="103"/>
      <c r="L380" s="114"/>
      <c r="M380" s="114"/>
      <c r="N380" s="103"/>
      <c r="O380" s="103" t="s">
        <v>17</v>
      </c>
    </row>
    <row r="381" spans="1:15" ht="22.5" hidden="1" customHeight="1">
      <c r="A381" s="103">
        <f>MAX(A$2:A380)+1</f>
        <v>321</v>
      </c>
      <c r="B381" s="103" t="s">
        <v>850</v>
      </c>
      <c r="C381" s="103" t="s">
        <v>851</v>
      </c>
      <c r="D381" s="103"/>
      <c r="E381" s="103"/>
      <c r="F381" s="114" t="s">
        <v>36</v>
      </c>
      <c r="G381" s="114" t="s">
        <v>268</v>
      </c>
      <c r="H381" s="373">
        <v>240</v>
      </c>
      <c r="I381" s="374"/>
      <c r="J381" s="375"/>
      <c r="K381" s="103" t="s">
        <v>846</v>
      </c>
      <c r="L381" s="114"/>
      <c r="M381" s="114"/>
      <c r="N381" s="103"/>
      <c r="O381" s="103" t="s">
        <v>17</v>
      </c>
    </row>
    <row r="382" spans="1:15" ht="22.5" hidden="1" customHeight="1">
      <c r="A382" s="103">
        <f>MAX(A$2:A381)+1</f>
        <v>322</v>
      </c>
      <c r="B382" s="103">
        <v>210300004</v>
      </c>
      <c r="C382" s="103" t="s">
        <v>852</v>
      </c>
      <c r="D382" s="103" t="s">
        <v>853</v>
      </c>
      <c r="E382" s="103"/>
      <c r="F382" s="114" t="s">
        <v>36</v>
      </c>
      <c r="G382" s="114" t="s">
        <v>32</v>
      </c>
      <c r="H382" s="373">
        <v>70</v>
      </c>
      <c r="I382" s="374"/>
      <c r="J382" s="375"/>
      <c r="K382" s="103"/>
      <c r="L382" s="114"/>
      <c r="M382" s="114"/>
      <c r="N382" s="103"/>
      <c r="O382" s="103" t="s">
        <v>17</v>
      </c>
    </row>
    <row r="383" spans="1:15" ht="22.5" hidden="1" customHeight="1">
      <c r="A383" s="103">
        <f>MAX(A$2:A382)+1</f>
        <v>323</v>
      </c>
      <c r="B383" s="103">
        <v>210300005</v>
      </c>
      <c r="C383" s="103" t="s">
        <v>854</v>
      </c>
      <c r="D383" s="103"/>
      <c r="E383" s="103"/>
      <c r="F383" s="114" t="s">
        <v>36</v>
      </c>
      <c r="G383" s="114" t="s">
        <v>32</v>
      </c>
      <c r="H383" s="373">
        <v>150</v>
      </c>
      <c r="I383" s="374"/>
      <c r="J383" s="375"/>
      <c r="K383" s="103"/>
      <c r="L383" s="114"/>
      <c r="M383" s="114"/>
      <c r="N383" s="103"/>
      <c r="O383" s="103" t="s">
        <v>17</v>
      </c>
    </row>
    <row r="384" spans="1:15" s="87" customFormat="1" ht="22.5" hidden="1" customHeight="1">
      <c r="A384" s="103"/>
      <c r="B384" s="103">
        <v>2104</v>
      </c>
      <c r="C384" s="103" t="s">
        <v>855</v>
      </c>
      <c r="D384" s="103"/>
      <c r="E384" s="103"/>
      <c r="F384" s="114"/>
      <c r="G384" s="114"/>
      <c r="H384" s="373"/>
      <c r="I384" s="374"/>
      <c r="J384" s="375"/>
      <c r="K384" s="103"/>
      <c r="L384" s="114"/>
      <c r="M384" s="114"/>
      <c r="N384" s="103"/>
      <c r="O384" s="103" t="s">
        <v>17</v>
      </c>
    </row>
    <row r="385" spans="1:15" ht="22.5" hidden="1" customHeight="1">
      <c r="A385" s="103">
        <f>MAX(A$2:A384)+1</f>
        <v>324</v>
      </c>
      <c r="B385" s="103">
        <v>210400001</v>
      </c>
      <c r="C385" s="103" t="s">
        <v>856</v>
      </c>
      <c r="D385" s="103" t="s">
        <v>857</v>
      </c>
      <c r="E385" s="103"/>
      <c r="F385" s="114" t="s">
        <v>23</v>
      </c>
      <c r="G385" s="114" t="s">
        <v>32</v>
      </c>
      <c r="H385" s="373">
        <v>40</v>
      </c>
      <c r="I385" s="374"/>
      <c r="J385" s="375"/>
      <c r="K385" s="103"/>
      <c r="L385" s="114"/>
      <c r="M385" s="114"/>
      <c r="N385" s="103"/>
      <c r="O385" s="103" t="s">
        <v>17</v>
      </c>
    </row>
    <row r="386" spans="1:15" s="87" customFormat="1" ht="22.5" hidden="1" customHeight="1">
      <c r="A386" s="103"/>
      <c r="B386" s="103">
        <v>2105</v>
      </c>
      <c r="C386" s="103" t="s">
        <v>858</v>
      </c>
      <c r="D386" s="103"/>
      <c r="E386" s="103"/>
      <c r="F386" s="114"/>
      <c r="G386" s="114"/>
      <c r="H386" s="373"/>
      <c r="I386" s="374"/>
      <c r="J386" s="375"/>
      <c r="K386" s="103"/>
      <c r="L386" s="114"/>
      <c r="M386" s="114"/>
      <c r="N386" s="103"/>
      <c r="O386" s="103" t="s">
        <v>17</v>
      </c>
    </row>
    <row r="387" spans="1:15" ht="22.5" hidden="1" customHeight="1">
      <c r="A387" s="103">
        <f>MAX(A$2:A386)+1</f>
        <v>325</v>
      </c>
      <c r="B387" s="103">
        <v>210500001</v>
      </c>
      <c r="C387" s="103" t="s">
        <v>859</v>
      </c>
      <c r="D387" s="103"/>
      <c r="E387" s="103"/>
      <c r="F387" s="114" t="s">
        <v>31</v>
      </c>
      <c r="G387" s="114" t="s">
        <v>666</v>
      </c>
      <c r="H387" s="373">
        <v>30</v>
      </c>
      <c r="I387" s="374"/>
      <c r="J387" s="375"/>
      <c r="K387" s="103"/>
      <c r="L387" s="114"/>
      <c r="M387" s="114"/>
      <c r="N387" s="103"/>
      <c r="O387" s="103" t="s">
        <v>17</v>
      </c>
    </row>
    <row r="388" spans="1:15" ht="22.5" hidden="1" customHeight="1">
      <c r="A388" s="103">
        <f>MAX(A$2:A387)+1</f>
        <v>326</v>
      </c>
      <c r="B388" s="103">
        <v>210500002</v>
      </c>
      <c r="C388" s="103" t="s">
        <v>860</v>
      </c>
      <c r="D388" s="103"/>
      <c r="E388" s="103"/>
      <c r="F388" s="114" t="s">
        <v>31</v>
      </c>
      <c r="G388" s="114" t="s">
        <v>719</v>
      </c>
      <c r="H388" s="373">
        <v>40</v>
      </c>
      <c r="I388" s="374"/>
      <c r="J388" s="375"/>
      <c r="K388" s="103"/>
      <c r="L388" s="114"/>
      <c r="M388" s="114"/>
      <c r="N388" s="103"/>
      <c r="O388" s="103" t="s">
        <v>17</v>
      </c>
    </row>
    <row r="389" spans="1:15" s="87" customFormat="1" ht="45" hidden="1" customHeight="1">
      <c r="A389" s="103"/>
      <c r="B389" s="103">
        <v>22</v>
      </c>
      <c r="C389" s="103" t="s">
        <v>861</v>
      </c>
      <c r="D389" s="103"/>
      <c r="E389" s="103" t="s">
        <v>862</v>
      </c>
      <c r="F389" s="114"/>
      <c r="G389" s="114"/>
      <c r="H389" s="373"/>
      <c r="I389" s="374"/>
      <c r="J389" s="375"/>
      <c r="K389" s="103"/>
      <c r="L389" s="114"/>
      <c r="M389" s="114"/>
      <c r="N389" s="103"/>
      <c r="O389" s="103" t="s">
        <v>17</v>
      </c>
    </row>
    <row r="390" spans="1:15" s="87" customFormat="1" ht="22.5" hidden="1" customHeight="1">
      <c r="A390" s="103"/>
      <c r="B390" s="103">
        <v>2201</v>
      </c>
      <c r="C390" s="103" t="s">
        <v>863</v>
      </c>
      <c r="D390" s="103"/>
      <c r="E390" s="103" t="s">
        <v>864</v>
      </c>
      <c r="F390" s="114"/>
      <c r="G390" s="114"/>
      <c r="H390" s="373"/>
      <c r="I390" s="374"/>
      <c r="J390" s="375"/>
      <c r="K390" s="103"/>
      <c r="L390" s="114"/>
      <c r="M390" s="114"/>
      <c r="N390" s="103"/>
      <c r="O390" s="103" t="s">
        <v>17</v>
      </c>
    </row>
    <row r="391" spans="1:15" ht="22.5" hidden="1" customHeight="1">
      <c r="A391" s="103">
        <f>MAX(A$2:A390)+1</f>
        <v>327</v>
      </c>
      <c r="B391" s="103">
        <v>220100001</v>
      </c>
      <c r="C391" s="103" t="s">
        <v>865</v>
      </c>
      <c r="D391" s="103"/>
      <c r="E391" s="103"/>
      <c r="F391" s="114" t="s">
        <v>31</v>
      </c>
      <c r="G391" s="114" t="s">
        <v>666</v>
      </c>
      <c r="H391" s="373">
        <v>2</v>
      </c>
      <c r="I391" s="374"/>
      <c r="J391" s="375"/>
      <c r="K391" s="103"/>
      <c r="L391" s="114"/>
      <c r="M391" s="114"/>
      <c r="N391" s="103"/>
      <c r="O391" s="103" t="s">
        <v>17</v>
      </c>
    </row>
    <row r="392" spans="1:15" ht="22.5" hidden="1" customHeight="1">
      <c r="A392" s="103">
        <f>MAX(A$2:A391)+1</f>
        <v>328</v>
      </c>
      <c r="B392" s="103">
        <v>220100002</v>
      </c>
      <c r="C392" s="103" t="s">
        <v>866</v>
      </c>
      <c r="D392" s="103"/>
      <c r="E392" s="103"/>
      <c r="F392" s="114" t="s">
        <v>31</v>
      </c>
      <c r="G392" s="114" t="s">
        <v>32</v>
      </c>
      <c r="H392" s="373">
        <v>6</v>
      </c>
      <c r="I392" s="374"/>
      <c r="J392" s="375"/>
      <c r="K392" s="103"/>
      <c r="L392" s="114"/>
      <c r="M392" s="114"/>
      <c r="N392" s="103"/>
      <c r="O392" s="103" t="s">
        <v>17</v>
      </c>
    </row>
    <row r="393" spans="1:15" ht="22.5" hidden="1" customHeight="1">
      <c r="A393" s="103">
        <f>MAX(A$2:A392)+1</f>
        <v>329</v>
      </c>
      <c r="B393" s="103">
        <v>220100003</v>
      </c>
      <c r="C393" s="103" t="s">
        <v>867</v>
      </c>
      <c r="D393" s="103"/>
      <c r="E393" s="103"/>
      <c r="F393" s="114" t="s">
        <v>31</v>
      </c>
      <c r="G393" s="114" t="s">
        <v>719</v>
      </c>
      <c r="H393" s="373">
        <v>6</v>
      </c>
      <c r="I393" s="374"/>
      <c r="J393" s="375"/>
      <c r="K393" s="103"/>
      <c r="L393" s="114"/>
      <c r="M393" s="114"/>
      <c r="N393" s="103"/>
      <c r="O393" s="103" t="s">
        <v>17</v>
      </c>
    </row>
    <row r="394" spans="1:15" s="87" customFormat="1" ht="22.5" hidden="1" customHeight="1">
      <c r="A394" s="103"/>
      <c r="B394" s="103">
        <v>2202</v>
      </c>
      <c r="C394" s="103" t="s">
        <v>868</v>
      </c>
      <c r="D394" s="103"/>
      <c r="E394" s="103" t="s">
        <v>869</v>
      </c>
      <c r="F394" s="114"/>
      <c r="G394" s="114"/>
      <c r="H394" s="373"/>
      <c r="I394" s="374"/>
      <c r="J394" s="375"/>
      <c r="K394" s="103"/>
      <c r="L394" s="114"/>
      <c r="M394" s="114"/>
      <c r="N394" s="103"/>
      <c r="O394" s="103" t="s">
        <v>17</v>
      </c>
    </row>
    <row r="395" spans="1:15" s="87" customFormat="1" ht="22.5" hidden="1" customHeight="1">
      <c r="A395" s="103"/>
      <c r="B395" s="103">
        <v>220201</v>
      </c>
      <c r="C395" s="103" t="s">
        <v>870</v>
      </c>
      <c r="D395" s="103"/>
      <c r="E395" s="103"/>
      <c r="F395" s="114"/>
      <c r="G395" s="114"/>
      <c r="H395" s="373"/>
      <c r="I395" s="374"/>
      <c r="J395" s="375"/>
      <c r="K395" s="103"/>
      <c r="L395" s="114"/>
      <c r="M395" s="114"/>
      <c r="N395" s="103"/>
      <c r="O395" s="103" t="s">
        <v>17</v>
      </c>
    </row>
    <row r="396" spans="1:15" ht="22.5" hidden="1" customHeight="1">
      <c r="A396" s="103">
        <f>MAX(A$2:A395)+1</f>
        <v>330</v>
      </c>
      <c r="B396" s="103">
        <v>220201001</v>
      </c>
      <c r="C396" s="103" t="s">
        <v>871</v>
      </c>
      <c r="D396" s="103"/>
      <c r="E396" s="103"/>
      <c r="F396" s="114" t="s">
        <v>31</v>
      </c>
      <c r="G396" s="114" t="s">
        <v>872</v>
      </c>
      <c r="H396" s="373">
        <v>10</v>
      </c>
      <c r="I396" s="374"/>
      <c r="J396" s="375"/>
      <c r="K396" s="103"/>
      <c r="L396" s="114"/>
      <c r="M396" s="114"/>
      <c r="N396" s="103"/>
      <c r="O396" s="103" t="s">
        <v>17</v>
      </c>
    </row>
    <row r="397" spans="1:15" ht="22.5" hidden="1" customHeight="1">
      <c r="A397" s="103">
        <f>MAX(A$2:A396)+1</f>
        <v>331</v>
      </c>
      <c r="B397" s="103" t="s">
        <v>873</v>
      </c>
      <c r="C397" s="103" t="s">
        <v>874</v>
      </c>
      <c r="D397" s="103"/>
      <c r="E397" s="103"/>
      <c r="F397" s="114" t="s">
        <v>31</v>
      </c>
      <c r="G397" s="114" t="s">
        <v>32</v>
      </c>
      <c r="H397" s="373">
        <v>5</v>
      </c>
      <c r="I397" s="374"/>
      <c r="J397" s="375"/>
      <c r="K397" s="103" t="s">
        <v>874</v>
      </c>
      <c r="L397" s="114"/>
      <c r="M397" s="114"/>
      <c r="N397" s="103"/>
      <c r="O397" s="103" t="s">
        <v>17</v>
      </c>
    </row>
    <row r="398" spans="1:15" ht="56.25" hidden="1" customHeight="1">
      <c r="A398" s="103">
        <f>MAX(A$2:A397)+1</f>
        <v>332</v>
      </c>
      <c r="B398" s="103">
        <v>220201002</v>
      </c>
      <c r="C398" s="103" t="s">
        <v>875</v>
      </c>
      <c r="D398" s="180" t="s">
        <v>876</v>
      </c>
      <c r="E398" s="103"/>
      <c r="F398" s="114" t="s">
        <v>31</v>
      </c>
      <c r="G398" s="114" t="s">
        <v>32</v>
      </c>
      <c r="H398" s="373">
        <v>30</v>
      </c>
      <c r="I398" s="374"/>
      <c r="J398" s="375"/>
      <c r="K398" s="103"/>
      <c r="L398" s="114"/>
      <c r="M398" s="114"/>
      <c r="N398" s="103"/>
      <c r="O398" s="103" t="s">
        <v>17</v>
      </c>
    </row>
    <row r="399" spans="1:15" ht="22.5" hidden="1" customHeight="1">
      <c r="A399" s="103">
        <f>MAX(A$2:A398)+1</f>
        <v>333</v>
      </c>
      <c r="B399" s="103">
        <v>220201003</v>
      </c>
      <c r="C399" s="103" t="s">
        <v>877</v>
      </c>
      <c r="D399" s="103" t="s">
        <v>878</v>
      </c>
      <c r="E399" s="103"/>
      <c r="F399" s="114" t="s">
        <v>31</v>
      </c>
      <c r="G399" s="114" t="s">
        <v>32</v>
      </c>
      <c r="H399" s="373">
        <v>30</v>
      </c>
      <c r="I399" s="374"/>
      <c r="J399" s="375"/>
      <c r="K399" s="103"/>
      <c r="L399" s="114"/>
      <c r="M399" s="114"/>
      <c r="N399" s="103"/>
      <c r="O399" s="103" t="s">
        <v>17</v>
      </c>
    </row>
    <row r="400" spans="1:15" ht="22.5" hidden="1" customHeight="1">
      <c r="A400" s="103">
        <f>MAX(A$2:A399)+1</f>
        <v>334</v>
      </c>
      <c r="B400" s="103">
        <v>220201004</v>
      </c>
      <c r="C400" s="103" t="s">
        <v>879</v>
      </c>
      <c r="D400" s="103" t="s">
        <v>880</v>
      </c>
      <c r="E400" s="103"/>
      <c r="F400" s="114" t="s">
        <v>31</v>
      </c>
      <c r="G400" s="114" t="s">
        <v>32</v>
      </c>
      <c r="H400" s="373">
        <v>25</v>
      </c>
      <c r="I400" s="374"/>
      <c r="J400" s="375"/>
      <c r="K400" s="103"/>
      <c r="L400" s="114"/>
      <c r="M400" s="114"/>
      <c r="N400" s="103"/>
      <c r="O400" s="103" t="s">
        <v>17</v>
      </c>
    </row>
    <row r="401" spans="1:15" ht="22.5" hidden="1" customHeight="1">
      <c r="A401" s="103">
        <f>MAX(A$2:A400)+1</f>
        <v>335</v>
      </c>
      <c r="B401" s="103">
        <v>220201005</v>
      </c>
      <c r="C401" s="103" t="s">
        <v>881</v>
      </c>
      <c r="D401" s="103" t="s">
        <v>882</v>
      </c>
      <c r="E401" s="103"/>
      <c r="F401" s="114" t="s">
        <v>31</v>
      </c>
      <c r="G401" s="114" t="s">
        <v>32</v>
      </c>
      <c r="H401" s="373">
        <v>30</v>
      </c>
      <c r="I401" s="374"/>
      <c r="J401" s="375"/>
      <c r="K401" s="103"/>
      <c r="L401" s="114"/>
      <c r="M401" s="114"/>
      <c r="N401" s="103"/>
      <c r="O401" s="103" t="s">
        <v>17</v>
      </c>
    </row>
    <row r="402" spans="1:15" ht="22.5" hidden="1" customHeight="1">
      <c r="A402" s="103">
        <f>MAX(A$2:A401)+1</f>
        <v>336</v>
      </c>
      <c r="B402" s="103">
        <v>220201006</v>
      </c>
      <c r="C402" s="103" t="s">
        <v>883</v>
      </c>
      <c r="D402" s="103" t="s">
        <v>884</v>
      </c>
      <c r="E402" s="103" t="s">
        <v>885</v>
      </c>
      <c r="F402" s="114" t="s">
        <v>36</v>
      </c>
      <c r="G402" s="114" t="s">
        <v>32</v>
      </c>
      <c r="H402" s="373">
        <v>30</v>
      </c>
      <c r="I402" s="374"/>
      <c r="J402" s="375"/>
      <c r="K402" s="103"/>
      <c r="L402" s="114"/>
      <c r="M402" s="114"/>
      <c r="N402" s="103"/>
      <c r="O402" s="103" t="s">
        <v>17</v>
      </c>
    </row>
    <row r="403" spans="1:15" ht="90" hidden="1" customHeight="1">
      <c r="A403" s="103">
        <f>MAX(A$2:A402)+1</f>
        <v>337</v>
      </c>
      <c r="B403" s="103">
        <v>220201007</v>
      </c>
      <c r="C403" s="103" t="s">
        <v>886</v>
      </c>
      <c r="D403" s="103"/>
      <c r="E403" s="103"/>
      <c r="F403" s="114" t="s">
        <v>31</v>
      </c>
      <c r="G403" s="114" t="s">
        <v>666</v>
      </c>
      <c r="H403" s="373">
        <v>25</v>
      </c>
      <c r="I403" s="374"/>
      <c r="J403" s="375"/>
      <c r="K403" s="180" t="s">
        <v>887</v>
      </c>
      <c r="L403" s="114"/>
      <c r="M403" s="114"/>
      <c r="N403" s="103"/>
      <c r="O403" s="103" t="s">
        <v>17</v>
      </c>
    </row>
    <row r="404" spans="1:15" ht="22.5" hidden="1" customHeight="1">
      <c r="A404" s="103">
        <f>MAX(A$2:A403)+1</f>
        <v>338</v>
      </c>
      <c r="B404" s="103">
        <v>220201008</v>
      </c>
      <c r="C404" s="103" t="s">
        <v>888</v>
      </c>
      <c r="D404" s="103" t="s">
        <v>889</v>
      </c>
      <c r="E404" s="103"/>
      <c r="F404" s="114" t="s">
        <v>31</v>
      </c>
      <c r="G404" s="114" t="s">
        <v>672</v>
      </c>
      <c r="H404" s="373">
        <v>30</v>
      </c>
      <c r="I404" s="374"/>
      <c r="J404" s="375"/>
      <c r="K404" s="103" t="s">
        <v>890</v>
      </c>
      <c r="L404" s="114"/>
      <c r="M404" s="114"/>
      <c r="N404" s="103"/>
      <c r="O404" s="103" t="s">
        <v>17</v>
      </c>
    </row>
    <row r="405" spans="1:15" ht="22.5" hidden="1" customHeight="1">
      <c r="A405" s="103">
        <f>MAX(A$2:A404)+1</f>
        <v>339</v>
      </c>
      <c r="B405" s="103">
        <v>220201009</v>
      </c>
      <c r="C405" s="103" t="s">
        <v>891</v>
      </c>
      <c r="D405" s="103"/>
      <c r="E405" s="103"/>
      <c r="F405" s="114" t="s">
        <v>31</v>
      </c>
      <c r="G405" s="114" t="s">
        <v>32</v>
      </c>
      <c r="H405" s="373">
        <v>50</v>
      </c>
      <c r="I405" s="374"/>
      <c r="J405" s="375"/>
      <c r="K405" s="103"/>
      <c r="L405" s="114"/>
      <c r="M405" s="114"/>
      <c r="N405" s="103"/>
      <c r="O405" s="103" t="s">
        <v>17</v>
      </c>
    </row>
    <row r="406" spans="1:15" s="87" customFormat="1" ht="22.5" hidden="1" customHeight="1">
      <c r="A406" s="103"/>
      <c r="B406" s="103">
        <v>220202</v>
      </c>
      <c r="C406" s="103" t="s">
        <v>892</v>
      </c>
      <c r="D406" s="103"/>
      <c r="E406" s="103"/>
      <c r="F406" s="114"/>
      <c r="G406" s="114"/>
      <c r="H406" s="373"/>
      <c r="I406" s="374"/>
      <c r="J406" s="375"/>
      <c r="K406" s="103"/>
      <c r="L406" s="114"/>
      <c r="M406" s="114"/>
      <c r="N406" s="103"/>
      <c r="O406" s="103" t="s">
        <v>17</v>
      </c>
    </row>
    <row r="407" spans="1:15" ht="22.5" hidden="1" customHeight="1">
      <c r="A407" s="103">
        <f>MAX(A$2:A406)+1</f>
        <v>340</v>
      </c>
      <c r="B407" s="103">
        <v>220202001</v>
      </c>
      <c r="C407" s="103" t="s">
        <v>893</v>
      </c>
      <c r="D407" s="103" t="s">
        <v>894</v>
      </c>
      <c r="E407" s="103"/>
      <c r="F407" s="114" t="s">
        <v>31</v>
      </c>
      <c r="G407" s="114" t="s">
        <v>32</v>
      </c>
      <c r="H407" s="373">
        <v>35</v>
      </c>
      <c r="I407" s="374"/>
      <c r="J407" s="375"/>
      <c r="K407" s="103"/>
      <c r="L407" s="114"/>
      <c r="M407" s="114"/>
      <c r="N407" s="103"/>
      <c r="O407" s="103" t="s">
        <v>17</v>
      </c>
    </row>
    <row r="408" spans="1:15" ht="22.5" hidden="1" customHeight="1">
      <c r="A408" s="103">
        <f>MAX(A$2:A407)+1</f>
        <v>341</v>
      </c>
      <c r="B408" s="103">
        <v>220202002</v>
      </c>
      <c r="C408" s="103" t="s">
        <v>895</v>
      </c>
      <c r="D408" s="103" t="s">
        <v>896</v>
      </c>
      <c r="E408" s="103"/>
      <c r="F408" s="114" t="s">
        <v>31</v>
      </c>
      <c r="G408" s="114" t="s">
        <v>32</v>
      </c>
      <c r="H408" s="373">
        <v>30</v>
      </c>
      <c r="I408" s="374"/>
      <c r="J408" s="375"/>
      <c r="K408" s="103"/>
      <c r="L408" s="114"/>
      <c r="M408" s="114"/>
      <c r="N408" s="103"/>
      <c r="O408" s="103" t="s">
        <v>17</v>
      </c>
    </row>
    <row r="409" spans="1:15" ht="22.5" hidden="1" customHeight="1">
      <c r="A409" s="103">
        <f>MAX(A$2:A408)+1</f>
        <v>342</v>
      </c>
      <c r="B409" s="103">
        <v>220202003</v>
      </c>
      <c r="C409" s="103" t="s">
        <v>897</v>
      </c>
      <c r="D409" s="103"/>
      <c r="E409" s="103"/>
      <c r="F409" s="116" t="s">
        <v>31</v>
      </c>
      <c r="G409" s="114" t="s">
        <v>32</v>
      </c>
      <c r="H409" s="373">
        <v>60</v>
      </c>
      <c r="I409" s="374"/>
      <c r="J409" s="375"/>
      <c r="K409" s="103"/>
      <c r="L409" s="114"/>
      <c r="M409" s="114"/>
      <c r="N409" s="103"/>
      <c r="O409" s="103" t="s">
        <v>17</v>
      </c>
    </row>
    <row r="410" spans="1:15" ht="22.5" hidden="1" customHeight="1">
      <c r="A410" s="103">
        <f>MAX(A$2:A409)+1</f>
        <v>343</v>
      </c>
      <c r="B410" s="103">
        <v>220202004</v>
      </c>
      <c r="C410" s="103" t="s">
        <v>898</v>
      </c>
      <c r="D410" s="103"/>
      <c r="E410" s="103"/>
      <c r="F410" s="114" t="s">
        <v>23</v>
      </c>
      <c r="G410" s="114" t="s">
        <v>32</v>
      </c>
      <c r="H410" s="373" t="s">
        <v>56</v>
      </c>
      <c r="I410" s="374"/>
      <c r="J410" s="375"/>
      <c r="K410" s="181" t="s">
        <v>336</v>
      </c>
      <c r="L410" s="114"/>
      <c r="M410" s="114"/>
      <c r="N410" s="103"/>
      <c r="O410" s="103" t="s">
        <v>17</v>
      </c>
    </row>
    <row r="411" spans="1:15" s="87" customFormat="1" ht="22.5" hidden="1" customHeight="1">
      <c r="A411" s="103"/>
      <c r="B411" s="103">
        <v>220203</v>
      </c>
      <c r="C411" s="103" t="s">
        <v>900</v>
      </c>
      <c r="D411" s="103"/>
      <c r="E411" s="103"/>
      <c r="F411" s="114"/>
      <c r="G411" s="114"/>
      <c r="H411" s="373"/>
      <c r="I411" s="374"/>
      <c r="J411" s="375"/>
      <c r="K411" s="103"/>
      <c r="L411" s="114"/>
      <c r="M411" s="114"/>
      <c r="N411" s="103"/>
      <c r="O411" s="103" t="s">
        <v>17</v>
      </c>
    </row>
    <row r="412" spans="1:15" ht="22.5" hidden="1" customHeight="1">
      <c r="A412" s="103">
        <f>MAX(A$2:A411)+1</f>
        <v>344</v>
      </c>
      <c r="B412" s="103">
        <v>220203001</v>
      </c>
      <c r="C412" s="103" t="s">
        <v>901</v>
      </c>
      <c r="D412" s="103" t="s">
        <v>902</v>
      </c>
      <c r="E412" s="103"/>
      <c r="F412" s="114" t="s">
        <v>31</v>
      </c>
      <c r="G412" s="114" t="s">
        <v>32</v>
      </c>
      <c r="H412" s="373">
        <v>25</v>
      </c>
      <c r="I412" s="374"/>
      <c r="J412" s="375"/>
      <c r="K412" s="103"/>
      <c r="L412" s="114"/>
      <c r="M412" s="114"/>
      <c r="N412" s="103"/>
      <c r="O412" s="103" t="s">
        <v>17</v>
      </c>
    </row>
    <row r="413" spans="1:15" ht="22.5" hidden="1" customHeight="1">
      <c r="A413" s="103">
        <f>MAX(A$2:A412)+1</f>
        <v>345</v>
      </c>
      <c r="B413" s="103">
        <v>220203002</v>
      </c>
      <c r="C413" s="103" t="s">
        <v>903</v>
      </c>
      <c r="D413" s="103" t="s">
        <v>902</v>
      </c>
      <c r="E413" s="103"/>
      <c r="F413" s="114" t="s">
        <v>31</v>
      </c>
      <c r="G413" s="114" t="s">
        <v>32</v>
      </c>
      <c r="H413" s="373">
        <v>25</v>
      </c>
      <c r="I413" s="374"/>
      <c r="J413" s="375"/>
      <c r="K413" s="103"/>
      <c r="L413" s="114"/>
      <c r="M413" s="114"/>
      <c r="N413" s="103"/>
      <c r="O413" s="103" t="s">
        <v>17</v>
      </c>
    </row>
    <row r="414" spans="1:15" ht="22.5" hidden="1" customHeight="1">
      <c r="A414" s="103">
        <f>MAX(A$2:A413)+1</f>
        <v>346</v>
      </c>
      <c r="B414" s="103">
        <v>220203003</v>
      </c>
      <c r="C414" s="103" t="s">
        <v>904</v>
      </c>
      <c r="D414" s="103" t="s">
        <v>902</v>
      </c>
      <c r="E414" s="103"/>
      <c r="F414" s="114" t="s">
        <v>31</v>
      </c>
      <c r="G414" s="114" t="s">
        <v>32</v>
      </c>
      <c r="H414" s="373">
        <v>25</v>
      </c>
      <c r="I414" s="374"/>
      <c r="J414" s="375"/>
      <c r="K414" s="103"/>
      <c r="L414" s="114"/>
      <c r="M414" s="114"/>
      <c r="N414" s="103"/>
      <c r="O414" s="103" t="s">
        <v>17</v>
      </c>
    </row>
    <row r="415" spans="1:15" ht="22.5" hidden="1" customHeight="1">
      <c r="A415" s="103">
        <f>MAX(A$2:A414)+1</f>
        <v>347</v>
      </c>
      <c r="B415" s="103">
        <v>220203004</v>
      </c>
      <c r="C415" s="103" t="s">
        <v>905</v>
      </c>
      <c r="D415" s="103" t="s">
        <v>906</v>
      </c>
      <c r="E415" s="103"/>
      <c r="F415" s="114" t="s">
        <v>907</v>
      </c>
      <c r="G415" s="114" t="s">
        <v>32</v>
      </c>
      <c r="H415" s="373">
        <v>30</v>
      </c>
      <c r="I415" s="374"/>
      <c r="J415" s="375"/>
      <c r="K415" s="103" t="s">
        <v>908</v>
      </c>
      <c r="L415" s="114"/>
      <c r="M415" s="114"/>
      <c r="N415" s="103"/>
      <c r="O415" s="103" t="s">
        <v>17</v>
      </c>
    </row>
    <row r="416" spans="1:15" ht="22.5" hidden="1" customHeight="1">
      <c r="A416" s="103">
        <f>MAX(A$2:A415)+1</f>
        <v>348</v>
      </c>
      <c r="B416" s="103">
        <v>220203005</v>
      </c>
      <c r="C416" s="103" t="s">
        <v>909</v>
      </c>
      <c r="D416" s="103"/>
      <c r="E416" s="103"/>
      <c r="F416" s="114" t="s">
        <v>31</v>
      </c>
      <c r="G416" s="114" t="s">
        <v>32</v>
      </c>
      <c r="H416" s="373">
        <v>25</v>
      </c>
      <c r="I416" s="374"/>
      <c r="J416" s="375"/>
      <c r="K416" s="103"/>
      <c r="L416" s="114"/>
      <c r="M416" s="114"/>
      <c r="N416" s="103"/>
      <c r="O416" s="103" t="s">
        <v>17</v>
      </c>
    </row>
    <row r="417" spans="1:15" s="87" customFormat="1" ht="22.5" hidden="1" customHeight="1">
      <c r="A417" s="103"/>
      <c r="B417" s="103">
        <v>2203</v>
      </c>
      <c r="C417" s="103" t="s">
        <v>910</v>
      </c>
      <c r="D417" s="103"/>
      <c r="E417" s="103" t="s">
        <v>869</v>
      </c>
      <c r="F417" s="114"/>
      <c r="G417" s="114"/>
      <c r="H417" s="373"/>
      <c r="I417" s="374"/>
      <c r="J417" s="375"/>
      <c r="K417" s="103"/>
      <c r="L417" s="114"/>
      <c r="M417" s="114"/>
      <c r="N417" s="103"/>
      <c r="O417" s="103" t="s">
        <v>17</v>
      </c>
    </row>
    <row r="418" spans="1:15" s="87" customFormat="1" ht="22.5" hidden="1" customHeight="1">
      <c r="A418" s="103"/>
      <c r="B418" s="103">
        <v>220301</v>
      </c>
      <c r="C418" s="103" t="s">
        <v>911</v>
      </c>
      <c r="D418" s="103"/>
      <c r="E418" s="103"/>
      <c r="F418" s="114"/>
      <c r="G418" s="114"/>
      <c r="H418" s="373"/>
      <c r="I418" s="374"/>
      <c r="J418" s="375"/>
      <c r="K418" s="103"/>
      <c r="L418" s="114"/>
      <c r="M418" s="114"/>
      <c r="N418" s="103"/>
      <c r="O418" s="103" t="s">
        <v>17</v>
      </c>
    </row>
    <row r="419" spans="1:15" ht="67.5" hidden="1" customHeight="1">
      <c r="A419" s="103">
        <f>MAX(A$2:A418)+1</f>
        <v>349</v>
      </c>
      <c r="B419" s="103">
        <v>220301001</v>
      </c>
      <c r="C419" s="154" t="s">
        <v>912</v>
      </c>
      <c r="D419" s="187" t="s">
        <v>913</v>
      </c>
      <c r="E419" s="154"/>
      <c r="F419" s="116" t="s">
        <v>914</v>
      </c>
      <c r="G419" s="188" t="s">
        <v>268</v>
      </c>
      <c r="H419" s="373">
        <v>60</v>
      </c>
      <c r="I419" s="374"/>
      <c r="J419" s="375"/>
      <c r="K419" s="154" t="s">
        <v>908</v>
      </c>
      <c r="L419" s="114"/>
      <c r="M419" s="188"/>
      <c r="N419" s="114"/>
      <c r="O419" s="103" t="s">
        <v>915</v>
      </c>
    </row>
    <row r="420" spans="1:15" ht="90" hidden="1" customHeight="1">
      <c r="A420" s="103">
        <f>MAX(A$2:A419)+1</f>
        <v>350</v>
      </c>
      <c r="B420" s="103">
        <v>220301002</v>
      </c>
      <c r="C420" s="103" t="s">
        <v>916</v>
      </c>
      <c r="D420" s="103"/>
      <c r="E420" s="103"/>
      <c r="F420" s="114" t="s">
        <v>36</v>
      </c>
      <c r="G420" s="114" t="s">
        <v>666</v>
      </c>
      <c r="H420" s="373">
        <v>60</v>
      </c>
      <c r="I420" s="374"/>
      <c r="J420" s="375"/>
      <c r="K420" s="180" t="s">
        <v>917</v>
      </c>
      <c r="L420" s="114"/>
      <c r="M420" s="114"/>
      <c r="N420" s="103"/>
      <c r="O420" s="103" t="s">
        <v>17</v>
      </c>
    </row>
    <row r="421" spans="1:15" s="87" customFormat="1" ht="22.5" hidden="1" customHeight="1">
      <c r="A421" s="103"/>
      <c r="B421" s="103">
        <v>220302</v>
      </c>
      <c r="C421" s="103" t="s">
        <v>918</v>
      </c>
      <c r="D421" s="103"/>
      <c r="E421" s="103"/>
      <c r="F421" s="114"/>
      <c r="G421" s="114"/>
      <c r="H421" s="373"/>
      <c r="I421" s="374"/>
      <c r="J421" s="375"/>
      <c r="K421" s="103"/>
      <c r="L421" s="114"/>
      <c r="M421" s="114"/>
      <c r="N421" s="103"/>
      <c r="O421" s="103" t="s">
        <v>17</v>
      </c>
    </row>
    <row r="422" spans="1:15" ht="22.5" hidden="1" customHeight="1">
      <c r="A422" s="103">
        <f>MAX(A$2:A421)+1</f>
        <v>351</v>
      </c>
      <c r="B422" s="103">
        <v>220302001</v>
      </c>
      <c r="C422" s="103" t="s">
        <v>919</v>
      </c>
      <c r="D422" s="103"/>
      <c r="E422" s="103"/>
      <c r="F422" s="114" t="s">
        <v>36</v>
      </c>
      <c r="G422" s="114" t="s">
        <v>32</v>
      </c>
      <c r="H422" s="373">
        <v>50</v>
      </c>
      <c r="I422" s="374"/>
      <c r="J422" s="375"/>
      <c r="K422" s="103"/>
      <c r="L422" s="114"/>
      <c r="M422" s="114"/>
      <c r="N422" s="103"/>
      <c r="O422" s="103" t="s">
        <v>17</v>
      </c>
    </row>
    <row r="423" spans="1:15" ht="22.5" hidden="1" customHeight="1">
      <c r="A423" s="103">
        <f>MAX(A$2:A422)+1</f>
        <v>352</v>
      </c>
      <c r="B423" s="103">
        <v>220302002</v>
      </c>
      <c r="C423" s="103" t="s">
        <v>920</v>
      </c>
      <c r="D423" s="103"/>
      <c r="E423" s="103"/>
      <c r="F423" s="114" t="s">
        <v>36</v>
      </c>
      <c r="G423" s="114" t="s">
        <v>32</v>
      </c>
      <c r="H423" s="373">
        <v>50</v>
      </c>
      <c r="I423" s="374"/>
      <c r="J423" s="375"/>
      <c r="K423" s="103"/>
      <c r="L423" s="114"/>
      <c r="M423" s="114"/>
      <c r="N423" s="103"/>
      <c r="O423" s="103" t="s">
        <v>17</v>
      </c>
    </row>
    <row r="424" spans="1:15" ht="22.5" hidden="1" customHeight="1">
      <c r="A424" s="103">
        <f>MAX(A$2:A423)+1</f>
        <v>353</v>
      </c>
      <c r="B424" s="103">
        <v>220302003</v>
      </c>
      <c r="C424" s="103" t="s">
        <v>921</v>
      </c>
      <c r="D424" s="103" t="s">
        <v>922</v>
      </c>
      <c r="E424" s="103"/>
      <c r="F424" s="114" t="s">
        <v>36</v>
      </c>
      <c r="G424" s="114" t="s">
        <v>923</v>
      </c>
      <c r="H424" s="373">
        <v>45</v>
      </c>
      <c r="I424" s="374"/>
      <c r="J424" s="375"/>
      <c r="K424" s="103"/>
      <c r="L424" s="114"/>
      <c r="M424" s="114"/>
      <c r="N424" s="103"/>
      <c r="O424" s="103" t="s">
        <v>17</v>
      </c>
    </row>
    <row r="425" spans="1:15" ht="22.5" hidden="1" customHeight="1">
      <c r="A425" s="103">
        <f>MAX(A$2:A424)+1</f>
        <v>354</v>
      </c>
      <c r="B425" s="103">
        <v>220302004</v>
      </c>
      <c r="C425" s="103" t="s">
        <v>924</v>
      </c>
      <c r="D425" s="103"/>
      <c r="E425" s="103"/>
      <c r="F425" s="114" t="s">
        <v>36</v>
      </c>
      <c r="G425" s="114" t="s">
        <v>361</v>
      </c>
      <c r="H425" s="373">
        <v>45</v>
      </c>
      <c r="I425" s="374"/>
      <c r="J425" s="375"/>
      <c r="K425" s="103"/>
      <c r="L425" s="114"/>
      <c r="M425" s="114"/>
      <c r="N425" s="103"/>
      <c r="O425" s="103" t="s">
        <v>17</v>
      </c>
    </row>
    <row r="426" spans="1:15" ht="22.5" hidden="1" customHeight="1">
      <c r="A426" s="103">
        <f>MAX(A$2:A425)+1</f>
        <v>355</v>
      </c>
      <c r="B426" s="103">
        <v>220302005</v>
      </c>
      <c r="C426" s="103" t="s">
        <v>925</v>
      </c>
      <c r="D426" s="103"/>
      <c r="E426" s="103"/>
      <c r="F426" s="114" t="s">
        <v>36</v>
      </c>
      <c r="G426" s="114" t="s">
        <v>361</v>
      </c>
      <c r="H426" s="373">
        <v>50</v>
      </c>
      <c r="I426" s="374"/>
      <c r="J426" s="375"/>
      <c r="K426" s="103"/>
      <c r="L426" s="114"/>
      <c r="M426" s="114"/>
      <c r="N426" s="103"/>
      <c r="O426" s="103" t="s">
        <v>17</v>
      </c>
    </row>
    <row r="427" spans="1:15" ht="22.5" hidden="1" customHeight="1">
      <c r="A427" s="103">
        <f>MAX(A$2:A426)+1</f>
        <v>356</v>
      </c>
      <c r="B427" s="103">
        <v>220302006</v>
      </c>
      <c r="C427" s="103" t="s">
        <v>926</v>
      </c>
      <c r="D427" s="103"/>
      <c r="E427" s="103"/>
      <c r="F427" s="114" t="s">
        <v>36</v>
      </c>
      <c r="G427" s="114" t="s">
        <v>927</v>
      </c>
      <c r="H427" s="373">
        <v>45</v>
      </c>
      <c r="I427" s="374"/>
      <c r="J427" s="375"/>
      <c r="K427" s="103"/>
      <c r="L427" s="114"/>
      <c r="M427" s="114"/>
      <c r="N427" s="103"/>
      <c r="O427" s="103" t="s">
        <v>17</v>
      </c>
    </row>
    <row r="428" spans="1:15" ht="22.5" hidden="1" customHeight="1">
      <c r="A428" s="103">
        <f>MAX(A$2:A427)+1</f>
        <v>357</v>
      </c>
      <c r="B428" s="103">
        <v>220302007</v>
      </c>
      <c r="C428" s="103" t="s">
        <v>928</v>
      </c>
      <c r="D428" s="103"/>
      <c r="E428" s="103"/>
      <c r="F428" s="114" t="s">
        <v>36</v>
      </c>
      <c r="G428" s="114" t="s">
        <v>32</v>
      </c>
      <c r="H428" s="373">
        <v>45</v>
      </c>
      <c r="I428" s="374"/>
      <c r="J428" s="375"/>
      <c r="K428" s="103"/>
      <c r="L428" s="114"/>
      <c r="M428" s="114"/>
      <c r="N428" s="103"/>
      <c r="O428" s="103" t="s">
        <v>17</v>
      </c>
    </row>
    <row r="429" spans="1:15" ht="22.5" hidden="1" customHeight="1">
      <c r="A429" s="103">
        <f>MAX(A$2:A428)+1</f>
        <v>358</v>
      </c>
      <c r="B429" s="103">
        <v>220302008</v>
      </c>
      <c r="C429" s="103" t="s">
        <v>929</v>
      </c>
      <c r="D429" s="103"/>
      <c r="E429" s="103"/>
      <c r="F429" s="114" t="s">
        <v>36</v>
      </c>
      <c r="G429" s="114" t="s">
        <v>32</v>
      </c>
      <c r="H429" s="373">
        <v>50</v>
      </c>
      <c r="I429" s="374"/>
      <c r="J429" s="375"/>
      <c r="K429" s="103"/>
      <c r="L429" s="114"/>
      <c r="M429" s="114"/>
      <c r="N429" s="103"/>
      <c r="O429" s="103" t="s">
        <v>17</v>
      </c>
    </row>
    <row r="430" spans="1:15" ht="22.5" hidden="1" customHeight="1">
      <c r="A430" s="103">
        <f>MAX(A$2:A429)+1</f>
        <v>359</v>
      </c>
      <c r="B430" s="103">
        <v>220302009</v>
      </c>
      <c r="C430" s="103" t="s">
        <v>930</v>
      </c>
      <c r="D430" s="103" t="s">
        <v>931</v>
      </c>
      <c r="E430" s="103"/>
      <c r="F430" s="114" t="s">
        <v>23</v>
      </c>
      <c r="G430" s="114" t="s">
        <v>32</v>
      </c>
      <c r="H430" s="373">
        <v>50</v>
      </c>
      <c r="I430" s="374"/>
      <c r="J430" s="375"/>
      <c r="K430" s="103"/>
      <c r="L430" s="114"/>
      <c r="M430" s="114"/>
      <c r="N430" s="103"/>
      <c r="O430" s="103" t="s">
        <v>17</v>
      </c>
    </row>
    <row r="431" spans="1:15" ht="22.5" hidden="1" customHeight="1">
      <c r="A431" s="103">
        <f>MAX(A$2:A430)+1</f>
        <v>360</v>
      </c>
      <c r="B431" s="103">
        <v>220302010</v>
      </c>
      <c r="C431" s="103" t="s">
        <v>932</v>
      </c>
      <c r="D431" s="103" t="s">
        <v>933</v>
      </c>
      <c r="E431" s="103"/>
      <c r="F431" s="114" t="s">
        <v>23</v>
      </c>
      <c r="G431" s="114" t="s">
        <v>32</v>
      </c>
      <c r="H431" s="373">
        <v>65</v>
      </c>
      <c r="I431" s="374"/>
      <c r="J431" s="375"/>
      <c r="K431" s="103"/>
      <c r="L431" s="114"/>
      <c r="M431" s="114"/>
      <c r="N431" s="103"/>
      <c r="O431" s="103" t="s">
        <v>17</v>
      </c>
    </row>
    <row r="432" spans="1:15" ht="22.5" hidden="1" customHeight="1">
      <c r="A432" s="103">
        <f>MAX(A$2:A431)+1</f>
        <v>361</v>
      </c>
      <c r="B432" s="103">
        <v>220302011</v>
      </c>
      <c r="C432" s="103" t="s">
        <v>934</v>
      </c>
      <c r="D432" s="103" t="s">
        <v>935</v>
      </c>
      <c r="E432" s="103"/>
      <c r="F432" s="114" t="s">
        <v>36</v>
      </c>
      <c r="G432" s="114" t="s">
        <v>32</v>
      </c>
      <c r="H432" s="373">
        <v>45</v>
      </c>
      <c r="I432" s="374"/>
      <c r="J432" s="375"/>
      <c r="K432" s="103"/>
      <c r="L432" s="114"/>
      <c r="M432" s="114"/>
      <c r="N432" s="103"/>
      <c r="O432" s="103" t="s">
        <v>17</v>
      </c>
    </row>
    <row r="433" spans="1:15" ht="22.5" hidden="1" customHeight="1">
      <c r="A433" s="103">
        <f>MAX(A$2:A432)+1</f>
        <v>362</v>
      </c>
      <c r="B433" s="103">
        <v>220302012</v>
      </c>
      <c r="C433" s="103" t="s">
        <v>936</v>
      </c>
      <c r="D433" s="103"/>
      <c r="E433" s="103"/>
      <c r="F433" s="114" t="s">
        <v>914</v>
      </c>
      <c r="G433" s="114" t="s">
        <v>32</v>
      </c>
      <c r="H433" s="373">
        <v>105</v>
      </c>
      <c r="I433" s="374"/>
      <c r="J433" s="375"/>
      <c r="K433" s="103" t="s">
        <v>908</v>
      </c>
      <c r="L433" s="114"/>
      <c r="M433" s="114"/>
      <c r="N433" s="103"/>
      <c r="O433" s="103" t="s">
        <v>17</v>
      </c>
    </row>
    <row r="434" spans="1:15" ht="22.5" hidden="1" customHeight="1">
      <c r="A434" s="103">
        <f>MAX(A$2:A433)+1</f>
        <v>363</v>
      </c>
      <c r="B434" s="103">
        <v>220302013</v>
      </c>
      <c r="C434" s="103" t="s">
        <v>937</v>
      </c>
      <c r="D434" s="103"/>
      <c r="E434" s="103"/>
      <c r="F434" s="114" t="s">
        <v>36</v>
      </c>
      <c r="G434" s="114" t="s">
        <v>32</v>
      </c>
      <c r="H434" s="373">
        <v>45</v>
      </c>
      <c r="I434" s="374"/>
      <c r="J434" s="375"/>
      <c r="K434" s="103"/>
      <c r="L434" s="114"/>
      <c r="M434" s="114"/>
      <c r="N434" s="103"/>
      <c r="O434" s="103" t="s">
        <v>17</v>
      </c>
    </row>
    <row r="435" spans="1:15" ht="22.5" hidden="1" customHeight="1">
      <c r="A435" s="103">
        <f>MAX(A$2:A434)+1</f>
        <v>364</v>
      </c>
      <c r="B435" s="103">
        <v>220302014</v>
      </c>
      <c r="C435" s="103" t="s">
        <v>938</v>
      </c>
      <c r="D435" s="103"/>
      <c r="E435" s="103"/>
      <c r="F435" s="114" t="s">
        <v>36</v>
      </c>
      <c r="G435" s="114" t="s">
        <v>32</v>
      </c>
      <c r="H435" s="373">
        <v>240</v>
      </c>
      <c r="I435" s="374"/>
      <c r="J435" s="375"/>
      <c r="K435" s="103"/>
      <c r="L435" s="114"/>
      <c r="M435" s="114"/>
      <c r="N435" s="103"/>
      <c r="O435" s="103" t="s">
        <v>17</v>
      </c>
    </row>
    <row r="436" spans="1:15" ht="56.25" hidden="1" customHeight="1">
      <c r="A436" s="103">
        <f>MAX(A$2:A435)+1</f>
        <v>365</v>
      </c>
      <c r="B436" s="133">
        <v>220302015</v>
      </c>
      <c r="C436" s="152" t="s">
        <v>939</v>
      </c>
      <c r="D436" s="152" t="s">
        <v>940</v>
      </c>
      <c r="E436" s="150"/>
      <c r="F436" s="95" t="s">
        <v>23</v>
      </c>
      <c r="G436" s="147" t="s">
        <v>32</v>
      </c>
      <c r="H436" s="373" t="s">
        <v>56</v>
      </c>
      <c r="I436" s="374"/>
      <c r="J436" s="375"/>
      <c r="K436" s="125" t="s">
        <v>336</v>
      </c>
      <c r="L436" s="114"/>
      <c r="M436" s="114"/>
      <c r="N436" s="103"/>
      <c r="O436" s="103" t="s">
        <v>17</v>
      </c>
    </row>
    <row r="437" spans="1:15" s="87" customFormat="1" ht="22.5" hidden="1" customHeight="1">
      <c r="A437" s="103"/>
      <c r="B437" s="103">
        <v>2204</v>
      </c>
      <c r="C437" s="103" t="s">
        <v>941</v>
      </c>
      <c r="D437" s="103" t="s">
        <v>942</v>
      </c>
      <c r="E437" s="103" t="s">
        <v>869</v>
      </c>
      <c r="F437" s="114"/>
      <c r="G437" s="114"/>
      <c r="H437" s="373"/>
      <c r="I437" s="374"/>
      <c r="J437" s="375"/>
      <c r="K437" s="103"/>
      <c r="L437" s="114"/>
      <c r="M437" s="114"/>
      <c r="N437" s="103"/>
      <c r="O437" s="103" t="s">
        <v>17</v>
      </c>
    </row>
    <row r="438" spans="1:15" ht="22.5" hidden="1" customHeight="1">
      <c r="A438" s="103">
        <f>MAX(A$2:A437)+1</f>
        <v>366</v>
      </c>
      <c r="B438" s="103">
        <v>220400001</v>
      </c>
      <c r="C438" s="103" t="s">
        <v>943</v>
      </c>
      <c r="D438" s="103"/>
      <c r="E438" s="103"/>
      <c r="F438" s="114" t="s">
        <v>36</v>
      </c>
      <c r="G438" s="114" t="s">
        <v>32</v>
      </c>
      <c r="H438" s="373">
        <v>100</v>
      </c>
      <c r="I438" s="374"/>
      <c r="J438" s="375"/>
      <c r="K438" s="103"/>
      <c r="L438" s="114"/>
      <c r="M438" s="114"/>
      <c r="N438" s="103"/>
      <c r="O438" s="103" t="s">
        <v>17</v>
      </c>
    </row>
    <row r="439" spans="1:15" ht="22.5" hidden="1" customHeight="1">
      <c r="A439" s="103">
        <f>MAX(A$2:A438)+1</f>
        <v>367</v>
      </c>
      <c r="B439" s="103">
        <v>220400002</v>
      </c>
      <c r="C439" s="103" t="s">
        <v>944</v>
      </c>
      <c r="D439" s="103" t="s">
        <v>945</v>
      </c>
      <c r="E439" s="103"/>
      <c r="F439" s="114" t="s">
        <v>36</v>
      </c>
      <c r="G439" s="114" t="s">
        <v>946</v>
      </c>
      <c r="H439" s="373">
        <v>30</v>
      </c>
      <c r="I439" s="374"/>
      <c r="J439" s="375"/>
      <c r="K439" s="103"/>
      <c r="L439" s="114"/>
      <c r="M439" s="114"/>
      <c r="N439" s="103"/>
      <c r="O439" s="103" t="s">
        <v>17</v>
      </c>
    </row>
    <row r="440" spans="1:15" ht="22.5" hidden="1" customHeight="1">
      <c r="A440" s="103">
        <f>MAX(A$2:A439)+1</f>
        <v>368</v>
      </c>
      <c r="B440" s="103">
        <v>220400003</v>
      </c>
      <c r="C440" s="103" t="s">
        <v>947</v>
      </c>
      <c r="D440" s="103"/>
      <c r="E440" s="103"/>
      <c r="F440" s="114" t="s">
        <v>36</v>
      </c>
      <c r="G440" s="114" t="s">
        <v>32</v>
      </c>
      <c r="H440" s="373" t="s">
        <v>25</v>
      </c>
      <c r="I440" s="374"/>
      <c r="J440" s="375"/>
      <c r="K440" s="103"/>
      <c r="L440" s="114"/>
      <c r="M440" s="114"/>
      <c r="N440" s="103"/>
      <c r="O440" s="103" t="s">
        <v>17</v>
      </c>
    </row>
    <row r="441" spans="1:15" s="87" customFormat="1" ht="22.5" hidden="1" customHeight="1">
      <c r="A441" s="103"/>
      <c r="B441" s="103">
        <v>2205</v>
      </c>
      <c r="C441" s="103" t="s">
        <v>948</v>
      </c>
      <c r="D441" s="103"/>
      <c r="E441" s="103"/>
      <c r="F441" s="114"/>
      <c r="G441" s="114"/>
      <c r="H441" s="373"/>
      <c r="I441" s="374"/>
      <c r="J441" s="375"/>
      <c r="K441" s="103"/>
      <c r="L441" s="114"/>
      <c r="M441" s="114"/>
      <c r="N441" s="103"/>
      <c r="O441" s="103" t="s">
        <v>17</v>
      </c>
    </row>
    <row r="442" spans="1:15" ht="22.5" hidden="1" customHeight="1">
      <c r="A442" s="103">
        <f>MAX(A$2:A441)+1</f>
        <v>369</v>
      </c>
      <c r="B442" s="103">
        <v>220500001</v>
      </c>
      <c r="C442" s="103" t="s">
        <v>949</v>
      </c>
      <c r="D442" s="103"/>
      <c r="E442" s="103"/>
      <c r="F442" s="114" t="s">
        <v>23</v>
      </c>
      <c r="G442" s="114" t="s">
        <v>872</v>
      </c>
      <c r="H442" s="373">
        <v>40</v>
      </c>
      <c r="I442" s="374"/>
      <c r="J442" s="375"/>
      <c r="K442" s="103"/>
      <c r="L442" s="114"/>
      <c r="M442" s="114"/>
      <c r="N442" s="103"/>
      <c r="O442" s="103" t="s">
        <v>17</v>
      </c>
    </row>
    <row r="443" spans="1:15" ht="22.5" hidden="1" customHeight="1">
      <c r="A443" s="103">
        <f>MAX(A$2:A442)+1</f>
        <v>370</v>
      </c>
      <c r="B443" s="103">
        <v>220500002</v>
      </c>
      <c r="C443" s="103" t="s">
        <v>950</v>
      </c>
      <c r="D443" s="103"/>
      <c r="E443" s="103"/>
      <c r="F443" s="114" t="s">
        <v>23</v>
      </c>
      <c r="G443" s="114" t="s">
        <v>666</v>
      </c>
      <c r="H443" s="373">
        <v>15</v>
      </c>
      <c r="I443" s="374"/>
      <c r="J443" s="375"/>
      <c r="K443" s="103"/>
      <c r="L443" s="114"/>
      <c r="M443" s="114"/>
      <c r="N443" s="103"/>
      <c r="O443" s="103" t="s">
        <v>17</v>
      </c>
    </row>
    <row r="444" spans="1:15" s="87" customFormat="1" ht="22.5" hidden="1" customHeight="1">
      <c r="A444" s="103"/>
      <c r="B444" s="103">
        <v>2206</v>
      </c>
      <c r="C444" s="103" t="s">
        <v>951</v>
      </c>
      <c r="D444" s="103"/>
      <c r="E444" s="103" t="s">
        <v>869</v>
      </c>
      <c r="F444" s="114"/>
      <c r="G444" s="114"/>
      <c r="H444" s="373"/>
      <c r="I444" s="374"/>
      <c r="J444" s="375"/>
      <c r="K444" s="103"/>
      <c r="L444" s="114"/>
      <c r="M444" s="114"/>
      <c r="N444" s="103"/>
      <c r="O444" s="103" t="s">
        <v>17</v>
      </c>
    </row>
    <row r="445" spans="1:15" ht="22.5" hidden="1" customHeight="1">
      <c r="A445" s="103">
        <f>MAX(A$2:A444)+1</f>
        <v>371</v>
      </c>
      <c r="B445" s="103">
        <v>220600001</v>
      </c>
      <c r="C445" s="103" t="s">
        <v>952</v>
      </c>
      <c r="D445" s="103" t="s">
        <v>953</v>
      </c>
      <c r="E445" s="103"/>
      <c r="F445" s="114" t="s">
        <v>31</v>
      </c>
      <c r="G445" s="114" t="s">
        <v>32</v>
      </c>
      <c r="H445" s="373">
        <v>10</v>
      </c>
      <c r="I445" s="374"/>
      <c r="J445" s="375"/>
      <c r="K445" s="103"/>
      <c r="L445" s="114"/>
      <c r="M445" s="114"/>
      <c r="N445" s="103"/>
      <c r="O445" s="103" t="s">
        <v>17</v>
      </c>
    </row>
    <row r="446" spans="1:15" ht="22.5" hidden="1" customHeight="1">
      <c r="A446" s="103">
        <f>MAX(A$2:A445)+1</f>
        <v>372</v>
      </c>
      <c r="B446" s="103">
        <v>220600002</v>
      </c>
      <c r="C446" s="103" t="s">
        <v>954</v>
      </c>
      <c r="D446" s="103" t="s">
        <v>955</v>
      </c>
      <c r="E446" s="103"/>
      <c r="F446" s="114" t="s">
        <v>31</v>
      </c>
      <c r="G446" s="114" t="s">
        <v>32</v>
      </c>
      <c r="H446" s="373">
        <v>50</v>
      </c>
      <c r="I446" s="374"/>
      <c r="J446" s="375"/>
      <c r="K446" s="103"/>
      <c r="L446" s="114"/>
      <c r="M446" s="114"/>
      <c r="N446" s="103"/>
      <c r="O446" s="103" t="s">
        <v>17</v>
      </c>
    </row>
    <row r="447" spans="1:15" ht="22.5" hidden="1" customHeight="1">
      <c r="A447" s="103">
        <f>MAX(A$2:A446)+1</f>
        <v>373</v>
      </c>
      <c r="B447" s="103">
        <v>220600003</v>
      </c>
      <c r="C447" s="103" t="s">
        <v>956</v>
      </c>
      <c r="D447" s="103" t="s">
        <v>955</v>
      </c>
      <c r="E447" s="103"/>
      <c r="F447" s="114" t="s">
        <v>36</v>
      </c>
      <c r="G447" s="114" t="s">
        <v>32</v>
      </c>
      <c r="H447" s="373">
        <v>120</v>
      </c>
      <c r="I447" s="374"/>
      <c r="J447" s="375"/>
      <c r="K447" s="103"/>
      <c r="L447" s="114"/>
      <c r="M447" s="114"/>
      <c r="N447" s="103"/>
      <c r="O447" s="103" t="s">
        <v>17</v>
      </c>
    </row>
    <row r="448" spans="1:15" ht="22.5" hidden="1" customHeight="1">
      <c r="A448" s="103">
        <f>MAX(A$2:A447)+1</f>
        <v>374</v>
      </c>
      <c r="B448" s="103">
        <v>220600004</v>
      </c>
      <c r="C448" s="103" t="s">
        <v>957</v>
      </c>
      <c r="D448" s="103" t="s">
        <v>958</v>
      </c>
      <c r="E448" s="103"/>
      <c r="F448" s="114" t="s">
        <v>36</v>
      </c>
      <c r="G448" s="114" t="s">
        <v>32</v>
      </c>
      <c r="H448" s="373">
        <v>100</v>
      </c>
      <c r="I448" s="374"/>
      <c r="J448" s="375"/>
      <c r="K448" s="103"/>
      <c r="L448" s="114"/>
      <c r="M448" s="114"/>
      <c r="N448" s="103"/>
      <c r="O448" s="103" t="s">
        <v>17</v>
      </c>
    </row>
    <row r="449" spans="1:15" ht="22.5" hidden="1" customHeight="1">
      <c r="A449" s="103">
        <f>MAX(A$2:A448)+1</f>
        <v>375</v>
      </c>
      <c r="B449" s="103">
        <v>220600005</v>
      </c>
      <c r="C449" s="103" t="s">
        <v>959</v>
      </c>
      <c r="D449" s="103" t="s">
        <v>960</v>
      </c>
      <c r="E449" s="103"/>
      <c r="F449" s="114" t="s">
        <v>36</v>
      </c>
      <c r="G449" s="114" t="s">
        <v>32</v>
      </c>
      <c r="H449" s="373">
        <v>200</v>
      </c>
      <c r="I449" s="374"/>
      <c r="J449" s="375"/>
      <c r="K449" s="103"/>
      <c r="L449" s="114"/>
      <c r="M449" s="114"/>
      <c r="N449" s="103"/>
      <c r="O449" s="103" t="s">
        <v>17</v>
      </c>
    </row>
    <row r="450" spans="1:15" ht="22.5" hidden="1" customHeight="1">
      <c r="A450" s="103">
        <f>MAX(A$2:A449)+1</f>
        <v>376</v>
      </c>
      <c r="B450" s="103">
        <v>220600006</v>
      </c>
      <c r="C450" s="103" t="s">
        <v>961</v>
      </c>
      <c r="D450" s="103" t="s">
        <v>962</v>
      </c>
      <c r="E450" s="103"/>
      <c r="F450" s="114" t="s">
        <v>36</v>
      </c>
      <c r="G450" s="114" t="s">
        <v>32</v>
      </c>
      <c r="H450" s="373">
        <v>200</v>
      </c>
      <c r="I450" s="374"/>
      <c r="J450" s="375"/>
      <c r="K450" s="103"/>
      <c r="L450" s="114"/>
      <c r="M450" s="114"/>
      <c r="N450" s="103"/>
      <c r="O450" s="103" t="s">
        <v>17</v>
      </c>
    </row>
    <row r="451" spans="1:15" ht="22.5" hidden="1" customHeight="1">
      <c r="A451" s="103">
        <f>MAX(A$2:A450)+1</f>
        <v>377</v>
      </c>
      <c r="B451" s="103">
        <v>220600007</v>
      </c>
      <c r="C451" s="103" t="s">
        <v>963</v>
      </c>
      <c r="D451" s="103"/>
      <c r="E451" s="103"/>
      <c r="F451" s="114" t="s">
        <v>36</v>
      </c>
      <c r="G451" s="114" t="s">
        <v>32</v>
      </c>
      <c r="H451" s="373">
        <v>150</v>
      </c>
      <c r="I451" s="374"/>
      <c r="J451" s="375"/>
      <c r="K451" s="103"/>
      <c r="L451" s="114"/>
      <c r="M451" s="114"/>
      <c r="N451" s="103"/>
      <c r="O451" s="103" t="s">
        <v>17</v>
      </c>
    </row>
    <row r="452" spans="1:15" ht="22.5" hidden="1" customHeight="1">
      <c r="A452" s="103">
        <f>MAX(A$2:A451)+1</f>
        <v>378</v>
      </c>
      <c r="B452" s="103">
        <v>220600008</v>
      </c>
      <c r="C452" s="103" t="s">
        <v>964</v>
      </c>
      <c r="D452" s="103" t="s">
        <v>965</v>
      </c>
      <c r="E452" s="103"/>
      <c r="F452" s="114" t="s">
        <v>23</v>
      </c>
      <c r="G452" s="114" t="s">
        <v>32</v>
      </c>
      <c r="H452" s="373">
        <v>100</v>
      </c>
      <c r="I452" s="374"/>
      <c r="J452" s="375"/>
      <c r="K452" s="103"/>
      <c r="L452" s="114"/>
      <c r="M452" s="114"/>
      <c r="N452" s="103"/>
      <c r="O452" s="103" t="s">
        <v>17</v>
      </c>
    </row>
    <row r="453" spans="1:15" ht="22.5" hidden="1" customHeight="1">
      <c r="A453" s="103">
        <f>MAX(A$2:A452)+1</f>
        <v>379</v>
      </c>
      <c r="B453" s="103">
        <v>220600009</v>
      </c>
      <c r="C453" s="103" t="s">
        <v>966</v>
      </c>
      <c r="D453" s="103" t="s">
        <v>967</v>
      </c>
      <c r="E453" s="103" t="s">
        <v>282</v>
      </c>
      <c r="F453" s="114" t="s">
        <v>36</v>
      </c>
      <c r="G453" s="114" t="s">
        <v>32</v>
      </c>
      <c r="H453" s="373">
        <v>150</v>
      </c>
      <c r="I453" s="374"/>
      <c r="J453" s="375"/>
      <c r="K453" s="103"/>
      <c r="L453" s="114"/>
      <c r="M453" s="114"/>
      <c r="N453" s="103"/>
      <c r="O453" s="103" t="s">
        <v>17</v>
      </c>
    </row>
    <row r="454" spans="1:15" ht="45" hidden="1" customHeight="1">
      <c r="A454" s="103">
        <f>MAX(A$2:A453)+1</f>
        <v>380</v>
      </c>
      <c r="B454" s="103">
        <v>220600010</v>
      </c>
      <c r="C454" s="103" t="s">
        <v>968</v>
      </c>
      <c r="D454" s="103" t="s">
        <v>969</v>
      </c>
      <c r="E454" s="103"/>
      <c r="F454" s="114" t="s">
        <v>36</v>
      </c>
      <c r="G454" s="114" t="s">
        <v>32</v>
      </c>
      <c r="H454" s="373">
        <v>65</v>
      </c>
      <c r="I454" s="374"/>
      <c r="J454" s="375"/>
      <c r="K454" s="103" t="s">
        <v>970</v>
      </c>
      <c r="L454" s="114"/>
      <c r="M454" s="114"/>
      <c r="N454" s="103"/>
      <c r="O454" s="103" t="s">
        <v>17</v>
      </c>
    </row>
    <row r="455" spans="1:15" ht="22.5" hidden="1" customHeight="1">
      <c r="A455" s="103">
        <f>MAX(A$2:A454)+1</f>
        <v>381</v>
      </c>
      <c r="B455" s="103">
        <v>220600011</v>
      </c>
      <c r="C455" s="103" t="s">
        <v>971</v>
      </c>
      <c r="D455" s="103" t="s">
        <v>973</v>
      </c>
      <c r="E455" s="103"/>
      <c r="F455" s="114" t="s">
        <v>36</v>
      </c>
      <c r="G455" s="114" t="s">
        <v>32</v>
      </c>
      <c r="H455" s="373">
        <v>165</v>
      </c>
      <c r="I455" s="374"/>
      <c r="J455" s="375"/>
      <c r="K455" s="103"/>
      <c r="L455" s="114"/>
      <c r="M455" s="114"/>
      <c r="N455" s="103"/>
      <c r="O455" s="103" t="s">
        <v>17</v>
      </c>
    </row>
    <row r="456" spans="1:15" ht="22.5" hidden="1" customHeight="1">
      <c r="A456" s="103">
        <f>MAX(A$2:A455)+1</f>
        <v>382</v>
      </c>
      <c r="B456" s="103">
        <v>220600012</v>
      </c>
      <c r="C456" s="103" t="s">
        <v>974</v>
      </c>
      <c r="D456" s="103" t="s">
        <v>975</v>
      </c>
      <c r="E456" s="103"/>
      <c r="F456" s="114" t="s">
        <v>36</v>
      </c>
      <c r="G456" s="114" t="s">
        <v>32</v>
      </c>
      <c r="H456" s="373">
        <v>355</v>
      </c>
      <c r="I456" s="374"/>
      <c r="J456" s="375"/>
      <c r="K456" s="103"/>
      <c r="L456" s="114"/>
      <c r="M456" s="114"/>
      <c r="N456" s="103"/>
      <c r="O456" s="103" t="s">
        <v>17</v>
      </c>
    </row>
    <row r="457" spans="1:15" ht="22.5" hidden="1" customHeight="1">
      <c r="A457" s="103">
        <f>MAX(A$2:A456)+1</f>
        <v>383</v>
      </c>
      <c r="B457" s="133">
        <v>220600013</v>
      </c>
      <c r="C457" s="152" t="s">
        <v>976</v>
      </c>
      <c r="D457" s="152" t="s">
        <v>977</v>
      </c>
      <c r="E457" s="150"/>
      <c r="F457" s="95" t="s">
        <v>23</v>
      </c>
      <c r="G457" s="147" t="s">
        <v>32</v>
      </c>
      <c r="H457" s="373" t="s">
        <v>56</v>
      </c>
      <c r="I457" s="374"/>
      <c r="J457" s="375"/>
      <c r="K457" s="125" t="s">
        <v>336</v>
      </c>
      <c r="L457" s="114"/>
      <c r="M457" s="114"/>
      <c r="N457" s="103"/>
      <c r="O457" s="103" t="s">
        <v>17</v>
      </c>
    </row>
    <row r="458" spans="1:15" s="87" customFormat="1" ht="22.5" hidden="1" customHeight="1">
      <c r="A458" s="103"/>
      <c r="B458" s="103">
        <v>2207</v>
      </c>
      <c r="C458" s="103" t="s">
        <v>978</v>
      </c>
      <c r="D458" s="103"/>
      <c r="E458" s="103"/>
      <c r="F458" s="114"/>
      <c r="G458" s="114"/>
      <c r="H458" s="373"/>
      <c r="I458" s="374"/>
      <c r="J458" s="375"/>
      <c r="K458" s="103"/>
      <c r="L458" s="114"/>
      <c r="M458" s="114"/>
      <c r="N458" s="103"/>
      <c r="O458" s="103" t="s">
        <v>17</v>
      </c>
    </row>
    <row r="459" spans="1:15" ht="22.5" hidden="1" customHeight="1">
      <c r="A459" s="103">
        <f>MAX(A$2:A458)+1</f>
        <v>384</v>
      </c>
      <c r="B459" s="103">
        <v>220700001</v>
      </c>
      <c r="C459" s="103" t="s">
        <v>972</v>
      </c>
      <c r="D459" s="103"/>
      <c r="E459" s="103"/>
      <c r="F459" s="114" t="s">
        <v>36</v>
      </c>
      <c r="G459" s="114" t="s">
        <v>979</v>
      </c>
      <c r="H459" s="373">
        <v>50</v>
      </c>
      <c r="I459" s="374"/>
      <c r="J459" s="375"/>
      <c r="K459" s="103"/>
      <c r="L459" s="114"/>
      <c r="M459" s="114"/>
      <c r="N459" s="103"/>
      <c r="O459" s="103" t="s">
        <v>17</v>
      </c>
    </row>
    <row r="460" spans="1:15" ht="22.5" hidden="1" customHeight="1">
      <c r="A460" s="103">
        <f>MAX(A$2:A459)+1</f>
        <v>385</v>
      </c>
      <c r="B460" s="103">
        <v>220700002</v>
      </c>
      <c r="C460" s="103" t="s">
        <v>980</v>
      </c>
      <c r="D460" s="103"/>
      <c r="E460" s="103"/>
      <c r="F460" s="114" t="s">
        <v>36</v>
      </c>
      <c r="G460" s="114" t="s">
        <v>32</v>
      </c>
      <c r="H460" s="373">
        <v>50</v>
      </c>
      <c r="I460" s="374"/>
      <c r="J460" s="375"/>
      <c r="K460" s="103" t="s">
        <v>981</v>
      </c>
      <c r="L460" s="114"/>
      <c r="M460" s="114"/>
      <c r="N460" s="103"/>
      <c r="O460" s="103" t="s">
        <v>17</v>
      </c>
    </row>
    <row r="461" spans="1:15" ht="22.5" hidden="1" customHeight="1">
      <c r="A461" s="103">
        <f>MAX(A$2:A460)+1</f>
        <v>386</v>
      </c>
      <c r="B461" s="103">
        <v>220700003</v>
      </c>
      <c r="C461" s="103" t="s">
        <v>982</v>
      </c>
      <c r="D461" s="103"/>
      <c r="E461" s="103"/>
      <c r="F461" s="114" t="s">
        <v>36</v>
      </c>
      <c r="G461" s="114" t="s">
        <v>32</v>
      </c>
      <c r="H461" s="373">
        <v>50</v>
      </c>
      <c r="I461" s="374"/>
      <c r="J461" s="375"/>
      <c r="K461" s="103" t="s">
        <v>983</v>
      </c>
      <c r="L461" s="114"/>
      <c r="M461" s="114"/>
      <c r="N461" s="103"/>
      <c r="O461" s="103" t="s">
        <v>17</v>
      </c>
    </row>
    <row r="462" spans="1:15" ht="22.5" hidden="1" customHeight="1">
      <c r="A462" s="103">
        <f>MAX(A$2:A461)+1</f>
        <v>387</v>
      </c>
      <c r="B462" s="103">
        <v>220700004</v>
      </c>
      <c r="C462" s="103" t="s">
        <v>984</v>
      </c>
      <c r="D462" s="103"/>
      <c r="E462" s="103"/>
      <c r="F462" s="114" t="s">
        <v>36</v>
      </c>
      <c r="G462" s="114" t="s">
        <v>32</v>
      </c>
      <c r="H462" s="373">
        <v>50</v>
      </c>
      <c r="I462" s="374"/>
      <c r="J462" s="375"/>
      <c r="K462" s="103"/>
      <c r="L462" s="114"/>
      <c r="M462" s="114"/>
      <c r="N462" s="103"/>
      <c r="O462" s="103" t="s">
        <v>17</v>
      </c>
    </row>
    <row r="463" spans="1:15" ht="22.5" hidden="1" customHeight="1">
      <c r="A463" s="103">
        <f>MAX(A$2:A462)+1</f>
        <v>388</v>
      </c>
      <c r="B463" s="103">
        <v>220700005</v>
      </c>
      <c r="C463" s="103" t="s">
        <v>985</v>
      </c>
      <c r="D463" s="103"/>
      <c r="E463" s="103"/>
      <c r="F463" s="114" t="s">
        <v>36</v>
      </c>
      <c r="G463" s="114" t="s">
        <v>32</v>
      </c>
      <c r="H463" s="373">
        <v>50</v>
      </c>
      <c r="I463" s="374"/>
      <c r="J463" s="375"/>
      <c r="K463" s="103"/>
      <c r="L463" s="114"/>
      <c r="M463" s="114"/>
      <c r="N463" s="103"/>
      <c r="O463" s="103" t="s">
        <v>17</v>
      </c>
    </row>
    <row r="464" spans="1:15" ht="22.5" hidden="1" customHeight="1">
      <c r="A464" s="103">
        <f>MAX(A$2:A463)+1</f>
        <v>389</v>
      </c>
      <c r="B464" s="103">
        <v>220700006</v>
      </c>
      <c r="C464" s="103" t="s">
        <v>986</v>
      </c>
      <c r="D464" s="103"/>
      <c r="E464" s="103"/>
      <c r="F464" s="114" t="s">
        <v>36</v>
      </c>
      <c r="G464" s="114" t="s">
        <v>32</v>
      </c>
      <c r="H464" s="373">
        <v>50</v>
      </c>
      <c r="I464" s="374"/>
      <c r="J464" s="375"/>
      <c r="K464" s="103"/>
      <c r="L464" s="114"/>
      <c r="M464" s="114"/>
      <c r="N464" s="103"/>
      <c r="O464" s="103" t="s">
        <v>17</v>
      </c>
    </row>
    <row r="465" spans="1:15" ht="22.5" hidden="1" customHeight="1">
      <c r="A465" s="103">
        <f>MAX(A$2:A464)+1</f>
        <v>390</v>
      </c>
      <c r="B465" s="103">
        <v>220700007</v>
      </c>
      <c r="C465" s="103" t="s">
        <v>987</v>
      </c>
      <c r="D465" s="103" t="s">
        <v>988</v>
      </c>
      <c r="E465" s="103" t="s">
        <v>989</v>
      </c>
      <c r="F465" s="114" t="s">
        <v>36</v>
      </c>
      <c r="G465" s="114" t="s">
        <v>32</v>
      </c>
      <c r="H465" s="373">
        <v>150</v>
      </c>
      <c r="I465" s="374"/>
      <c r="J465" s="375"/>
      <c r="K465" s="103" t="s">
        <v>990</v>
      </c>
      <c r="L465" s="114"/>
      <c r="M465" s="114"/>
      <c r="N465" s="103"/>
      <c r="O465" s="103" t="s">
        <v>17</v>
      </c>
    </row>
    <row r="466" spans="1:15" ht="22.5" hidden="1" customHeight="1">
      <c r="A466" s="103">
        <f>MAX(A$2:A465)+1</f>
        <v>391</v>
      </c>
      <c r="B466" s="103">
        <v>220700008</v>
      </c>
      <c r="C466" s="103" t="s">
        <v>991</v>
      </c>
      <c r="D466" s="103"/>
      <c r="E466" s="103"/>
      <c r="F466" s="114" t="s">
        <v>36</v>
      </c>
      <c r="G466" s="114" t="s">
        <v>32</v>
      </c>
      <c r="H466" s="373">
        <v>90</v>
      </c>
      <c r="I466" s="374"/>
      <c r="J466" s="375"/>
      <c r="K466" s="103"/>
      <c r="L466" s="114"/>
      <c r="M466" s="114"/>
      <c r="N466" s="103"/>
      <c r="O466" s="103" t="s">
        <v>17</v>
      </c>
    </row>
    <row r="467" spans="1:15" ht="22.5" hidden="1" customHeight="1">
      <c r="A467" s="103">
        <f>MAX(A$2:A466)+1</f>
        <v>392</v>
      </c>
      <c r="B467" s="103">
        <v>220700009</v>
      </c>
      <c r="C467" s="103" t="s">
        <v>992</v>
      </c>
      <c r="D467" s="103"/>
      <c r="E467" s="103"/>
      <c r="F467" s="114" t="s">
        <v>36</v>
      </c>
      <c r="G467" s="114" t="s">
        <v>32</v>
      </c>
      <c r="H467" s="373">
        <v>90</v>
      </c>
      <c r="I467" s="374"/>
      <c r="J467" s="375"/>
      <c r="K467" s="103"/>
      <c r="L467" s="114"/>
      <c r="M467" s="114"/>
      <c r="N467" s="103"/>
      <c r="O467" s="103" t="s">
        <v>17</v>
      </c>
    </row>
    <row r="468" spans="1:15" ht="22.5" hidden="1" customHeight="1">
      <c r="A468" s="103">
        <f>MAX(A$2:A467)+1</f>
        <v>393</v>
      </c>
      <c r="B468" s="103">
        <v>220700010</v>
      </c>
      <c r="C468" s="103" t="s">
        <v>993</v>
      </c>
      <c r="D468" s="103"/>
      <c r="E468" s="103"/>
      <c r="F468" s="114" t="s">
        <v>36</v>
      </c>
      <c r="G468" s="114" t="s">
        <v>32</v>
      </c>
      <c r="H468" s="373">
        <v>90</v>
      </c>
      <c r="I468" s="374"/>
      <c r="J468" s="375"/>
      <c r="K468" s="103"/>
      <c r="L468" s="114"/>
      <c r="M468" s="114"/>
      <c r="N468" s="103"/>
      <c r="O468" s="103" t="s">
        <v>17</v>
      </c>
    </row>
    <row r="469" spans="1:15" ht="22.5" hidden="1" customHeight="1">
      <c r="A469" s="103">
        <f>MAX(A$2:A468)+1</f>
        <v>394</v>
      </c>
      <c r="B469" s="103">
        <v>220700011</v>
      </c>
      <c r="C469" s="103" t="s">
        <v>994</v>
      </c>
      <c r="D469" s="103"/>
      <c r="E469" s="103"/>
      <c r="F469" s="114" t="s">
        <v>36</v>
      </c>
      <c r="G469" s="114" t="s">
        <v>32</v>
      </c>
      <c r="H469" s="373">
        <v>45</v>
      </c>
      <c r="I469" s="374"/>
      <c r="J469" s="375"/>
      <c r="K469" s="103"/>
      <c r="L469" s="114"/>
      <c r="M469" s="114"/>
      <c r="N469" s="103"/>
      <c r="O469" s="103" t="s">
        <v>17</v>
      </c>
    </row>
    <row r="470" spans="1:15" ht="22.5" hidden="1" customHeight="1">
      <c r="A470" s="103">
        <f>MAX(A$2:A469)+1</f>
        <v>395</v>
      </c>
      <c r="B470" s="103">
        <v>220700012</v>
      </c>
      <c r="C470" s="103" t="s">
        <v>995</v>
      </c>
      <c r="D470" s="103"/>
      <c r="E470" s="103"/>
      <c r="F470" s="114" t="s">
        <v>36</v>
      </c>
      <c r="G470" s="114" t="s">
        <v>32</v>
      </c>
      <c r="H470" s="373">
        <v>90</v>
      </c>
      <c r="I470" s="374"/>
      <c r="J470" s="375"/>
      <c r="K470" s="103"/>
      <c r="L470" s="114"/>
      <c r="M470" s="114"/>
      <c r="N470" s="103"/>
      <c r="O470" s="103" t="s">
        <v>17</v>
      </c>
    </row>
    <row r="471" spans="1:15" s="87" customFormat="1" ht="22.5" hidden="1" customHeight="1">
      <c r="A471" s="103"/>
      <c r="B471" s="103">
        <v>2208</v>
      </c>
      <c r="C471" s="103" t="s">
        <v>996</v>
      </c>
      <c r="D471" s="103"/>
      <c r="E471" s="103"/>
      <c r="F471" s="114"/>
      <c r="G471" s="114"/>
      <c r="H471" s="373"/>
      <c r="I471" s="374"/>
      <c r="J471" s="375"/>
      <c r="K471" s="103"/>
      <c r="L471" s="114"/>
      <c r="M471" s="114"/>
      <c r="N471" s="103"/>
      <c r="O471" s="103" t="s">
        <v>17</v>
      </c>
    </row>
    <row r="472" spans="1:15" ht="22.5" hidden="1" customHeight="1">
      <c r="A472" s="103">
        <f>MAX(A$2:A471)+1</f>
        <v>396</v>
      </c>
      <c r="B472" s="103">
        <v>220800001</v>
      </c>
      <c r="C472" s="103" t="s">
        <v>997</v>
      </c>
      <c r="D472" s="103"/>
      <c r="E472" s="103"/>
      <c r="F472" s="114" t="s">
        <v>23</v>
      </c>
      <c r="G472" s="114" t="s">
        <v>998</v>
      </c>
      <c r="H472" s="373">
        <v>10</v>
      </c>
      <c r="I472" s="374"/>
      <c r="J472" s="375"/>
      <c r="K472" s="103"/>
      <c r="L472" s="114"/>
      <c r="M472" s="114"/>
      <c r="N472" s="103"/>
      <c r="O472" s="103" t="s">
        <v>17</v>
      </c>
    </row>
    <row r="473" spans="1:15" ht="22.5" hidden="1" customHeight="1">
      <c r="A473" s="103">
        <f>MAX(A$2:A472)+1</f>
        <v>397</v>
      </c>
      <c r="B473" s="103">
        <v>220800002</v>
      </c>
      <c r="C473" s="103" t="s">
        <v>999</v>
      </c>
      <c r="D473" s="103"/>
      <c r="E473" s="103"/>
      <c r="F473" s="114" t="s">
        <v>23</v>
      </c>
      <c r="G473" s="114" t="s">
        <v>998</v>
      </c>
      <c r="H473" s="373">
        <v>15</v>
      </c>
      <c r="I473" s="374"/>
      <c r="J473" s="375"/>
      <c r="K473" s="103"/>
      <c r="L473" s="114"/>
      <c r="M473" s="114"/>
      <c r="N473" s="103"/>
      <c r="O473" s="103" t="s">
        <v>17</v>
      </c>
    </row>
    <row r="474" spans="1:15" ht="22.5" hidden="1" customHeight="1">
      <c r="A474" s="103">
        <f>MAX(A$2:A473)+1</f>
        <v>398</v>
      </c>
      <c r="B474" s="103">
        <v>220800003</v>
      </c>
      <c r="C474" s="103" t="s">
        <v>1000</v>
      </c>
      <c r="D474" s="103"/>
      <c r="E474" s="103"/>
      <c r="F474" s="114" t="s">
        <v>23</v>
      </c>
      <c r="G474" s="114" t="s">
        <v>998</v>
      </c>
      <c r="H474" s="373">
        <v>10</v>
      </c>
      <c r="I474" s="374"/>
      <c r="J474" s="375"/>
      <c r="K474" s="103"/>
      <c r="L474" s="114"/>
      <c r="M474" s="114"/>
      <c r="N474" s="103"/>
      <c r="O474" s="103" t="s">
        <v>17</v>
      </c>
    </row>
    <row r="475" spans="1:15" ht="22.5" hidden="1" customHeight="1">
      <c r="A475" s="103">
        <f>MAX(A$2:A474)+1</f>
        <v>399</v>
      </c>
      <c r="B475" s="103">
        <v>220800004</v>
      </c>
      <c r="C475" s="103" t="s">
        <v>1001</v>
      </c>
      <c r="D475" s="103"/>
      <c r="E475" s="103"/>
      <c r="F475" s="114" t="s">
        <v>23</v>
      </c>
      <c r="G475" s="114" t="s">
        <v>998</v>
      </c>
      <c r="H475" s="373">
        <v>40</v>
      </c>
      <c r="I475" s="374"/>
      <c r="J475" s="375"/>
      <c r="K475" s="103"/>
      <c r="L475" s="114"/>
      <c r="M475" s="114"/>
      <c r="N475" s="103"/>
      <c r="O475" s="103" t="s">
        <v>17</v>
      </c>
    </row>
    <row r="476" spans="1:15" ht="22.5" hidden="1" customHeight="1">
      <c r="A476" s="103">
        <f>MAX(A$2:A475)+1</f>
        <v>400</v>
      </c>
      <c r="B476" s="103">
        <v>220800006</v>
      </c>
      <c r="C476" s="103" t="s">
        <v>1002</v>
      </c>
      <c r="D476" s="103"/>
      <c r="E476" s="103"/>
      <c r="F476" s="114" t="s">
        <v>23</v>
      </c>
      <c r="G476" s="114" t="s">
        <v>998</v>
      </c>
      <c r="H476" s="373">
        <v>15</v>
      </c>
      <c r="I476" s="374"/>
      <c r="J476" s="375"/>
      <c r="K476" s="103"/>
      <c r="L476" s="114"/>
      <c r="M476" s="114"/>
      <c r="N476" s="103"/>
      <c r="O476" s="103" t="s">
        <v>17</v>
      </c>
    </row>
    <row r="477" spans="1:15" ht="22.5" hidden="1" customHeight="1">
      <c r="A477" s="103">
        <f>MAX(A$2:A476)+1</f>
        <v>401</v>
      </c>
      <c r="B477" s="103">
        <v>220800007</v>
      </c>
      <c r="C477" s="103" t="s">
        <v>1003</v>
      </c>
      <c r="D477" s="103" t="s">
        <v>1004</v>
      </c>
      <c r="E477" s="103"/>
      <c r="F477" s="114" t="s">
        <v>23</v>
      </c>
      <c r="G477" s="114" t="s">
        <v>32</v>
      </c>
      <c r="H477" s="373">
        <v>40</v>
      </c>
      <c r="I477" s="374"/>
      <c r="J477" s="375"/>
      <c r="K477" s="103"/>
      <c r="L477" s="114"/>
      <c r="M477" s="114"/>
      <c r="N477" s="103"/>
      <c r="O477" s="103" t="s">
        <v>17</v>
      </c>
    </row>
    <row r="478" spans="1:15" ht="22.5" hidden="1" customHeight="1">
      <c r="A478" s="103">
        <f>MAX(A$2:A477)+1</f>
        <v>402</v>
      </c>
      <c r="B478" s="103">
        <v>220800008</v>
      </c>
      <c r="C478" s="103" t="s">
        <v>1005</v>
      </c>
      <c r="D478" s="103" t="s">
        <v>1006</v>
      </c>
      <c r="E478" s="103"/>
      <c r="F478" s="114" t="s">
        <v>914</v>
      </c>
      <c r="G478" s="114" t="s">
        <v>32</v>
      </c>
      <c r="H478" s="373">
        <v>15</v>
      </c>
      <c r="I478" s="374"/>
      <c r="J478" s="375"/>
      <c r="K478" s="103" t="s">
        <v>908</v>
      </c>
      <c r="L478" s="114"/>
      <c r="M478" s="114"/>
      <c r="N478" s="103"/>
      <c r="O478" s="103" t="s">
        <v>17</v>
      </c>
    </row>
    <row r="479" spans="1:15" ht="33.75" hidden="1" customHeight="1">
      <c r="A479" s="103">
        <f>MAX(A$2:A478)+1</f>
        <v>403</v>
      </c>
      <c r="B479" s="103">
        <v>220800009</v>
      </c>
      <c r="C479" s="103" t="s">
        <v>1007</v>
      </c>
      <c r="D479" s="103" t="s">
        <v>1008</v>
      </c>
      <c r="E479" s="103"/>
      <c r="F479" s="114" t="s">
        <v>36</v>
      </c>
      <c r="G479" s="114" t="s">
        <v>998</v>
      </c>
      <c r="H479" s="373">
        <v>20</v>
      </c>
      <c r="I479" s="374"/>
      <c r="J479" s="375"/>
      <c r="K479" s="103" t="s">
        <v>1009</v>
      </c>
      <c r="L479" s="114"/>
      <c r="M479" s="114"/>
      <c r="N479" s="103"/>
      <c r="O479" s="103" t="s">
        <v>17</v>
      </c>
    </row>
    <row r="480" spans="1:15" s="87" customFormat="1" ht="33.75" hidden="1" customHeight="1">
      <c r="A480" s="103"/>
      <c r="B480" s="103">
        <v>23</v>
      </c>
      <c r="C480" s="103" t="s">
        <v>1010</v>
      </c>
      <c r="D480" s="103" t="s">
        <v>1011</v>
      </c>
      <c r="E480" s="103" t="s">
        <v>1012</v>
      </c>
      <c r="F480" s="114"/>
      <c r="G480" s="114"/>
      <c r="H480" s="373"/>
      <c r="I480" s="374"/>
      <c r="J480" s="375"/>
      <c r="K480" s="103" t="s">
        <v>1013</v>
      </c>
      <c r="L480" s="114"/>
      <c r="M480" s="114"/>
      <c r="N480" s="103"/>
      <c r="O480" s="103" t="s">
        <v>17</v>
      </c>
    </row>
    <row r="481" spans="1:15" s="87" customFormat="1" ht="22.5" hidden="1" customHeight="1">
      <c r="A481" s="103"/>
      <c r="B481" s="103">
        <v>2301</v>
      </c>
      <c r="C481" s="103" t="s">
        <v>1014</v>
      </c>
      <c r="D481" s="103" t="s">
        <v>1015</v>
      </c>
      <c r="E481" s="103"/>
      <c r="F481" s="114"/>
      <c r="G481" s="114"/>
      <c r="H481" s="373"/>
      <c r="I481" s="374"/>
      <c r="J481" s="375"/>
      <c r="K481" s="103"/>
      <c r="L481" s="114"/>
      <c r="M481" s="114"/>
      <c r="N481" s="103"/>
      <c r="O481" s="103" t="s">
        <v>17</v>
      </c>
    </row>
    <row r="482" spans="1:15" ht="22.5" hidden="1" customHeight="1">
      <c r="A482" s="103">
        <f>MAX(A$2:A481)+1</f>
        <v>404</v>
      </c>
      <c r="B482" s="103">
        <v>230100001</v>
      </c>
      <c r="C482" s="103" t="s">
        <v>1016</v>
      </c>
      <c r="D482" s="103" t="s">
        <v>1017</v>
      </c>
      <c r="E482" s="103"/>
      <c r="F482" s="114" t="s">
        <v>36</v>
      </c>
      <c r="G482" s="114" t="s">
        <v>1018</v>
      </c>
      <c r="H482" s="373">
        <v>6</v>
      </c>
      <c r="I482" s="374"/>
      <c r="J482" s="375"/>
      <c r="K482" s="103"/>
      <c r="L482" s="114"/>
      <c r="M482" s="114"/>
      <c r="N482" s="103"/>
      <c r="O482" s="103" t="s">
        <v>17</v>
      </c>
    </row>
    <row r="483" spans="1:15" ht="22.5" hidden="1" customHeight="1">
      <c r="A483" s="103">
        <f>MAX(A$2:A482)+1</f>
        <v>405</v>
      </c>
      <c r="B483" s="103" t="s">
        <v>1019</v>
      </c>
      <c r="C483" s="180" t="s">
        <v>1020</v>
      </c>
      <c r="D483" s="103"/>
      <c r="E483" s="103"/>
      <c r="F483" s="114" t="s">
        <v>36</v>
      </c>
      <c r="G483" s="114" t="s">
        <v>1021</v>
      </c>
      <c r="H483" s="373">
        <v>5</v>
      </c>
      <c r="I483" s="374"/>
      <c r="J483" s="375"/>
      <c r="K483" s="180" t="s">
        <v>1022</v>
      </c>
      <c r="L483" s="114"/>
      <c r="M483" s="114"/>
      <c r="N483" s="103"/>
      <c r="O483" s="103" t="s">
        <v>17</v>
      </c>
    </row>
    <row r="484" spans="1:15" ht="22.5" hidden="1" customHeight="1">
      <c r="A484" s="103">
        <f>MAX(A$2:A483)+1</f>
        <v>406</v>
      </c>
      <c r="B484" s="103">
        <v>230100002</v>
      </c>
      <c r="C484" s="103" t="s">
        <v>1023</v>
      </c>
      <c r="D484" s="103"/>
      <c r="E484" s="103"/>
      <c r="F484" s="114" t="s">
        <v>36</v>
      </c>
      <c r="G484" s="114" t="s">
        <v>1024</v>
      </c>
      <c r="H484" s="373">
        <v>6</v>
      </c>
      <c r="I484" s="374"/>
      <c r="J484" s="375"/>
      <c r="K484" s="103"/>
      <c r="L484" s="114"/>
      <c r="M484" s="114"/>
      <c r="N484" s="103"/>
      <c r="O484" s="103" t="s">
        <v>17</v>
      </c>
    </row>
    <row r="485" spans="1:15" ht="22.5" hidden="1" customHeight="1">
      <c r="A485" s="103">
        <f>MAX(A$2:A484)+1</f>
        <v>407</v>
      </c>
      <c r="B485" s="103" t="s">
        <v>1025</v>
      </c>
      <c r="C485" s="180" t="s">
        <v>1026</v>
      </c>
      <c r="D485" s="103"/>
      <c r="E485" s="103"/>
      <c r="F485" s="114" t="s">
        <v>36</v>
      </c>
      <c r="G485" s="114" t="s">
        <v>1024</v>
      </c>
      <c r="H485" s="373">
        <v>5</v>
      </c>
      <c r="I485" s="374"/>
      <c r="J485" s="375"/>
      <c r="K485" s="181" t="s">
        <v>1026</v>
      </c>
      <c r="L485" s="114"/>
      <c r="M485" s="114"/>
      <c r="N485" s="103"/>
      <c r="O485" s="103" t="s">
        <v>17</v>
      </c>
    </row>
    <row r="486" spans="1:15" s="87" customFormat="1" ht="22.5" hidden="1" customHeight="1">
      <c r="A486" s="103"/>
      <c r="B486" s="103">
        <v>2302</v>
      </c>
      <c r="C486" s="103" t="s">
        <v>1027</v>
      </c>
      <c r="D486" s="103" t="s">
        <v>1028</v>
      </c>
      <c r="E486" s="103"/>
      <c r="F486" s="114"/>
      <c r="G486" s="114"/>
      <c r="H486" s="373"/>
      <c r="I486" s="374"/>
      <c r="J486" s="375"/>
      <c r="K486" s="103"/>
      <c r="L486" s="114"/>
      <c r="M486" s="114"/>
      <c r="N486" s="103"/>
      <c r="O486" s="103" t="s">
        <v>17</v>
      </c>
    </row>
    <row r="487" spans="1:15" ht="22.5" hidden="1" customHeight="1">
      <c r="A487" s="103">
        <f>MAX(A$2:A486)+1</f>
        <v>408</v>
      </c>
      <c r="B487" s="103" t="s">
        <v>1029</v>
      </c>
      <c r="C487" s="180" t="s">
        <v>1030</v>
      </c>
      <c r="D487" s="103"/>
      <c r="E487" s="103"/>
      <c r="F487" s="114" t="s">
        <v>36</v>
      </c>
      <c r="G487" s="114" t="s">
        <v>32</v>
      </c>
      <c r="H487" s="373">
        <v>20</v>
      </c>
      <c r="I487" s="374"/>
      <c r="J487" s="375"/>
      <c r="K487" s="180" t="s">
        <v>1031</v>
      </c>
      <c r="L487" s="114"/>
      <c r="M487" s="114"/>
      <c r="N487" s="103"/>
      <c r="O487" s="103" t="s">
        <v>17</v>
      </c>
    </row>
    <row r="488" spans="1:15" ht="22.5" hidden="1" customHeight="1">
      <c r="A488" s="103">
        <f>MAX(A$2:A487)+1</f>
        <v>409</v>
      </c>
      <c r="B488" s="103">
        <v>230200001</v>
      </c>
      <c r="C488" s="103" t="s">
        <v>1032</v>
      </c>
      <c r="D488" s="103"/>
      <c r="E488" s="103"/>
      <c r="F488" s="114" t="s">
        <v>36</v>
      </c>
      <c r="G488" s="114" t="s">
        <v>32</v>
      </c>
      <c r="H488" s="373">
        <v>40</v>
      </c>
      <c r="I488" s="374"/>
      <c r="J488" s="375"/>
      <c r="K488" s="103"/>
      <c r="L488" s="114"/>
      <c r="M488" s="114"/>
      <c r="N488" s="103"/>
      <c r="O488" s="103" t="s">
        <v>17</v>
      </c>
    </row>
    <row r="489" spans="1:15" ht="22.5" hidden="1" customHeight="1">
      <c r="A489" s="103">
        <f>MAX(A$2:A488)+1</f>
        <v>410</v>
      </c>
      <c r="B489" s="103" t="s">
        <v>1033</v>
      </c>
      <c r="C489" s="103" t="s">
        <v>1032</v>
      </c>
      <c r="D489" s="103"/>
      <c r="E489" s="103"/>
      <c r="F489" s="114" t="s">
        <v>36</v>
      </c>
      <c r="G489" s="114" t="s">
        <v>32</v>
      </c>
      <c r="H489" s="373">
        <v>300</v>
      </c>
      <c r="I489" s="374"/>
      <c r="J489" s="375"/>
      <c r="K489" s="103" t="s">
        <v>1034</v>
      </c>
      <c r="L489" s="114"/>
      <c r="M489" s="114"/>
      <c r="N489" s="103"/>
      <c r="O489" s="103" t="s">
        <v>17</v>
      </c>
    </row>
    <row r="490" spans="1:15" ht="22.5" hidden="1" customHeight="1">
      <c r="A490" s="103">
        <f>MAX(A$2:A489)+1</f>
        <v>411</v>
      </c>
      <c r="B490" s="103">
        <v>230200002</v>
      </c>
      <c r="C490" s="103" t="s">
        <v>1035</v>
      </c>
      <c r="D490" s="103"/>
      <c r="E490" s="103"/>
      <c r="F490" s="114" t="s">
        <v>36</v>
      </c>
      <c r="G490" s="114" t="s">
        <v>1036</v>
      </c>
      <c r="H490" s="373">
        <v>100</v>
      </c>
      <c r="I490" s="374"/>
      <c r="J490" s="375"/>
      <c r="K490" s="103"/>
      <c r="L490" s="114"/>
      <c r="M490" s="114"/>
      <c r="N490" s="103"/>
      <c r="O490" s="103" t="s">
        <v>17</v>
      </c>
    </row>
    <row r="491" spans="1:15" ht="22.5" hidden="1" customHeight="1">
      <c r="A491" s="103">
        <f>MAX(A$2:A490)+1</f>
        <v>412</v>
      </c>
      <c r="B491" s="103" t="s">
        <v>1037</v>
      </c>
      <c r="C491" s="180" t="s">
        <v>1038</v>
      </c>
      <c r="D491" s="103"/>
      <c r="E491" s="103"/>
      <c r="F491" s="114" t="s">
        <v>36</v>
      </c>
      <c r="G491" s="114" t="s">
        <v>1039</v>
      </c>
      <c r="H491" s="373">
        <v>10</v>
      </c>
      <c r="I491" s="374"/>
      <c r="J491" s="375"/>
      <c r="K491" s="180" t="s">
        <v>1040</v>
      </c>
      <c r="L491" s="114"/>
      <c r="M491" s="114"/>
      <c r="N491" s="103"/>
      <c r="O491" s="103" t="s">
        <v>17</v>
      </c>
    </row>
    <row r="492" spans="1:15" ht="22.5" hidden="1" customHeight="1">
      <c r="A492" s="103">
        <f>MAX(A$2:A491)+1</f>
        <v>413</v>
      </c>
      <c r="B492" s="103">
        <v>230200003</v>
      </c>
      <c r="C492" s="103" t="s">
        <v>1041</v>
      </c>
      <c r="D492" s="103"/>
      <c r="E492" s="103"/>
      <c r="F492" s="114" t="s">
        <v>36</v>
      </c>
      <c r="G492" s="114" t="s">
        <v>32</v>
      </c>
      <c r="H492" s="373">
        <v>200</v>
      </c>
      <c r="I492" s="374"/>
      <c r="J492" s="375"/>
      <c r="K492" s="103"/>
      <c r="L492" s="114"/>
      <c r="M492" s="114"/>
      <c r="N492" s="103"/>
      <c r="O492" s="103" t="s">
        <v>17</v>
      </c>
    </row>
    <row r="493" spans="1:15" ht="22.5" hidden="1" customHeight="1">
      <c r="A493" s="103">
        <f>MAX(A$2:A492)+1</f>
        <v>414</v>
      </c>
      <c r="B493" s="103">
        <v>230200004</v>
      </c>
      <c r="C493" s="103" t="s">
        <v>1042</v>
      </c>
      <c r="D493" s="103"/>
      <c r="E493" s="103"/>
      <c r="F493" s="114" t="s">
        <v>36</v>
      </c>
      <c r="G493" s="114" t="s">
        <v>32</v>
      </c>
      <c r="H493" s="373">
        <v>50</v>
      </c>
      <c r="I493" s="374"/>
      <c r="J493" s="375"/>
      <c r="K493" s="103"/>
      <c r="L493" s="114"/>
      <c r="M493" s="114"/>
      <c r="N493" s="103"/>
      <c r="O493" s="103" t="s">
        <v>17</v>
      </c>
    </row>
    <row r="494" spans="1:15" ht="22.5" hidden="1" customHeight="1">
      <c r="A494" s="103">
        <f>MAX(A$2:A493)+1</f>
        <v>415</v>
      </c>
      <c r="B494" s="103">
        <v>230200005</v>
      </c>
      <c r="C494" s="103" t="s">
        <v>1043</v>
      </c>
      <c r="D494" s="103"/>
      <c r="E494" s="103"/>
      <c r="F494" s="114" t="s">
        <v>36</v>
      </c>
      <c r="G494" s="114" t="s">
        <v>32</v>
      </c>
      <c r="H494" s="373">
        <v>20</v>
      </c>
      <c r="I494" s="374"/>
      <c r="J494" s="375"/>
      <c r="K494" s="103"/>
      <c r="L494" s="114"/>
      <c r="M494" s="114"/>
      <c r="N494" s="103"/>
      <c r="O494" s="103" t="s">
        <v>17</v>
      </c>
    </row>
    <row r="495" spans="1:15" ht="22.5" hidden="1" customHeight="1">
      <c r="A495" s="103">
        <f>MAX(A$2:A494)+1</f>
        <v>416</v>
      </c>
      <c r="B495" s="103">
        <v>230200006</v>
      </c>
      <c r="C495" s="103" t="s">
        <v>1044</v>
      </c>
      <c r="D495" s="103"/>
      <c r="E495" s="103"/>
      <c r="F495" s="114" t="s">
        <v>36</v>
      </c>
      <c r="G495" s="114" t="s">
        <v>1024</v>
      </c>
      <c r="H495" s="373">
        <v>80</v>
      </c>
      <c r="I495" s="374"/>
      <c r="J495" s="375"/>
      <c r="K495" s="103"/>
      <c r="L495" s="114"/>
      <c r="M495" s="114"/>
      <c r="N495" s="103"/>
      <c r="O495" s="103" t="s">
        <v>17</v>
      </c>
    </row>
    <row r="496" spans="1:15" ht="22.5" hidden="1" customHeight="1">
      <c r="A496" s="103">
        <f>MAX(A$2:A495)+1</f>
        <v>417</v>
      </c>
      <c r="B496" s="103" t="s">
        <v>1045</v>
      </c>
      <c r="C496" s="180" t="s">
        <v>1038</v>
      </c>
      <c r="D496" s="103"/>
      <c r="E496" s="103"/>
      <c r="F496" s="114" t="s">
        <v>36</v>
      </c>
      <c r="G496" s="114" t="s">
        <v>1039</v>
      </c>
      <c r="H496" s="373">
        <v>20</v>
      </c>
      <c r="I496" s="374"/>
      <c r="J496" s="375"/>
      <c r="K496" s="180" t="s">
        <v>1046</v>
      </c>
      <c r="L496" s="114"/>
      <c r="M496" s="114"/>
      <c r="N496" s="103"/>
      <c r="O496" s="103" t="s">
        <v>17</v>
      </c>
    </row>
    <row r="497" spans="1:15" ht="22.5" hidden="1" customHeight="1">
      <c r="A497" s="103">
        <f>MAX(A$2:A496)+1</f>
        <v>418</v>
      </c>
      <c r="B497" s="103">
        <v>230200007</v>
      </c>
      <c r="C497" s="103" t="s">
        <v>1047</v>
      </c>
      <c r="D497" s="103"/>
      <c r="E497" s="103"/>
      <c r="F497" s="114" t="s">
        <v>36</v>
      </c>
      <c r="G497" s="114" t="s">
        <v>32</v>
      </c>
      <c r="H497" s="373">
        <v>100</v>
      </c>
      <c r="I497" s="374"/>
      <c r="J497" s="375"/>
      <c r="K497" s="103"/>
      <c r="L497" s="114"/>
      <c r="M497" s="114"/>
      <c r="N497" s="103"/>
      <c r="O497" s="103" t="s">
        <v>17</v>
      </c>
    </row>
    <row r="498" spans="1:15" ht="22.5" hidden="1" customHeight="1">
      <c r="A498" s="103">
        <f>MAX(A$2:A497)+1</f>
        <v>419</v>
      </c>
      <c r="B498" s="103">
        <v>230200008</v>
      </c>
      <c r="C498" s="103" t="s">
        <v>1048</v>
      </c>
      <c r="D498" s="103"/>
      <c r="E498" s="103"/>
      <c r="F498" s="114" t="s">
        <v>36</v>
      </c>
      <c r="G498" s="114" t="s">
        <v>32</v>
      </c>
      <c r="H498" s="373">
        <v>100</v>
      </c>
      <c r="I498" s="374"/>
      <c r="J498" s="375"/>
      <c r="K498" s="103"/>
      <c r="L498" s="114"/>
      <c r="M498" s="114"/>
      <c r="N498" s="103"/>
      <c r="O498" s="103" t="s">
        <v>17</v>
      </c>
    </row>
    <row r="499" spans="1:15" ht="22.5" hidden="1" customHeight="1">
      <c r="A499" s="103">
        <f>MAX(A$2:A498)+1</f>
        <v>420</v>
      </c>
      <c r="B499" s="103">
        <v>230200009</v>
      </c>
      <c r="C499" s="103" t="s">
        <v>1049</v>
      </c>
      <c r="D499" s="103"/>
      <c r="E499" s="103"/>
      <c r="F499" s="114" t="s">
        <v>36</v>
      </c>
      <c r="G499" s="114" t="s">
        <v>32</v>
      </c>
      <c r="H499" s="373" t="s">
        <v>25</v>
      </c>
      <c r="I499" s="374"/>
      <c r="J499" s="375"/>
      <c r="K499" s="103"/>
      <c r="L499" s="114"/>
      <c r="M499" s="114"/>
      <c r="N499" s="103"/>
      <c r="O499" s="103" t="s">
        <v>17</v>
      </c>
    </row>
    <row r="500" spans="1:15" ht="22.5" hidden="1" customHeight="1">
      <c r="A500" s="103">
        <f>MAX(A$2:A499)+1</f>
        <v>421</v>
      </c>
      <c r="B500" s="103">
        <v>230200010</v>
      </c>
      <c r="C500" s="103" t="s">
        <v>1050</v>
      </c>
      <c r="D500" s="103"/>
      <c r="E500" s="103"/>
      <c r="F500" s="114" t="s">
        <v>36</v>
      </c>
      <c r="G500" s="114" t="s">
        <v>1051</v>
      </c>
      <c r="H500" s="373" t="s">
        <v>25</v>
      </c>
      <c r="I500" s="374"/>
      <c r="J500" s="375"/>
      <c r="K500" s="103"/>
      <c r="L500" s="114"/>
      <c r="M500" s="114"/>
      <c r="N500" s="103"/>
      <c r="O500" s="103" t="s">
        <v>17</v>
      </c>
    </row>
    <row r="501" spans="1:15" ht="22.5" hidden="1" customHeight="1">
      <c r="A501" s="103">
        <f>MAX(A$2:A500)+1</f>
        <v>422</v>
      </c>
      <c r="B501" s="103">
        <v>230200011</v>
      </c>
      <c r="C501" s="103" t="s">
        <v>1052</v>
      </c>
      <c r="D501" s="103"/>
      <c r="E501" s="103"/>
      <c r="F501" s="114" t="s">
        <v>36</v>
      </c>
      <c r="G501" s="114" t="s">
        <v>32</v>
      </c>
      <c r="H501" s="373">
        <v>200</v>
      </c>
      <c r="I501" s="374"/>
      <c r="J501" s="375"/>
      <c r="K501" s="103"/>
      <c r="L501" s="114"/>
      <c r="M501" s="114"/>
      <c r="N501" s="103"/>
      <c r="O501" s="103" t="s">
        <v>17</v>
      </c>
    </row>
    <row r="502" spans="1:15" ht="22.5" hidden="1" customHeight="1">
      <c r="A502" s="103">
        <f>MAX(A$2:A501)+1</f>
        <v>423</v>
      </c>
      <c r="B502" s="103">
        <v>230200012</v>
      </c>
      <c r="C502" s="103" t="s">
        <v>1053</v>
      </c>
      <c r="D502" s="103"/>
      <c r="E502" s="103"/>
      <c r="F502" s="114" t="s">
        <v>36</v>
      </c>
      <c r="G502" s="114" t="s">
        <v>1054</v>
      </c>
      <c r="H502" s="373">
        <v>200</v>
      </c>
      <c r="I502" s="374"/>
      <c r="J502" s="375"/>
      <c r="K502" s="103"/>
      <c r="L502" s="114"/>
      <c r="M502" s="114"/>
      <c r="N502" s="103"/>
      <c r="O502" s="103" t="s">
        <v>17</v>
      </c>
    </row>
    <row r="503" spans="1:15" ht="22.5" hidden="1" customHeight="1">
      <c r="A503" s="103">
        <f>MAX(A$2:A502)+1</f>
        <v>424</v>
      </c>
      <c r="B503" s="103" t="s">
        <v>1055</v>
      </c>
      <c r="C503" s="180" t="s">
        <v>1038</v>
      </c>
      <c r="D503" s="103"/>
      <c r="E503" s="103"/>
      <c r="F503" s="114" t="s">
        <v>36</v>
      </c>
      <c r="G503" s="114" t="s">
        <v>1039</v>
      </c>
      <c r="H503" s="373">
        <v>30</v>
      </c>
      <c r="I503" s="374"/>
      <c r="J503" s="375"/>
      <c r="K503" s="180" t="s">
        <v>1056</v>
      </c>
      <c r="L503" s="114"/>
      <c r="M503" s="114"/>
      <c r="N503" s="103"/>
      <c r="O503" s="103" t="s">
        <v>17</v>
      </c>
    </row>
    <row r="504" spans="1:15" ht="22.5" hidden="1" customHeight="1">
      <c r="A504" s="103">
        <f>MAX(A$2:A503)+1</f>
        <v>425</v>
      </c>
      <c r="B504" s="103">
        <v>230200013</v>
      </c>
      <c r="C504" s="103" t="s">
        <v>1057</v>
      </c>
      <c r="D504" s="103" t="s">
        <v>1058</v>
      </c>
      <c r="E504" s="103"/>
      <c r="F504" s="114" t="s">
        <v>36</v>
      </c>
      <c r="G504" s="114" t="s">
        <v>1054</v>
      </c>
      <c r="H504" s="373">
        <v>200</v>
      </c>
      <c r="I504" s="374"/>
      <c r="J504" s="375"/>
      <c r="K504" s="103"/>
      <c r="L504" s="114"/>
      <c r="M504" s="114"/>
      <c r="N504" s="103"/>
      <c r="O504" s="103" t="s">
        <v>17</v>
      </c>
    </row>
    <row r="505" spans="1:15" ht="22.5" hidden="1" customHeight="1">
      <c r="A505" s="103">
        <f>MAX(A$2:A504)+1</f>
        <v>426</v>
      </c>
      <c r="B505" s="103" t="s">
        <v>1059</v>
      </c>
      <c r="C505" s="180" t="s">
        <v>1038</v>
      </c>
      <c r="D505" s="103"/>
      <c r="E505" s="103"/>
      <c r="F505" s="114" t="s">
        <v>36</v>
      </c>
      <c r="G505" s="114" t="s">
        <v>1039</v>
      </c>
      <c r="H505" s="373">
        <v>30</v>
      </c>
      <c r="I505" s="374"/>
      <c r="J505" s="375"/>
      <c r="K505" s="180" t="s">
        <v>1056</v>
      </c>
      <c r="L505" s="114"/>
      <c r="M505" s="114"/>
      <c r="N505" s="103"/>
      <c r="O505" s="103" t="s">
        <v>17</v>
      </c>
    </row>
    <row r="506" spans="1:15" ht="22.5" hidden="1" customHeight="1">
      <c r="A506" s="103">
        <f>MAX(A$2:A505)+1</f>
        <v>427</v>
      </c>
      <c r="B506" s="103">
        <v>230200014</v>
      </c>
      <c r="C506" s="103" t="s">
        <v>1060</v>
      </c>
      <c r="D506" s="103"/>
      <c r="E506" s="103"/>
      <c r="F506" s="114" t="s">
        <v>36</v>
      </c>
      <c r="G506" s="114" t="s">
        <v>1054</v>
      </c>
      <c r="H506" s="373">
        <v>200</v>
      </c>
      <c r="I506" s="374"/>
      <c r="J506" s="375"/>
      <c r="K506" s="103"/>
      <c r="L506" s="114"/>
      <c r="M506" s="114"/>
      <c r="N506" s="103"/>
      <c r="O506" s="103" t="s">
        <v>17</v>
      </c>
    </row>
    <row r="507" spans="1:15" ht="22.5" hidden="1" customHeight="1">
      <c r="A507" s="103">
        <f>MAX(A$2:A506)+1</f>
        <v>428</v>
      </c>
      <c r="B507" s="103" t="s">
        <v>1061</v>
      </c>
      <c r="C507" s="180" t="s">
        <v>1038</v>
      </c>
      <c r="D507" s="103"/>
      <c r="E507" s="103"/>
      <c r="F507" s="114" t="s">
        <v>36</v>
      </c>
      <c r="G507" s="114" t="s">
        <v>1039</v>
      </c>
      <c r="H507" s="373">
        <v>30</v>
      </c>
      <c r="I507" s="374"/>
      <c r="J507" s="375"/>
      <c r="K507" s="180" t="s">
        <v>1056</v>
      </c>
      <c r="L507" s="114"/>
      <c r="M507" s="114"/>
      <c r="N507" s="103"/>
      <c r="O507" s="103" t="s">
        <v>17</v>
      </c>
    </row>
    <row r="508" spans="1:15" ht="22.5" hidden="1" customHeight="1">
      <c r="A508" s="103">
        <f>MAX(A$2:A507)+1</f>
        <v>429</v>
      </c>
      <c r="B508" s="103">
        <v>230200015</v>
      </c>
      <c r="C508" s="103" t="s">
        <v>1062</v>
      </c>
      <c r="D508" s="103" t="s">
        <v>1058</v>
      </c>
      <c r="E508" s="103"/>
      <c r="F508" s="114" t="s">
        <v>36</v>
      </c>
      <c r="G508" s="114" t="s">
        <v>1054</v>
      </c>
      <c r="H508" s="373">
        <v>200</v>
      </c>
      <c r="I508" s="374"/>
      <c r="J508" s="375"/>
      <c r="K508" s="103"/>
      <c r="L508" s="114"/>
      <c r="M508" s="114"/>
      <c r="N508" s="103"/>
      <c r="O508" s="103" t="s">
        <v>17</v>
      </c>
    </row>
    <row r="509" spans="1:15" ht="22.5" hidden="1" customHeight="1">
      <c r="A509" s="103">
        <f>MAX(A$2:A508)+1</f>
        <v>430</v>
      </c>
      <c r="B509" s="103" t="s">
        <v>1063</v>
      </c>
      <c r="C509" s="180" t="s">
        <v>1038</v>
      </c>
      <c r="D509" s="103"/>
      <c r="E509" s="103"/>
      <c r="F509" s="114" t="s">
        <v>36</v>
      </c>
      <c r="G509" s="114" t="s">
        <v>1039</v>
      </c>
      <c r="H509" s="373">
        <v>30</v>
      </c>
      <c r="I509" s="374"/>
      <c r="J509" s="375"/>
      <c r="K509" s="180" t="s">
        <v>1056</v>
      </c>
      <c r="L509" s="114"/>
      <c r="M509" s="114"/>
      <c r="N509" s="103"/>
      <c r="O509" s="103" t="s">
        <v>17</v>
      </c>
    </row>
    <row r="510" spans="1:15" ht="22.5" hidden="1" customHeight="1">
      <c r="A510" s="103">
        <f>MAX(A$2:A509)+1</f>
        <v>431</v>
      </c>
      <c r="B510" s="103">
        <v>230200016</v>
      </c>
      <c r="C510" s="103" t="s">
        <v>1064</v>
      </c>
      <c r="D510" s="103" t="s">
        <v>1065</v>
      </c>
      <c r="E510" s="103"/>
      <c r="F510" s="114" t="s">
        <v>36</v>
      </c>
      <c r="G510" s="114" t="s">
        <v>32</v>
      </c>
      <c r="H510" s="373">
        <v>200</v>
      </c>
      <c r="I510" s="374"/>
      <c r="J510" s="375"/>
      <c r="K510" s="103"/>
      <c r="L510" s="114"/>
      <c r="M510" s="114"/>
      <c r="N510" s="103"/>
      <c r="O510" s="103" t="s">
        <v>17</v>
      </c>
    </row>
    <row r="511" spans="1:15" ht="22.5" hidden="1" customHeight="1">
      <c r="A511" s="103">
        <f>MAX(A$2:A510)+1</f>
        <v>432</v>
      </c>
      <c r="B511" s="103" t="s">
        <v>1066</v>
      </c>
      <c r="C511" s="180" t="s">
        <v>1067</v>
      </c>
      <c r="D511" s="103"/>
      <c r="E511" s="103"/>
      <c r="F511" s="114" t="s">
        <v>36</v>
      </c>
      <c r="G511" s="114" t="s">
        <v>32</v>
      </c>
      <c r="H511" s="373">
        <v>100</v>
      </c>
      <c r="I511" s="374"/>
      <c r="J511" s="375"/>
      <c r="K511" s="103" t="s">
        <v>1068</v>
      </c>
      <c r="L511" s="114"/>
      <c r="M511" s="114"/>
      <c r="N511" s="103"/>
      <c r="O511" s="103" t="s">
        <v>17</v>
      </c>
    </row>
    <row r="512" spans="1:15" ht="22.5" hidden="1" customHeight="1">
      <c r="A512" s="103">
        <f>MAX(A$2:A511)+1</f>
        <v>433</v>
      </c>
      <c r="B512" s="103">
        <v>230200017</v>
      </c>
      <c r="C512" s="103" t="s">
        <v>1069</v>
      </c>
      <c r="D512" s="103"/>
      <c r="E512" s="103"/>
      <c r="F512" s="114" t="s">
        <v>36</v>
      </c>
      <c r="G512" s="114" t="s">
        <v>1054</v>
      </c>
      <c r="H512" s="373">
        <v>200</v>
      </c>
      <c r="I512" s="374"/>
      <c r="J512" s="375"/>
      <c r="K512" s="103"/>
      <c r="L512" s="114"/>
      <c r="M512" s="114"/>
      <c r="N512" s="103"/>
      <c r="O512" s="103" t="s">
        <v>17</v>
      </c>
    </row>
    <row r="513" spans="1:15" ht="24" hidden="1" customHeight="1">
      <c r="A513" s="103">
        <f>MAX(A$2:A512)+1</f>
        <v>434</v>
      </c>
      <c r="B513" s="103" t="s">
        <v>1070</v>
      </c>
      <c r="C513" s="180" t="s">
        <v>1038</v>
      </c>
      <c r="D513" s="103"/>
      <c r="E513" s="103"/>
      <c r="F513" s="114" t="s">
        <v>36</v>
      </c>
      <c r="G513" s="114" t="s">
        <v>1039</v>
      </c>
      <c r="H513" s="373">
        <v>30</v>
      </c>
      <c r="I513" s="374"/>
      <c r="J513" s="375"/>
      <c r="K513" s="181" t="s">
        <v>1056</v>
      </c>
      <c r="L513" s="114"/>
      <c r="M513" s="114"/>
      <c r="N513" s="103"/>
      <c r="O513" s="103" t="s">
        <v>17</v>
      </c>
    </row>
    <row r="514" spans="1:15" ht="22.5" hidden="1" customHeight="1">
      <c r="A514" s="103">
        <f>MAX(A$2:A513)+1</f>
        <v>435</v>
      </c>
      <c r="B514" s="103">
        <v>230200018</v>
      </c>
      <c r="C514" s="103" t="s">
        <v>1071</v>
      </c>
      <c r="D514" s="103" t="s">
        <v>1058</v>
      </c>
      <c r="E514" s="103"/>
      <c r="F514" s="114" t="s">
        <v>36</v>
      </c>
      <c r="G514" s="114" t="s">
        <v>1054</v>
      </c>
      <c r="H514" s="373">
        <v>200</v>
      </c>
      <c r="I514" s="374"/>
      <c r="J514" s="375"/>
      <c r="K514" s="103"/>
      <c r="L514" s="114"/>
      <c r="M514" s="114"/>
      <c r="N514" s="103"/>
      <c r="O514" s="103" t="s">
        <v>17</v>
      </c>
    </row>
    <row r="515" spans="1:15" ht="24" hidden="1" customHeight="1">
      <c r="A515" s="103">
        <f>MAX(A$2:A514)+1</f>
        <v>436</v>
      </c>
      <c r="B515" s="103" t="s">
        <v>1072</v>
      </c>
      <c r="C515" s="180" t="s">
        <v>1038</v>
      </c>
      <c r="D515" s="103"/>
      <c r="E515" s="103"/>
      <c r="F515" s="114" t="s">
        <v>36</v>
      </c>
      <c r="G515" s="114" t="s">
        <v>1039</v>
      </c>
      <c r="H515" s="373">
        <v>30</v>
      </c>
      <c r="I515" s="374"/>
      <c r="J515" s="375"/>
      <c r="K515" s="181" t="s">
        <v>1056</v>
      </c>
      <c r="L515" s="114"/>
      <c r="M515" s="114"/>
      <c r="N515" s="103"/>
      <c r="O515" s="103" t="s">
        <v>17</v>
      </c>
    </row>
    <row r="516" spans="1:15" ht="22.5" hidden="1" customHeight="1">
      <c r="A516" s="103">
        <f>MAX(A$2:A515)+1</f>
        <v>437</v>
      </c>
      <c r="B516" s="103">
        <v>230200019</v>
      </c>
      <c r="C516" s="103" t="s">
        <v>1073</v>
      </c>
      <c r="D516" s="103"/>
      <c r="E516" s="103"/>
      <c r="F516" s="114" t="s">
        <v>36</v>
      </c>
      <c r="G516" s="114" t="s">
        <v>1054</v>
      </c>
      <c r="H516" s="373">
        <v>130</v>
      </c>
      <c r="I516" s="374"/>
      <c r="J516" s="375"/>
      <c r="K516" s="103"/>
      <c r="L516" s="114"/>
      <c r="M516" s="114"/>
      <c r="N516" s="103"/>
      <c r="O516" s="103" t="s">
        <v>17</v>
      </c>
    </row>
    <row r="517" spans="1:15" ht="24" hidden="1" customHeight="1">
      <c r="A517" s="103">
        <f>MAX(A$2:A516)+1</f>
        <v>438</v>
      </c>
      <c r="B517" s="103" t="s">
        <v>1074</v>
      </c>
      <c r="C517" s="180" t="s">
        <v>1038</v>
      </c>
      <c r="D517" s="103"/>
      <c r="E517" s="103"/>
      <c r="F517" s="114" t="s">
        <v>36</v>
      </c>
      <c r="G517" s="114" t="s">
        <v>1039</v>
      </c>
      <c r="H517" s="373">
        <v>20</v>
      </c>
      <c r="I517" s="374"/>
      <c r="J517" s="375"/>
      <c r="K517" s="181" t="s">
        <v>1046</v>
      </c>
      <c r="L517" s="114"/>
      <c r="M517" s="114"/>
      <c r="N517" s="103"/>
      <c r="O517" s="103" t="s">
        <v>17</v>
      </c>
    </row>
    <row r="518" spans="1:15" ht="22.5" hidden="1" customHeight="1">
      <c r="A518" s="103">
        <f>MAX(A$2:A517)+1</f>
        <v>439</v>
      </c>
      <c r="B518" s="103">
        <v>230200020</v>
      </c>
      <c r="C518" s="103" t="s">
        <v>1075</v>
      </c>
      <c r="D518" s="103"/>
      <c r="E518" s="103"/>
      <c r="F518" s="114" t="s">
        <v>36</v>
      </c>
      <c r="G518" s="114" t="s">
        <v>32</v>
      </c>
      <c r="H518" s="373">
        <v>130</v>
      </c>
      <c r="I518" s="374"/>
      <c r="J518" s="375"/>
      <c r="K518" s="103"/>
      <c r="L518" s="114"/>
      <c r="M518" s="114"/>
      <c r="N518" s="103"/>
      <c r="O518" s="103" t="s">
        <v>17</v>
      </c>
    </row>
    <row r="519" spans="1:15" ht="22.5" hidden="1" customHeight="1">
      <c r="A519" s="103">
        <f>MAX(A$2:A518)+1</f>
        <v>440</v>
      </c>
      <c r="B519" s="103">
        <v>230200021</v>
      </c>
      <c r="C519" s="103" t="s">
        <v>1076</v>
      </c>
      <c r="D519" s="103"/>
      <c r="E519" s="103"/>
      <c r="F519" s="114" t="s">
        <v>36</v>
      </c>
      <c r="G519" s="114" t="s">
        <v>32</v>
      </c>
      <c r="H519" s="373">
        <v>200</v>
      </c>
      <c r="I519" s="374"/>
      <c r="J519" s="375"/>
      <c r="K519" s="103"/>
      <c r="L519" s="114"/>
      <c r="M519" s="114"/>
      <c r="N519" s="103"/>
      <c r="O519" s="103" t="s">
        <v>17</v>
      </c>
    </row>
    <row r="520" spans="1:15" ht="22.5" hidden="1" customHeight="1">
      <c r="A520" s="103">
        <f>MAX(A$2:A519)+1</f>
        <v>441</v>
      </c>
      <c r="B520" s="103">
        <v>230200022</v>
      </c>
      <c r="C520" s="103" t="s">
        <v>1077</v>
      </c>
      <c r="D520" s="103"/>
      <c r="E520" s="103"/>
      <c r="F520" s="114" t="s">
        <v>36</v>
      </c>
      <c r="G520" s="114" t="s">
        <v>32</v>
      </c>
      <c r="H520" s="373">
        <v>200</v>
      </c>
      <c r="I520" s="374"/>
      <c r="J520" s="375"/>
      <c r="K520" s="103"/>
      <c r="L520" s="114"/>
      <c r="M520" s="114"/>
      <c r="N520" s="103"/>
      <c r="O520" s="103" t="s">
        <v>17</v>
      </c>
    </row>
    <row r="521" spans="1:15" ht="22.5" hidden="1" customHeight="1">
      <c r="A521" s="103">
        <f>MAX(A$2:A520)+1</f>
        <v>442</v>
      </c>
      <c r="B521" s="103">
        <v>230200023</v>
      </c>
      <c r="C521" s="103" t="s">
        <v>1078</v>
      </c>
      <c r="D521" s="103"/>
      <c r="E521" s="103"/>
      <c r="F521" s="114" t="s">
        <v>36</v>
      </c>
      <c r="G521" s="114" t="s">
        <v>32</v>
      </c>
      <c r="H521" s="373">
        <v>200</v>
      </c>
      <c r="I521" s="374"/>
      <c r="J521" s="375"/>
      <c r="K521" s="103"/>
      <c r="L521" s="114"/>
      <c r="M521" s="114"/>
      <c r="N521" s="103"/>
      <c r="O521" s="103" t="s">
        <v>17</v>
      </c>
    </row>
    <row r="522" spans="1:15" ht="22.5" hidden="1" customHeight="1">
      <c r="A522" s="103">
        <f>MAX(A$2:A521)+1</f>
        <v>443</v>
      </c>
      <c r="B522" s="103">
        <v>230200024</v>
      </c>
      <c r="C522" s="103" t="s">
        <v>1079</v>
      </c>
      <c r="D522" s="103"/>
      <c r="E522" s="103"/>
      <c r="F522" s="114" t="s">
        <v>36</v>
      </c>
      <c r="G522" s="114" t="s">
        <v>1039</v>
      </c>
      <c r="H522" s="373">
        <v>100</v>
      </c>
      <c r="I522" s="374"/>
      <c r="J522" s="375"/>
      <c r="K522" s="103"/>
      <c r="L522" s="114"/>
      <c r="M522" s="114"/>
      <c r="N522" s="103"/>
      <c r="O522" s="103" t="s">
        <v>17</v>
      </c>
    </row>
    <row r="523" spans="1:15" ht="24" hidden="1" customHeight="1">
      <c r="A523" s="103">
        <f>MAX(A$2:A522)+1</f>
        <v>444</v>
      </c>
      <c r="B523" s="103" t="s">
        <v>1080</v>
      </c>
      <c r="C523" s="180" t="s">
        <v>1038</v>
      </c>
      <c r="D523" s="103"/>
      <c r="E523" s="103"/>
      <c r="F523" s="114" t="s">
        <v>36</v>
      </c>
      <c r="G523" s="114" t="s">
        <v>1039</v>
      </c>
      <c r="H523" s="373">
        <v>20</v>
      </c>
      <c r="I523" s="374"/>
      <c r="J523" s="375"/>
      <c r="K523" s="181" t="s">
        <v>1046</v>
      </c>
      <c r="L523" s="114"/>
      <c r="M523" s="114"/>
      <c r="N523" s="103"/>
      <c r="O523" s="103" t="s">
        <v>17</v>
      </c>
    </row>
    <row r="524" spans="1:15" ht="22.5" hidden="1" customHeight="1">
      <c r="A524" s="103">
        <f>MAX(A$2:A523)+1</f>
        <v>445</v>
      </c>
      <c r="B524" s="103">
        <v>230200025</v>
      </c>
      <c r="C524" s="103" t="s">
        <v>1081</v>
      </c>
      <c r="D524" s="103"/>
      <c r="E524" s="103"/>
      <c r="F524" s="114" t="s">
        <v>36</v>
      </c>
      <c r="G524" s="114" t="s">
        <v>1082</v>
      </c>
      <c r="H524" s="373">
        <v>100</v>
      </c>
      <c r="I524" s="374"/>
      <c r="J524" s="375"/>
      <c r="K524" s="103"/>
      <c r="L524" s="114"/>
      <c r="M524" s="114"/>
      <c r="N524" s="103"/>
      <c r="O524" s="103" t="s">
        <v>17</v>
      </c>
    </row>
    <row r="525" spans="1:15" ht="24" hidden="1" customHeight="1">
      <c r="A525" s="103">
        <f>MAX(A$2:A524)+1</f>
        <v>446</v>
      </c>
      <c r="B525" s="103" t="s">
        <v>1083</v>
      </c>
      <c r="C525" s="180" t="s">
        <v>1038</v>
      </c>
      <c r="D525" s="103"/>
      <c r="E525" s="103"/>
      <c r="F525" s="114" t="s">
        <v>36</v>
      </c>
      <c r="G525" s="114" t="s">
        <v>1039</v>
      </c>
      <c r="H525" s="373">
        <v>30</v>
      </c>
      <c r="I525" s="374"/>
      <c r="J525" s="375"/>
      <c r="K525" s="181" t="s">
        <v>1056</v>
      </c>
      <c r="L525" s="114"/>
      <c r="M525" s="114"/>
      <c r="N525" s="103"/>
      <c r="O525" s="103" t="s">
        <v>17</v>
      </c>
    </row>
    <row r="526" spans="1:15" ht="22.5" hidden="1" customHeight="1">
      <c r="A526" s="103">
        <f>MAX(A$2:A525)+1</f>
        <v>447</v>
      </c>
      <c r="B526" s="103">
        <v>230200026</v>
      </c>
      <c r="C526" s="103" t="s">
        <v>1084</v>
      </c>
      <c r="D526" s="103" t="s">
        <v>1085</v>
      </c>
      <c r="E526" s="103" t="s">
        <v>1086</v>
      </c>
      <c r="F526" s="114" t="s">
        <v>36</v>
      </c>
      <c r="G526" s="114" t="s">
        <v>1082</v>
      </c>
      <c r="H526" s="373">
        <v>200</v>
      </c>
      <c r="I526" s="374"/>
      <c r="J526" s="375"/>
      <c r="K526" s="103"/>
      <c r="L526" s="114"/>
      <c r="M526" s="114"/>
      <c r="N526" s="103"/>
      <c r="O526" s="103" t="s">
        <v>17</v>
      </c>
    </row>
    <row r="527" spans="1:15" ht="24" hidden="1" customHeight="1">
      <c r="A527" s="103">
        <f>MAX(A$2:A526)+1</f>
        <v>448</v>
      </c>
      <c r="B527" s="103" t="s">
        <v>1087</v>
      </c>
      <c r="C527" s="180" t="s">
        <v>1038</v>
      </c>
      <c r="D527" s="103"/>
      <c r="E527" s="103"/>
      <c r="F527" s="114" t="s">
        <v>36</v>
      </c>
      <c r="G527" s="114" t="s">
        <v>1039</v>
      </c>
      <c r="H527" s="373">
        <v>30</v>
      </c>
      <c r="I527" s="374"/>
      <c r="J527" s="375"/>
      <c r="K527" s="181" t="s">
        <v>1056</v>
      </c>
      <c r="L527" s="114"/>
      <c r="M527" s="114"/>
      <c r="N527" s="103"/>
      <c r="O527" s="103" t="s">
        <v>17</v>
      </c>
    </row>
    <row r="528" spans="1:15" ht="22.5" hidden="1" customHeight="1">
      <c r="A528" s="103">
        <f>MAX(A$2:A527)+1</f>
        <v>449</v>
      </c>
      <c r="B528" s="103">
        <v>230200027</v>
      </c>
      <c r="C528" s="103" t="s">
        <v>1088</v>
      </c>
      <c r="D528" s="103"/>
      <c r="E528" s="103"/>
      <c r="F528" s="114" t="s">
        <v>36</v>
      </c>
      <c r="G528" s="114" t="s">
        <v>1054</v>
      </c>
      <c r="H528" s="373">
        <v>100</v>
      </c>
      <c r="I528" s="374"/>
      <c r="J528" s="375"/>
      <c r="K528" s="103"/>
      <c r="L528" s="114"/>
      <c r="M528" s="114"/>
      <c r="N528" s="103"/>
      <c r="O528" s="103" t="s">
        <v>17</v>
      </c>
    </row>
    <row r="529" spans="1:15" ht="22.5" hidden="1" customHeight="1">
      <c r="A529" s="103">
        <f>MAX(A$2:A528)+1</f>
        <v>450</v>
      </c>
      <c r="B529" s="103">
        <v>230200028</v>
      </c>
      <c r="C529" s="103" t="s">
        <v>1089</v>
      </c>
      <c r="D529" s="103"/>
      <c r="E529" s="103"/>
      <c r="F529" s="114" t="s">
        <v>36</v>
      </c>
      <c r="G529" s="114" t="s">
        <v>32</v>
      </c>
      <c r="H529" s="373">
        <v>100</v>
      </c>
      <c r="I529" s="374"/>
      <c r="J529" s="375"/>
      <c r="K529" s="103"/>
      <c r="L529" s="114"/>
      <c r="M529" s="114"/>
      <c r="N529" s="103"/>
      <c r="O529" s="103" t="s">
        <v>17</v>
      </c>
    </row>
    <row r="530" spans="1:15" ht="22.5" hidden="1" customHeight="1">
      <c r="A530" s="103">
        <f>MAX(A$2:A529)+1</f>
        <v>451</v>
      </c>
      <c r="B530" s="103">
        <v>230200029</v>
      </c>
      <c r="C530" s="103" t="s">
        <v>1090</v>
      </c>
      <c r="D530" s="103"/>
      <c r="E530" s="103"/>
      <c r="F530" s="114" t="s">
        <v>23</v>
      </c>
      <c r="G530" s="114" t="s">
        <v>32</v>
      </c>
      <c r="H530" s="373">
        <v>100</v>
      </c>
      <c r="I530" s="374"/>
      <c r="J530" s="375"/>
      <c r="K530" s="103"/>
      <c r="L530" s="114"/>
      <c r="M530" s="114"/>
      <c r="N530" s="103"/>
      <c r="O530" s="103" t="s">
        <v>17</v>
      </c>
    </row>
    <row r="531" spans="1:15" ht="22.5" hidden="1" customHeight="1">
      <c r="A531" s="103">
        <f>MAX(A$2:A530)+1</f>
        <v>452</v>
      </c>
      <c r="B531" s="103">
        <v>230200030</v>
      </c>
      <c r="C531" s="103" t="s">
        <v>1091</v>
      </c>
      <c r="D531" s="103"/>
      <c r="E531" s="103"/>
      <c r="F531" s="114" t="s">
        <v>23</v>
      </c>
      <c r="G531" s="114" t="s">
        <v>32</v>
      </c>
      <c r="H531" s="373">
        <v>200</v>
      </c>
      <c r="I531" s="374"/>
      <c r="J531" s="375"/>
      <c r="K531" s="103"/>
      <c r="L531" s="114"/>
      <c r="M531" s="114"/>
      <c r="N531" s="103"/>
      <c r="O531" s="103" t="s">
        <v>17</v>
      </c>
    </row>
    <row r="532" spans="1:15" ht="22.5" hidden="1" customHeight="1">
      <c r="A532" s="103">
        <f>MAX(A$2:A531)+1</f>
        <v>453</v>
      </c>
      <c r="B532" s="103">
        <v>230200031</v>
      </c>
      <c r="C532" s="103" t="s">
        <v>1092</v>
      </c>
      <c r="D532" s="103"/>
      <c r="E532" s="103"/>
      <c r="F532" s="114" t="s">
        <v>36</v>
      </c>
      <c r="G532" s="114" t="s">
        <v>32</v>
      </c>
      <c r="H532" s="373">
        <v>200</v>
      </c>
      <c r="I532" s="374"/>
      <c r="J532" s="375"/>
      <c r="K532" s="103"/>
      <c r="L532" s="114"/>
      <c r="M532" s="114"/>
      <c r="N532" s="103"/>
      <c r="O532" s="103" t="s">
        <v>17</v>
      </c>
    </row>
    <row r="533" spans="1:15" ht="22.5" hidden="1" customHeight="1">
      <c r="A533" s="103">
        <f>MAX(A$2:A532)+1</f>
        <v>454</v>
      </c>
      <c r="B533" s="103">
        <v>230200032</v>
      </c>
      <c r="C533" s="103" t="s">
        <v>1093</v>
      </c>
      <c r="D533" s="103"/>
      <c r="E533" s="103"/>
      <c r="F533" s="114" t="s">
        <v>36</v>
      </c>
      <c r="G533" s="114" t="s">
        <v>32</v>
      </c>
      <c r="H533" s="373">
        <v>200</v>
      </c>
      <c r="I533" s="374"/>
      <c r="J533" s="375"/>
      <c r="K533" s="103"/>
      <c r="L533" s="114"/>
      <c r="M533" s="114"/>
      <c r="N533" s="103"/>
      <c r="O533" s="103" t="s">
        <v>17</v>
      </c>
    </row>
    <row r="534" spans="1:15" ht="22.5" hidden="1" customHeight="1">
      <c r="A534" s="103">
        <f>MAX(A$2:A533)+1</f>
        <v>455</v>
      </c>
      <c r="B534" s="103" t="s">
        <v>1094</v>
      </c>
      <c r="C534" s="103" t="s">
        <v>1095</v>
      </c>
      <c r="D534" s="103"/>
      <c r="E534" s="103"/>
      <c r="F534" s="114" t="s">
        <v>36</v>
      </c>
      <c r="G534" s="114" t="s">
        <v>32</v>
      </c>
      <c r="H534" s="373">
        <v>20</v>
      </c>
      <c r="I534" s="374"/>
      <c r="J534" s="375"/>
      <c r="K534" s="181" t="s">
        <v>1095</v>
      </c>
      <c r="L534" s="114"/>
      <c r="M534" s="114"/>
      <c r="N534" s="103"/>
      <c r="O534" s="103" t="s">
        <v>17</v>
      </c>
    </row>
    <row r="535" spans="1:15" ht="22.5" hidden="1" customHeight="1">
      <c r="A535" s="103">
        <f>MAX(A$2:A534)+1</f>
        <v>456</v>
      </c>
      <c r="B535" s="103">
        <v>230200033</v>
      </c>
      <c r="C535" s="103" t="s">
        <v>1096</v>
      </c>
      <c r="D535" s="103"/>
      <c r="E535" s="103"/>
      <c r="F535" s="114" t="s">
        <v>36</v>
      </c>
      <c r="G535" s="114" t="s">
        <v>32</v>
      </c>
      <c r="H535" s="373">
        <v>200</v>
      </c>
      <c r="I535" s="374"/>
      <c r="J535" s="375"/>
      <c r="K535" s="103"/>
      <c r="L535" s="114"/>
      <c r="M535" s="114"/>
      <c r="N535" s="103"/>
      <c r="O535" s="103" t="s">
        <v>17</v>
      </c>
    </row>
    <row r="536" spans="1:15" ht="22.5" hidden="1" customHeight="1">
      <c r="A536" s="103">
        <f>MAX(A$2:A535)+1</f>
        <v>457</v>
      </c>
      <c r="B536" s="103">
        <v>230200034</v>
      </c>
      <c r="C536" s="103" t="s">
        <v>1097</v>
      </c>
      <c r="D536" s="103"/>
      <c r="E536" s="103"/>
      <c r="F536" s="114" t="s">
        <v>36</v>
      </c>
      <c r="G536" s="114" t="s">
        <v>151</v>
      </c>
      <c r="H536" s="373">
        <v>200</v>
      </c>
      <c r="I536" s="374"/>
      <c r="J536" s="375"/>
      <c r="K536" s="103"/>
      <c r="L536" s="114"/>
      <c r="M536" s="114"/>
      <c r="N536" s="103"/>
      <c r="O536" s="103" t="s">
        <v>17</v>
      </c>
    </row>
    <row r="537" spans="1:15" ht="22.5" hidden="1" customHeight="1">
      <c r="A537" s="103">
        <f>MAX(A$2:A536)+1</f>
        <v>458</v>
      </c>
      <c r="B537" s="103" t="s">
        <v>1098</v>
      </c>
      <c r="C537" s="180" t="s">
        <v>1099</v>
      </c>
      <c r="D537" s="103"/>
      <c r="E537" s="103"/>
      <c r="F537" s="114" t="s">
        <v>36</v>
      </c>
      <c r="G537" s="114" t="s">
        <v>32</v>
      </c>
      <c r="H537" s="373">
        <v>20</v>
      </c>
      <c r="I537" s="374"/>
      <c r="J537" s="375"/>
      <c r="K537" s="181" t="s">
        <v>1099</v>
      </c>
      <c r="L537" s="114"/>
      <c r="M537" s="114"/>
      <c r="N537" s="103"/>
      <c r="O537" s="103" t="s">
        <v>17</v>
      </c>
    </row>
    <row r="538" spans="1:15" ht="22.5" hidden="1" customHeight="1">
      <c r="A538" s="103">
        <f>MAX(A$2:A537)+1</f>
        <v>459</v>
      </c>
      <c r="B538" s="103">
        <v>230200035</v>
      </c>
      <c r="C538" s="103" t="s">
        <v>1100</v>
      </c>
      <c r="D538" s="103"/>
      <c r="E538" s="103"/>
      <c r="F538" s="114" t="s">
        <v>36</v>
      </c>
      <c r="G538" s="114" t="s">
        <v>1054</v>
      </c>
      <c r="H538" s="373">
        <v>100</v>
      </c>
      <c r="I538" s="374"/>
      <c r="J538" s="375"/>
      <c r="K538" s="103"/>
      <c r="L538" s="114"/>
      <c r="M538" s="114"/>
      <c r="N538" s="103"/>
      <c r="O538" s="103" t="s">
        <v>17</v>
      </c>
    </row>
    <row r="539" spans="1:15" ht="22.5" hidden="1" customHeight="1">
      <c r="A539" s="103">
        <f>MAX(A$2:A538)+1</f>
        <v>460</v>
      </c>
      <c r="B539" s="103" t="s">
        <v>1101</v>
      </c>
      <c r="C539" s="180" t="s">
        <v>1038</v>
      </c>
      <c r="D539" s="103"/>
      <c r="E539" s="103"/>
      <c r="F539" s="114" t="s">
        <v>36</v>
      </c>
      <c r="G539" s="114" t="s">
        <v>1039</v>
      </c>
      <c r="H539" s="373">
        <v>20</v>
      </c>
      <c r="I539" s="374"/>
      <c r="J539" s="375"/>
      <c r="K539" s="181" t="s">
        <v>1038</v>
      </c>
      <c r="L539" s="114"/>
      <c r="M539" s="114"/>
      <c r="N539" s="103"/>
      <c r="O539" s="103" t="s">
        <v>17</v>
      </c>
    </row>
    <row r="540" spans="1:15" ht="22.5" hidden="1" customHeight="1">
      <c r="A540" s="103">
        <f>MAX(A$2:A539)+1</f>
        <v>461</v>
      </c>
      <c r="B540" s="103">
        <v>230200036</v>
      </c>
      <c r="C540" s="103" t="s">
        <v>1102</v>
      </c>
      <c r="D540" s="103"/>
      <c r="E540" s="103"/>
      <c r="F540" s="114" t="s">
        <v>36</v>
      </c>
      <c r="G540" s="114" t="s">
        <v>32</v>
      </c>
      <c r="H540" s="373">
        <v>100</v>
      </c>
      <c r="I540" s="374"/>
      <c r="J540" s="375"/>
      <c r="K540" s="103"/>
      <c r="L540" s="114"/>
      <c r="M540" s="114"/>
      <c r="N540" s="103"/>
      <c r="O540" s="103" t="s">
        <v>17</v>
      </c>
    </row>
    <row r="541" spans="1:15" ht="22.5" hidden="1" customHeight="1">
      <c r="A541" s="103">
        <f>MAX(A$2:A540)+1</f>
        <v>462</v>
      </c>
      <c r="B541" s="103">
        <v>230200037</v>
      </c>
      <c r="C541" s="103" t="s">
        <v>1103</v>
      </c>
      <c r="D541" s="103"/>
      <c r="E541" s="103"/>
      <c r="F541" s="114" t="s">
        <v>36</v>
      </c>
      <c r="G541" s="114" t="s">
        <v>1051</v>
      </c>
      <c r="H541" s="373">
        <v>100</v>
      </c>
      <c r="I541" s="374"/>
      <c r="J541" s="375"/>
      <c r="K541" s="103"/>
      <c r="L541" s="114"/>
      <c r="M541" s="114"/>
      <c r="N541" s="103"/>
      <c r="O541" s="103" t="s">
        <v>17</v>
      </c>
    </row>
    <row r="542" spans="1:15" ht="24" hidden="1" customHeight="1">
      <c r="A542" s="103">
        <f>MAX(A$2:A541)+1</f>
        <v>463</v>
      </c>
      <c r="B542" s="103" t="s">
        <v>1104</v>
      </c>
      <c r="C542" s="180" t="s">
        <v>1105</v>
      </c>
      <c r="D542" s="103"/>
      <c r="E542" s="103"/>
      <c r="F542" s="114" t="s">
        <v>36</v>
      </c>
      <c r="G542" s="114" t="s">
        <v>1106</v>
      </c>
      <c r="H542" s="373">
        <v>20</v>
      </c>
      <c r="I542" s="374"/>
      <c r="J542" s="375"/>
      <c r="K542" s="181" t="s">
        <v>1107</v>
      </c>
      <c r="L542" s="114"/>
      <c r="M542" s="114"/>
      <c r="N542" s="103"/>
      <c r="O542" s="103" t="s">
        <v>17</v>
      </c>
    </row>
    <row r="543" spans="1:15" ht="22.5" hidden="1" customHeight="1">
      <c r="A543" s="103">
        <f>MAX(A$2:A542)+1</f>
        <v>464</v>
      </c>
      <c r="B543" s="103">
        <v>230200038</v>
      </c>
      <c r="C543" s="103" t="s">
        <v>1108</v>
      </c>
      <c r="D543" s="103"/>
      <c r="E543" s="103"/>
      <c r="F543" s="114" t="s">
        <v>36</v>
      </c>
      <c r="G543" s="114" t="s">
        <v>151</v>
      </c>
      <c r="H543" s="373">
        <v>200</v>
      </c>
      <c r="I543" s="374"/>
      <c r="J543" s="375"/>
      <c r="K543" s="103"/>
      <c r="L543" s="114"/>
      <c r="M543" s="114"/>
      <c r="N543" s="103"/>
      <c r="O543" s="103" t="s">
        <v>17</v>
      </c>
    </row>
    <row r="544" spans="1:15" ht="22.5" hidden="1" customHeight="1">
      <c r="A544" s="103">
        <f>MAX(A$2:A543)+1</f>
        <v>465</v>
      </c>
      <c r="B544" s="103" t="s">
        <v>1109</v>
      </c>
      <c r="C544" s="180" t="s">
        <v>1099</v>
      </c>
      <c r="D544" s="103" t="s">
        <v>1099</v>
      </c>
      <c r="E544" s="103"/>
      <c r="F544" s="114" t="s">
        <v>36</v>
      </c>
      <c r="G544" s="114" t="s">
        <v>32</v>
      </c>
      <c r="H544" s="373">
        <v>20</v>
      </c>
      <c r="I544" s="374"/>
      <c r="J544" s="375"/>
      <c r="K544" s="181" t="s">
        <v>1099</v>
      </c>
      <c r="L544" s="114"/>
      <c r="M544" s="114"/>
      <c r="N544" s="103"/>
      <c r="O544" s="103" t="s">
        <v>17</v>
      </c>
    </row>
    <row r="545" spans="1:15" ht="22.5" hidden="1" customHeight="1">
      <c r="A545" s="103">
        <f>MAX(A$2:A544)+1</f>
        <v>466</v>
      </c>
      <c r="B545" s="103">
        <v>230200039</v>
      </c>
      <c r="C545" s="103" t="s">
        <v>1110</v>
      </c>
      <c r="D545" s="103"/>
      <c r="E545" s="103"/>
      <c r="F545" s="114" t="s">
        <v>36</v>
      </c>
      <c r="G545" s="114" t="s">
        <v>32</v>
      </c>
      <c r="H545" s="373">
        <v>100</v>
      </c>
      <c r="I545" s="374"/>
      <c r="J545" s="375"/>
      <c r="K545" s="103"/>
      <c r="L545" s="114"/>
      <c r="M545" s="114"/>
      <c r="N545" s="103"/>
      <c r="O545" s="103" t="s">
        <v>17</v>
      </c>
    </row>
    <row r="546" spans="1:15" ht="22.5" hidden="1" customHeight="1">
      <c r="A546" s="103">
        <f>MAX(A$2:A545)+1</f>
        <v>467</v>
      </c>
      <c r="B546" s="103">
        <v>230200040</v>
      </c>
      <c r="C546" s="103" t="s">
        <v>1111</v>
      </c>
      <c r="D546" s="103"/>
      <c r="E546" s="103"/>
      <c r="F546" s="114" t="s">
        <v>36</v>
      </c>
      <c r="G546" s="114" t="s">
        <v>32</v>
      </c>
      <c r="H546" s="373" t="s">
        <v>25</v>
      </c>
      <c r="I546" s="374"/>
      <c r="J546" s="375"/>
      <c r="K546" s="103"/>
      <c r="L546" s="114"/>
      <c r="M546" s="114"/>
      <c r="N546" s="103"/>
      <c r="O546" s="103" t="s">
        <v>17</v>
      </c>
    </row>
    <row r="547" spans="1:15" ht="22.5" hidden="1" customHeight="1">
      <c r="A547" s="103">
        <f>MAX(A$2:A546)+1</f>
        <v>468</v>
      </c>
      <c r="B547" s="103">
        <v>230200041</v>
      </c>
      <c r="C547" s="103" t="s">
        <v>1112</v>
      </c>
      <c r="D547" s="103"/>
      <c r="E547" s="103"/>
      <c r="F547" s="114" t="s">
        <v>36</v>
      </c>
      <c r="G547" s="114" t="s">
        <v>32</v>
      </c>
      <c r="H547" s="373" t="s">
        <v>25</v>
      </c>
      <c r="I547" s="374"/>
      <c r="J547" s="375"/>
      <c r="K547" s="103"/>
      <c r="L547" s="114"/>
      <c r="M547" s="114"/>
      <c r="N547" s="103"/>
      <c r="O547" s="103" t="s">
        <v>17</v>
      </c>
    </row>
    <row r="548" spans="1:15" ht="22.5" hidden="1" customHeight="1">
      <c r="A548" s="103">
        <f>MAX(A$2:A547)+1</f>
        <v>469</v>
      </c>
      <c r="B548" s="103">
        <v>230200042</v>
      </c>
      <c r="C548" s="103" t="s">
        <v>1113</v>
      </c>
      <c r="D548" s="103"/>
      <c r="E548" s="103"/>
      <c r="F548" s="114" t="s">
        <v>36</v>
      </c>
      <c r="G548" s="114" t="s">
        <v>32</v>
      </c>
      <c r="H548" s="373" t="s">
        <v>25</v>
      </c>
      <c r="I548" s="374"/>
      <c r="J548" s="375"/>
      <c r="K548" s="103"/>
      <c r="L548" s="114"/>
      <c r="M548" s="114"/>
      <c r="N548" s="103"/>
      <c r="O548" s="103" t="s">
        <v>17</v>
      </c>
    </row>
    <row r="549" spans="1:15" ht="22.5" hidden="1" customHeight="1">
      <c r="A549" s="103">
        <f>MAX(A$2:A548)+1</f>
        <v>470</v>
      </c>
      <c r="B549" s="103">
        <v>230200043</v>
      </c>
      <c r="C549" s="103" t="s">
        <v>1114</v>
      </c>
      <c r="D549" s="103" t="s">
        <v>1115</v>
      </c>
      <c r="E549" s="103"/>
      <c r="F549" s="114" t="s">
        <v>23</v>
      </c>
      <c r="G549" s="114" t="s">
        <v>1116</v>
      </c>
      <c r="H549" s="373">
        <v>200</v>
      </c>
      <c r="I549" s="374"/>
      <c r="J549" s="375"/>
      <c r="K549" s="103"/>
      <c r="L549" s="114"/>
      <c r="M549" s="114"/>
      <c r="N549" s="103"/>
      <c r="O549" s="103" t="s">
        <v>17</v>
      </c>
    </row>
    <row r="550" spans="1:15" ht="24" hidden="1" customHeight="1">
      <c r="A550" s="103">
        <f>MAX(A$2:A549)+1</f>
        <v>471</v>
      </c>
      <c r="B550" s="103" t="s">
        <v>1117</v>
      </c>
      <c r="C550" s="180" t="s">
        <v>1038</v>
      </c>
      <c r="D550" s="103"/>
      <c r="E550" s="103"/>
      <c r="F550" s="114" t="s">
        <v>23</v>
      </c>
      <c r="G550" s="114" t="s">
        <v>1039</v>
      </c>
      <c r="H550" s="373">
        <v>30</v>
      </c>
      <c r="I550" s="374"/>
      <c r="J550" s="375"/>
      <c r="K550" s="181" t="s">
        <v>1056</v>
      </c>
      <c r="L550" s="114"/>
      <c r="M550" s="114"/>
      <c r="N550" s="103"/>
      <c r="O550" s="103" t="s">
        <v>17</v>
      </c>
    </row>
    <row r="551" spans="1:15" ht="22.5" hidden="1" customHeight="1">
      <c r="A551" s="103">
        <f>MAX(A$2:A550)+1</f>
        <v>472</v>
      </c>
      <c r="B551" s="103" t="s">
        <v>1118</v>
      </c>
      <c r="C551" s="181" t="s">
        <v>1119</v>
      </c>
      <c r="D551" s="103"/>
      <c r="E551" s="103"/>
      <c r="F551" s="114" t="s">
        <v>23</v>
      </c>
      <c r="G551" s="114" t="s">
        <v>32</v>
      </c>
      <c r="H551" s="373">
        <v>20</v>
      </c>
      <c r="I551" s="374"/>
      <c r="J551" s="375"/>
      <c r="K551" s="181" t="s">
        <v>1119</v>
      </c>
      <c r="L551" s="114"/>
      <c r="M551" s="114"/>
      <c r="N551" s="103"/>
      <c r="O551" s="103" t="s">
        <v>17</v>
      </c>
    </row>
    <row r="552" spans="1:15" ht="22.5" hidden="1" customHeight="1">
      <c r="A552" s="103">
        <f>MAX(A$2:A551)+1</f>
        <v>473</v>
      </c>
      <c r="B552" s="103">
        <v>230200044</v>
      </c>
      <c r="C552" s="103" t="s">
        <v>1120</v>
      </c>
      <c r="D552" s="103" t="s">
        <v>1115</v>
      </c>
      <c r="E552" s="103"/>
      <c r="F552" s="114" t="s">
        <v>36</v>
      </c>
      <c r="G552" s="114" t="s">
        <v>1121</v>
      </c>
      <c r="H552" s="373" t="s">
        <v>25</v>
      </c>
      <c r="I552" s="374"/>
      <c r="J552" s="375"/>
      <c r="K552" s="103"/>
      <c r="L552" s="114"/>
      <c r="M552" s="114"/>
      <c r="N552" s="103"/>
      <c r="O552" s="103" t="s">
        <v>17</v>
      </c>
    </row>
    <row r="553" spans="1:15" ht="22.5" hidden="1" customHeight="1">
      <c r="A553" s="103">
        <f>MAX(A$2:A552)+1</f>
        <v>474</v>
      </c>
      <c r="B553" s="103">
        <v>230200045</v>
      </c>
      <c r="C553" s="103" t="s">
        <v>1122</v>
      </c>
      <c r="D553" s="103" t="s">
        <v>1123</v>
      </c>
      <c r="E553" s="103"/>
      <c r="F553" s="114" t="s">
        <v>36</v>
      </c>
      <c r="G553" s="114" t="s">
        <v>32</v>
      </c>
      <c r="H553" s="373">
        <v>180</v>
      </c>
      <c r="I553" s="374"/>
      <c r="J553" s="375"/>
      <c r="K553" s="103"/>
      <c r="L553" s="114"/>
      <c r="M553" s="114"/>
      <c r="N553" s="103"/>
      <c r="O553" s="103" t="s">
        <v>17</v>
      </c>
    </row>
    <row r="554" spans="1:15" ht="22.5" hidden="1" customHeight="1">
      <c r="A554" s="103">
        <f>MAX(A$2:A553)+1</f>
        <v>475</v>
      </c>
      <c r="B554" s="103" t="s">
        <v>1124</v>
      </c>
      <c r="C554" s="180" t="s">
        <v>1125</v>
      </c>
      <c r="D554" s="103"/>
      <c r="E554" s="103"/>
      <c r="F554" s="114" t="s">
        <v>36</v>
      </c>
      <c r="G554" s="114" t="s">
        <v>32</v>
      </c>
      <c r="H554" s="373">
        <v>120</v>
      </c>
      <c r="I554" s="374"/>
      <c r="J554" s="375"/>
      <c r="K554" s="181" t="s">
        <v>1126</v>
      </c>
      <c r="L554" s="114"/>
      <c r="M554" s="114"/>
      <c r="N554" s="103"/>
      <c r="O554" s="103" t="s">
        <v>17</v>
      </c>
    </row>
    <row r="555" spans="1:15" ht="22.5" hidden="1" customHeight="1">
      <c r="A555" s="103">
        <f>MAX(A$2:A554)+1</f>
        <v>476</v>
      </c>
      <c r="B555" s="103" t="s">
        <v>1127</v>
      </c>
      <c r="C555" s="180" t="s">
        <v>1119</v>
      </c>
      <c r="D555" s="103"/>
      <c r="E555" s="103"/>
      <c r="F555" s="114" t="s">
        <v>36</v>
      </c>
      <c r="G555" s="114" t="s">
        <v>32</v>
      </c>
      <c r="H555" s="373">
        <v>20</v>
      </c>
      <c r="I555" s="374"/>
      <c r="J555" s="375"/>
      <c r="K555" s="181" t="s">
        <v>1119</v>
      </c>
      <c r="L555" s="114"/>
      <c r="M555" s="114"/>
      <c r="N555" s="103"/>
      <c r="O555" s="103" t="s">
        <v>17</v>
      </c>
    </row>
    <row r="556" spans="1:15" ht="22.5" hidden="1" customHeight="1">
      <c r="A556" s="103">
        <f>MAX(A$2:A555)+1</f>
        <v>477</v>
      </c>
      <c r="B556" s="103">
        <v>230200046</v>
      </c>
      <c r="C556" s="103" t="s">
        <v>1128</v>
      </c>
      <c r="D556" s="103"/>
      <c r="E556" s="103"/>
      <c r="F556" s="114" t="s">
        <v>36</v>
      </c>
      <c r="G556" s="114" t="s">
        <v>32</v>
      </c>
      <c r="H556" s="373">
        <v>200</v>
      </c>
      <c r="I556" s="374"/>
      <c r="J556" s="375"/>
      <c r="K556" s="103"/>
      <c r="L556" s="114"/>
      <c r="M556" s="114"/>
      <c r="N556" s="103"/>
      <c r="O556" s="103" t="s">
        <v>17</v>
      </c>
    </row>
    <row r="557" spans="1:15" ht="22.5" hidden="1" customHeight="1">
      <c r="A557" s="103">
        <f>MAX(A$2:A556)+1</f>
        <v>478</v>
      </c>
      <c r="B557" s="103">
        <v>230200047</v>
      </c>
      <c r="C557" s="103" t="s">
        <v>1129</v>
      </c>
      <c r="D557" s="103"/>
      <c r="E557" s="103"/>
      <c r="F557" s="114" t="s">
        <v>36</v>
      </c>
      <c r="G557" s="114" t="s">
        <v>32</v>
      </c>
      <c r="H557" s="373">
        <v>200</v>
      </c>
      <c r="I557" s="374"/>
      <c r="J557" s="375"/>
      <c r="K557" s="103"/>
      <c r="L557" s="114"/>
      <c r="M557" s="114"/>
      <c r="N557" s="103"/>
      <c r="O557" s="103" t="s">
        <v>17</v>
      </c>
    </row>
    <row r="558" spans="1:15" ht="22.5" hidden="1" customHeight="1">
      <c r="A558" s="103">
        <f>MAX(A$2:A557)+1</f>
        <v>479</v>
      </c>
      <c r="B558" s="103">
        <v>230200048</v>
      </c>
      <c r="C558" s="103" t="s">
        <v>1130</v>
      </c>
      <c r="D558" s="103"/>
      <c r="E558" s="103"/>
      <c r="F558" s="114" t="s">
        <v>36</v>
      </c>
      <c r="G558" s="114" t="s">
        <v>32</v>
      </c>
      <c r="H558" s="373">
        <v>200</v>
      </c>
      <c r="I558" s="374"/>
      <c r="J558" s="375"/>
      <c r="K558" s="103"/>
      <c r="L558" s="114"/>
      <c r="M558" s="114"/>
      <c r="N558" s="103"/>
      <c r="O558" s="103" t="s">
        <v>17</v>
      </c>
    </row>
    <row r="559" spans="1:15" ht="22.5" hidden="1" customHeight="1">
      <c r="A559" s="103">
        <f>MAX(A$2:A558)+1</f>
        <v>480</v>
      </c>
      <c r="B559" s="103">
        <v>230200049</v>
      </c>
      <c r="C559" s="103" t="s">
        <v>1131</v>
      </c>
      <c r="D559" s="103"/>
      <c r="E559" s="103"/>
      <c r="F559" s="114" t="s">
        <v>36</v>
      </c>
      <c r="G559" s="114" t="s">
        <v>1132</v>
      </c>
      <c r="H559" s="373">
        <v>100</v>
      </c>
      <c r="I559" s="374"/>
      <c r="J559" s="375"/>
      <c r="K559" s="103"/>
      <c r="L559" s="114"/>
      <c r="M559" s="114"/>
      <c r="N559" s="103"/>
      <c r="O559" s="103" t="s">
        <v>17</v>
      </c>
    </row>
    <row r="560" spans="1:15" ht="24" hidden="1" customHeight="1">
      <c r="A560" s="103">
        <f>MAX(A$2:A559)+1</f>
        <v>481</v>
      </c>
      <c r="B560" s="103" t="s">
        <v>1133</v>
      </c>
      <c r="C560" s="181" t="s">
        <v>1038</v>
      </c>
      <c r="D560" s="103"/>
      <c r="E560" s="103"/>
      <c r="F560" s="114" t="s">
        <v>36</v>
      </c>
      <c r="G560" s="114" t="s">
        <v>1039</v>
      </c>
      <c r="H560" s="373">
        <v>20</v>
      </c>
      <c r="I560" s="374"/>
      <c r="J560" s="375"/>
      <c r="K560" s="181" t="s">
        <v>1046</v>
      </c>
      <c r="L560" s="114"/>
      <c r="M560" s="114"/>
      <c r="N560" s="103"/>
      <c r="O560" s="103" t="s">
        <v>17</v>
      </c>
    </row>
    <row r="561" spans="1:15" ht="22.5" hidden="1" customHeight="1">
      <c r="A561" s="103">
        <f>MAX(A$2:A560)+1</f>
        <v>482</v>
      </c>
      <c r="B561" s="103">
        <v>230200050</v>
      </c>
      <c r="C561" s="103" t="s">
        <v>1134</v>
      </c>
      <c r="D561" s="103" t="s">
        <v>1135</v>
      </c>
      <c r="E561" s="103"/>
      <c r="F561" s="114" t="s">
        <v>36</v>
      </c>
      <c r="G561" s="114" t="s">
        <v>32</v>
      </c>
      <c r="H561" s="373">
        <v>100</v>
      </c>
      <c r="I561" s="374"/>
      <c r="J561" s="375"/>
      <c r="K561" s="103"/>
      <c r="L561" s="114"/>
      <c r="M561" s="114"/>
      <c r="N561" s="103"/>
      <c r="O561" s="103" t="s">
        <v>17</v>
      </c>
    </row>
    <row r="562" spans="1:15" ht="22.5" hidden="1" customHeight="1">
      <c r="A562" s="103">
        <f>MAX(A$2:A561)+1</f>
        <v>483</v>
      </c>
      <c r="B562" s="103">
        <v>230200051</v>
      </c>
      <c r="C562" s="103" t="s">
        <v>1136</v>
      </c>
      <c r="D562" s="103"/>
      <c r="E562" s="103"/>
      <c r="F562" s="114" t="s">
        <v>36</v>
      </c>
      <c r="G562" s="114" t="s">
        <v>32</v>
      </c>
      <c r="H562" s="373">
        <v>120</v>
      </c>
      <c r="I562" s="374"/>
      <c r="J562" s="375"/>
      <c r="K562" s="103"/>
      <c r="L562" s="114"/>
      <c r="M562" s="114"/>
      <c r="N562" s="103"/>
      <c r="O562" s="103" t="s">
        <v>17</v>
      </c>
    </row>
    <row r="563" spans="1:15" ht="22.5" hidden="1" customHeight="1">
      <c r="A563" s="103">
        <f>MAX(A$2:A562)+1</f>
        <v>484</v>
      </c>
      <c r="B563" s="103">
        <v>230200052</v>
      </c>
      <c r="C563" s="103" t="s">
        <v>1137</v>
      </c>
      <c r="D563" s="103"/>
      <c r="E563" s="103"/>
      <c r="F563" s="114" t="s">
        <v>36</v>
      </c>
      <c r="G563" s="114" t="s">
        <v>32</v>
      </c>
      <c r="H563" s="373">
        <v>120</v>
      </c>
      <c r="I563" s="374"/>
      <c r="J563" s="375"/>
      <c r="K563" s="103"/>
      <c r="L563" s="114"/>
      <c r="M563" s="114"/>
      <c r="N563" s="103"/>
      <c r="O563" s="103" t="s">
        <v>17</v>
      </c>
    </row>
    <row r="564" spans="1:15" ht="22.5" hidden="1" customHeight="1">
      <c r="A564" s="103">
        <f>MAX(A$2:A563)+1</f>
        <v>485</v>
      </c>
      <c r="B564" s="103">
        <v>230200053</v>
      </c>
      <c r="C564" s="103" t="s">
        <v>1138</v>
      </c>
      <c r="D564" s="103"/>
      <c r="E564" s="103"/>
      <c r="F564" s="114" t="s">
        <v>36</v>
      </c>
      <c r="G564" s="114" t="s">
        <v>1132</v>
      </c>
      <c r="H564" s="373">
        <v>100</v>
      </c>
      <c r="I564" s="374"/>
      <c r="J564" s="375"/>
      <c r="K564" s="103"/>
      <c r="L564" s="114"/>
      <c r="M564" s="114"/>
      <c r="N564" s="103"/>
      <c r="O564" s="103" t="s">
        <v>17</v>
      </c>
    </row>
    <row r="565" spans="1:15" ht="24" hidden="1" customHeight="1">
      <c r="A565" s="103">
        <f>MAX(A$2:A564)+1</f>
        <v>486</v>
      </c>
      <c r="B565" s="103" t="s">
        <v>1139</v>
      </c>
      <c r="C565" s="180" t="s">
        <v>1038</v>
      </c>
      <c r="D565" s="103"/>
      <c r="E565" s="103"/>
      <c r="F565" s="114" t="s">
        <v>36</v>
      </c>
      <c r="G565" s="114" t="s">
        <v>1039</v>
      </c>
      <c r="H565" s="373">
        <v>20</v>
      </c>
      <c r="I565" s="374"/>
      <c r="J565" s="375"/>
      <c r="K565" s="181" t="s">
        <v>1046</v>
      </c>
      <c r="L565" s="114"/>
      <c r="M565" s="114"/>
      <c r="N565" s="103"/>
      <c r="O565" s="103" t="s">
        <v>17</v>
      </c>
    </row>
    <row r="566" spans="1:15" ht="22.5" hidden="1" customHeight="1">
      <c r="A566" s="103">
        <f>MAX(A$2:A565)+1</f>
        <v>487</v>
      </c>
      <c r="B566" s="103">
        <v>230200054</v>
      </c>
      <c r="C566" s="103" t="s">
        <v>1140</v>
      </c>
      <c r="D566" s="103" t="s">
        <v>1141</v>
      </c>
      <c r="E566" s="103"/>
      <c r="F566" s="114" t="s">
        <v>36</v>
      </c>
      <c r="G566" s="114" t="s">
        <v>32</v>
      </c>
      <c r="H566" s="373">
        <v>130</v>
      </c>
      <c r="I566" s="374"/>
      <c r="J566" s="375"/>
      <c r="K566" s="103"/>
      <c r="L566" s="114"/>
      <c r="M566" s="114"/>
      <c r="N566" s="103"/>
      <c r="O566" s="103" t="s">
        <v>17</v>
      </c>
    </row>
    <row r="567" spans="1:15" ht="22.5" hidden="1" customHeight="1">
      <c r="A567" s="103">
        <f>MAX(A$2:A566)+1</f>
        <v>488</v>
      </c>
      <c r="B567" s="103">
        <v>230200055</v>
      </c>
      <c r="C567" s="103" t="s">
        <v>899</v>
      </c>
      <c r="D567" s="103"/>
      <c r="E567" s="103"/>
      <c r="F567" s="114" t="s">
        <v>36</v>
      </c>
      <c r="G567" s="114" t="s">
        <v>32</v>
      </c>
      <c r="H567" s="373">
        <v>40</v>
      </c>
      <c r="I567" s="374"/>
      <c r="J567" s="375"/>
      <c r="K567" s="103"/>
      <c r="L567" s="114"/>
      <c r="M567" s="114"/>
      <c r="N567" s="103"/>
      <c r="O567" s="103" t="s">
        <v>17</v>
      </c>
    </row>
    <row r="568" spans="1:15" ht="22.5" hidden="1" customHeight="1">
      <c r="A568" s="103">
        <f>MAX(A$2:A567)+1</f>
        <v>489</v>
      </c>
      <c r="B568" s="103" t="s">
        <v>1142</v>
      </c>
      <c r="C568" s="103" t="s">
        <v>899</v>
      </c>
      <c r="D568" s="103"/>
      <c r="E568" s="103"/>
      <c r="F568" s="114" t="s">
        <v>36</v>
      </c>
      <c r="G568" s="114" t="s">
        <v>32</v>
      </c>
      <c r="H568" s="373">
        <v>300</v>
      </c>
      <c r="I568" s="374"/>
      <c r="J568" s="375"/>
      <c r="K568" s="103" t="s">
        <v>1143</v>
      </c>
      <c r="L568" s="114"/>
      <c r="M568" s="114"/>
      <c r="N568" s="103"/>
      <c r="O568" s="103" t="s">
        <v>17</v>
      </c>
    </row>
    <row r="569" spans="1:15" ht="22.5" hidden="1" customHeight="1">
      <c r="A569" s="103">
        <f>MAX(A$2:A568)+1</f>
        <v>490</v>
      </c>
      <c r="B569" s="103">
        <v>230200056</v>
      </c>
      <c r="C569" s="103" t="s">
        <v>1144</v>
      </c>
      <c r="D569" s="103"/>
      <c r="E569" s="103"/>
      <c r="F569" s="114" t="s">
        <v>36</v>
      </c>
      <c r="G569" s="114" t="s">
        <v>32</v>
      </c>
      <c r="H569" s="373">
        <v>120</v>
      </c>
      <c r="I569" s="374"/>
      <c r="J569" s="375"/>
      <c r="K569" s="103"/>
      <c r="L569" s="114"/>
      <c r="M569" s="114"/>
      <c r="N569" s="103"/>
      <c r="O569" s="103" t="s">
        <v>17</v>
      </c>
    </row>
    <row r="570" spans="1:15" ht="22.5" hidden="1" customHeight="1">
      <c r="A570" s="103">
        <f>MAX(A$2:A569)+1</f>
        <v>491</v>
      </c>
      <c r="B570" s="103">
        <v>230200057</v>
      </c>
      <c r="C570" s="103" t="s">
        <v>1145</v>
      </c>
      <c r="D570" s="103"/>
      <c r="E570" s="103"/>
      <c r="F570" s="114" t="s">
        <v>36</v>
      </c>
      <c r="G570" s="114" t="s">
        <v>1146</v>
      </c>
      <c r="H570" s="373">
        <v>100</v>
      </c>
      <c r="I570" s="374"/>
      <c r="J570" s="375"/>
      <c r="K570" s="103"/>
      <c r="L570" s="114"/>
      <c r="M570" s="114"/>
      <c r="N570" s="103"/>
      <c r="O570" s="103" t="s">
        <v>17</v>
      </c>
    </row>
    <row r="571" spans="1:15" ht="24" hidden="1" customHeight="1">
      <c r="A571" s="103">
        <f>MAX(A$2:A570)+1</f>
        <v>492</v>
      </c>
      <c r="B571" s="103" t="s">
        <v>1147</v>
      </c>
      <c r="C571" s="180" t="s">
        <v>1038</v>
      </c>
      <c r="D571" s="103"/>
      <c r="E571" s="103"/>
      <c r="F571" s="114" t="s">
        <v>36</v>
      </c>
      <c r="G571" s="114" t="s">
        <v>1039</v>
      </c>
      <c r="H571" s="373">
        <v>20</v>
      </c>
      <c r="I571" s="374"/>
      <c r="J571" s="375"/>
      <c r="K571" s="181" t="s">
        <v>1046</v>
      </c>
      <c r="L571" s="114"/>
      <c r="M571" s="114"/>
      <c r="N571" s="103"/>
      <c r="O571" s="103" t="s">
        <v>17</v>
      </c>
    </row>
    <row r="572" spans="1:15" ht="22.5" hidden="1" customHeight="1">
      <c r="A572" s="103">
        <f>MAX(A$2:A571)+1</f>
        <v>493</v>
      </c>
      <c r="B572" s="103" t="s">
        <v>1148</v>
      </c>
      <c r="C572" s="180" t="s">
        <v>1119</v>
      </c>
      <c r="D572" s="103"/>
      <c r="E572" s="103"/>
      <c r="F572" s="114" t="s">
        <v>36</v>
      </c>
      <c r="G572" s="114" t="s">
        <v>32</v>
      </c>
      <c r="H572" s="373">
        <v>20</v>
      </c>
      <c r="I572" s="374"/>
      <c r="J572" s="375"/>
      <c r="K572" s="181" t="s">
        <v>1119</v>
      </c>
      <c r="L572" s="114"/>
      <c r="M572" s="114"/>
      <c r="N572" s="103"/>
      <c r="O572" s="103" t="s">
        <v>17</v>
      </c>
    </row>
    <row r="573" spans="1:15" ht="22.5" hidden="1" customHeight="1">
      <c r="A573" s="103">
        <f>MAX(A$2:A572)+1</f>
        <v>494</v>
      </c>
      <c r="B573" s="103">
        <v>230200058</v>
      </c>
      <c r="C573" s="103" t="s">
        <v>1149</v>
      </c>
      <c r="D573" s="103"/>
      <c r="E573" s="103"/>
      <c r="F573" s="114" t="s">
        <v>36</v>
      </c>
      <c r="G573" s="114" t="s">
        <v>1024</v>
      </c>
      <c r="H573" s="373">
        <v>100</v>
      </c>
      <c r="I573" s="374"/>
      <c r="J573" s="375"/>
      <c r="K573" s="103"/>
      <c r="L573" s="114"/>
      <c r="M573" s="114"/>
      <c r="N573" s="103"/>
      <c r="O573" s="103" t="s">
        <v>17</v>
      </c>
    </row>
    <row r="574" spans="1:15" ht="24" hidden="1" customHeight="1">
      <c r="A574" s="103">
        <f>MAX(A$2:A573)+1</f>
        <v>495</v>
      </c>
      <c r="B574" s="103" t="s">
        <v>1150</v>
      </c>
      <c r="C574" s="180" t="s">
        <v>1038</v>
      </c>
      <c r="D574" s="103"/>
      <c r="E574" s="103"/>
      <c r="F574" s="114" t="s">
        <v>36</v>
      </c>
      <c r="G574" s="114" t="s">
        <v>1039</v>
      </c>
      <c r="H574" s="373">
        <v>20</v>
      </c>
      <c r="I574" s="374"/>
      <c r="J574" s="375"/>
      <c r="K574" s="181" t="s">
        <v>1046</v>
      </c>
      <c r="L574" s="114"/>
      <c r="M574" s="114"/>
      <c r="N574" s="103"/>
      <c r="O574" s="103" t="s">
        <v>17</v>
      </c>
    </row>
    <row r="575" spans="1:15" ht="22.5" hidden="1" customHeight="1">
      <c r="A575" s="103">
        <f>MAX(A$2:A574)+1</f>
        <v>496</v>
      </c>
      <c r="B575" s="103">
        <v>230200059</v>
      </c>
      <c r="C575" s="103" t="s">
        <v>1151</v>
      </c>
      <c r="D575" s="103"/>
      <c r="E575" s="103"/>
      <c r="F575" s="114" t="s">
        <v>36</v>
      </c>
      <c r="G575" s="114" t="s">
        <v>32</v>
      </c>
      <c r="H575" s="373">
        <v>320</v>
      </c>
      <c r="I575" s="374"/>
      <c r="J575" s="375"/>
      <c r="K575" s="103"/>
      <c r="L575" s="114"/>
      <c r="M575" s="114"/>
      <c r="N575" s="103"/>
      <c r="O575" s="103" t="s">
        <v>17</v>
      </c>
    </row>
    <row r="576" spans="1:15" ht="22.5" hidden="1" customHeight="1">
      <c r="A576" s="103">
        <f>MAX(A$2:A575)+1</f>
        <v>497</v>
      </c>
      <c r="B576" s="154">
        <v>230200060</v>
      </c>
      <c r="C576" s="154" t="s">
        <v>1152</v>
      </c>
      <c r="D576" s="154"/>
      <c r="E576" s="154"/>
      <c r="F576" s="188" t="s">
        <v>36</v>
      </c>
      <c r="G576" s="188" t="s">
        <v>32</v>
      </c>
      <c r="H576" s="373">
        <v>300</v>
      </c>
      <c r="I576" s="374"/>
      <c r="J576" s="375"/>
      <c r="K576" s="154"/>
      <c r="L576" s="188"/>
      <c r="M576" s="188"/>
      <c r="N576" s="103"/>
      <c r="O576" s="103" t="s">
        <v>17</v>
      </c>
    </row>
    <row r="577" spans="1:15" s="87" customFormat="1" ht="22.5" hidden="1" customHeight="1">
      <c r="A577" s="103"/>
      <c r="B577" s="103">
        <v>2303</v>
      </c>
      <c r="C577" s="103" t="s">
        <v>1153</v>
      </c>
      <c r="D577" s="103" t="s">
        <v>1154</v>
      </c>
      <c r="E577" s="103"/>
      <c r="F577" s="114"/>
      <c r="G577" s="114"/>
      <c r="H577" s="373"/>
      <c r="I577" s="374"/>
      <c r="J577" s="375"/>
      <c r="K577" s="103"/>
      <c r="L577" s="114"/>
      <c r="M577" s="114"/>
      <c r="N577" s="103"/>
      <c r="O577" s="103" t="s">
        <v>17</v>
      </c>
    </row>
    <row r="578" spans="1:15" ht="22.5" hidden="1" customHeight="1">
      <c r="A578" s="103">
        <f>MAX(A$2:A577)+1</f>
        <v>498</v>
      </c>
      <c r="B578" s="103">
        <v>230300001</v>
      </c>
      <c r="C578" s="103" t="s">
        <v>1155</v>
      </c>
      <c r="D578" s="103" t="s">
        <v>1156</v>
      </c>
      <c r="E578" s="103"/>
      <c r="F578" s="114" t="s">
        <v>36</v>
      </c>
      <c r="G578" s="114" t="s">
        <v>32</v>
      </c>
      <c r="H578" s="373">
        <v>300</v>
      </c>
      <c r="I578" s="374"/>
      <c r="J578" s="375"/>
      <c r="K578" s="103"/>
      <c r="L578" s="114"/>
      <c r="M578" s="114"/>
      <c r="N578" s="103"/>
      <c r="O578" s="103" t="s">
        <v>17</v>
      </c>
    </row>
    <row r="579" spans="1:15" ht="22.5" hidden="1" customHeight="1">
      <c r="A579" s="103">
        <f>MAX(A$2:A578)+1</f>
        <v>499</v>
      </c>
      <c r="B579" s="103">
        <v>230300002</v>
      </c>
      <c r="C579" s="103" t="s">
        <v>1157</v>
      </c>
      <c r="D579" s="103"/>
      <c r="E579" s="103"/>
      <c r="F579" s="114" t="s">
        <v>36</v>
      </c>
      <c r="G579" s="114" t="s">
        <v>32</v>
      </c>
      <c r="H579" s="373">
        <v>320</v>
      </c>
      <c r="I579" s="374"/>
      <c r="J579" s="375"/>
      <c r="K579" s="103"/>
      <c r="L579" s="114"/>
      <c r="M579" s="114"/>
      <c r="N579" s="103"/>
      <c r="O579" s="103" t="s">
        <v>17</v>
      </c>
    </row>
    <row r="580" spans="1:15" ht="22.5" hidden="1" customHeight="1">
      <c r="A580" s="103">
        <f>MAX(A$2:A579)+1</f>
        <v>500</v>
      </c>
      <c r="B580" s="103">
        <v>230300003</v>
      </c>
      <c r="C580" s="103" t="s">
        <v>1158</v>
      </c>
      <c r="D580" s="103" t="s">
        <v>1159</v>
      </c>
      <c r="E580" s="103"/>
      <c r="F580" s="114" t="s">
        <v>36</v>
      </c>
      <c r="G580" s="114" t="s">
        <v>32</v>
      </c>
      <c r="H580" s="373">
        <v>300</v>
      </c>
      <c r="I580" s="374"/>
      <c r="J580" s="375"/>
      <c r="K580" s="103"/>
      <c r="L580" s="114"/>
      <c r="M580" s="114"/>
      <c r="N580" s="103"/>
      <c r="O580" s="103" t="s">
        <v>17</v>
      </c>
    </row>
    <row r="581" spans="1:15" ht="22.5" hidden="1" customHeight="1">
      <c r="A581" s="103">
        <f>MAX(A$2:A580)+1</f>
        <v>501</v>
      </c>
      <c r="B581" s="103">
        <v>230300004</v>
      </c>
      <c r="C581" s="103" t="s">
        <v>1160</v>
      </c>
      <c r="D581" s="103"/>
      <c r="E581" s="103"/>
      <c r="F581" s="114" t="s">
        <v>36</v>
      </c>
      <c r="G581" s="114" t="s">
        <v>32</v>
      </c>
      <c r="H581" s="373">
        <v>300</v>
      </c>
      <c r="I581" s="374"/>
      <c r="J581" s="375"/>
      <c r="K581" s="103"/>
      <c r="L581" s="114"/>
      <c r="M581" s="114"/>
      <c r="N581" s="103"/>
      <c r="O581" s="103" t="s">
        <v>17</v>
      </c>
    </row>
    <row r="582" spans="1:15" ht="22.5" hidden="1" customHeight="1">
      <c r="A582" s="103">
        <f>MAX(A$2:A581)+1</f>
        <v>502</v>
      </c>
      <c r="B582" s="103">
        <v>230300005</v>
      </c>
      <c r="C582" s="103" t="s">
        <v>1161</v>
      </c>
      <c r="D582" s="103" t="s">
        <v>1162</v>
      </c>
      <c r="E582" s="103"/>
      <c r="F582" s="114" t="s">
        <v>36</v>
      </c>
      <c r="G582" s="114" t="s">
        <v>32</v>
      </c>
      <c r="H582" s="373">
        <v>300</v>
      </c>
      <c r="I582" s="374"/>
      <c r="J582" s="375"/>
      <c r="K582" s="103"/>
      <c r="L582" s="114"/>
      <c r="M582" s="114"/>
      <c r="N582" s="103"/>
      <c r="O582" s="103" t="s">
        <v>17</v>
      </c>
    </row>
    <row r="583" spans="1:15" s="87" customFormat="1" ht="56.25" hidden="1" customHeight="1">
      <c r="A583" s="103"/>
      <c r="B583" s="103">
        <v>2304</v>
      </c>
      <c r="C583" s="103" t="s">
        <v>1163</v>
      </c>
      <c r="D583" s="103" t="s">
        <v>1164</v>
      </c>
      <c r="E583" s="103"/>
      <c r="F583" s="114"/>
      <c r="G583" s="114"/>
      <c r="H583" s="373"/>
      <c r="I583" s="374"/>
      <c r="J583" s="375"/>
      <c r="K583" s="103"/>
      <c r="L583" s="114"/>
      <c r="M583" s="114"/>
      <c r="N583" s="103"/>
      <c r="O583" s="103" t="s">
        <v>17</v>
      </c>
    </row>
    <row r="584" spans="1:15" ht="22.5" hidden="1" customHeight="1">
      <c r="A584" s="103">
        <f>MAX(A$2:A583)+1</f>
        <v>503</v>
      </c>
      <c r="B584" s="103">
        <v>230400001</v>
      </c>
      <c r="C584" s="103" t="s">
        <v>1165</v>
      </c>
      <c r="D584" s="103"/>
      <c r="E584" s="103"/>
      <c r="F584" s="114" t="s">
        <v>23</v>
      </c>
      <c r="G584" s="114" t="s">
        <v>32</v>
      </c>
      <c r="H584" s="373">
        <v>2200</v>
      </c>
      <c r="I584" s="374"/>
      <c r="J584" s="375"/>
      <c r="K584" s="103"/>
      <c r="L584" s="114"/>
      <c r="M584" s="114"/>
      <c r="N584" s="103"/>
      <c r="O584" s="103" t="s">
        <v>17</v>
      </c>
    </row>
    <row r="585" spans="1:15" ht="22.5" hidden="1" customHeight="1">
      <c r="A585" s="103">
        <f>MAX(A$2:A584)+1</f>
        <v>504</v>
      </c>
      <c r="B585" s="103">
        <v>230400002</v>
      </c>
      <c r="C585" s="103" t="s">
        <v>1166</v>
      </c>
      <c r="D585" s="103"/>
      <c r="E585" s="103"/>
      <c r="F585" s="114" t="s">
        <v>23</v>
      </c>
      <c r="G585" s="114" t="s">
        <v>32</v>
      </c>
      <c r="H585" s="373">
        <v>2200</v>
      </c>
      <c r="I585" s="374"/>
      <c r="J585" s="375"/>
      <c r="K585" s="103"/>
      <c r="L585" s="114"/>
      <c r="M585" s="114"/>
      <c r="N585" s="103"/>
      <c r="O585" s="103" t="s">
        <v>17</v>
      </c>
    </row>
    <row r="586" spans="1:15" ht="22.5" hidden="1" customHeight="1">
      <c r="A586" s="103">
        <f>MAX(A$2:A585)+1</f>
        <v>505</v>
      </c>
      <c r="B586" s="103">
        <v>230400005</v>
      </c>
      <c r="C586" s="103" t="s">
        <v>1167</v>
      </c>
      <c r="D586" s="103"/>
      <c r="E586" s="103"/>
      <c r="F586" s="114" t="s">
        <v>23</v>
      </c>
      <c r="G586" s="114" t="s">
        <v>32</v>
      </c>
      <c r="H586" s="373">
        <v>2200</v>
      </c>
      <c r="I586" s="374"/>
      <c r="J586" s="375"/>
      <c r="K586" s="103"/>
      <c r="L586" s="114"/>
      <c r="M586" s="114"/>
      <c r="N586" s="103"/>
      <c r="O586" s="103" t="s">
        <v>17</v>
      </c>
    </row>
    <row r="587" spans="1:15" ht="22.5" hidden="1" customHeight="1">
      <c r="A587" s="103">
        <f>MAX(A$2:A586)+1</f>
        <v>506</v>
      </c>
      <c r="B587" s="103">
        <v>230400006</v>
      </c>
      <c r="C587" s="103" t="s">
        <v>1168</v>
      </c>
      <c r="D587" s="103"/>
      <c r="E587" s="103"/>
      <c r="F587" s="114" t="s">
        <v>23</v>
      </c>
      <c r="G587" s="114" t="s">
        <v>32</v>
      </c>
      <c r="H587" s="373">
        <v>2200</v>
      </c>
      <c r="I587" s="374"/>
      <c r="J587" s="375"/>
      <c r="K587" s="103"/>
      <c r="L587" s="114"/>
      <c r="M587" s="114"/>
      <c r="N587" s="103"/>
      <c r="O587" s="103" t="s">
        <v>17</v>
      </c>
    </row>
    <row r="588" spans="1:15" ht="22.5" hidden="1" customHeight="1">
      <c r="A588" s="103">
        <f>MAX(A$2:A587)+1</f>
        <v>507</v>
      </c>
      <c r="B588" s="103">
        <v>230400007</v>
      </c>
      <c r="C588" s="103" t="s">
        <v>1169</v>
      </c>
      <c r="D588" s="103"/>
      <c r="E588" s="103"/>
      <c r="F588" s="114" t="s">
        <v>23</v>
      </c>
      <c r="G588" s="114" t="s">
        <v>32</v>
      </c>
      <c r="H588" s="373">
        <v>4100</v>
      </c>
      <c r="I588" s="374"/>
      <c r="J588" s="375"/>
      <c r="K588" s="103"/>
      <c r="L588" s="114"/>
      <c r="M588" s="114"/>
      <c r="N588" s="103"/>
      <c r="O588" s="103" t="s">
        <v>17</v>
      </c>
    </row>
    <row r="589" spans="1:15" ht="22.5" hidden="1" customHeight="1">
      <c r="A589" s="103">
        <f>MAX(A$2:A588)+1</f>
        <v>508</v>
      </c>
      <c r="B589" s="103">
        <v>230400008</v>
      </c>
      <c r="C589" s="103" t="s">
        <v>1170</v>
      </c>
      <c r="D589" s="103"/>
      <c r="E589" s="103"/>
      <c r="F589" s="114" t="s">
        <v>23</v>
      </c>
      <c r="G589" s="114" t="s">
        <v>32</v>
      </c>
      <c r="H589" s="373">
        <v>2600</v>
      </c>
      <c r="I589" s="374"/>
      <c r="J589" s="375"/>
      <c r="K589" s="103"/>
      <c r="L589" s="114"/>
      <c r="M589" s="114"/>
      <c r="N589" s="103"/>
      <c r="O589" s="103" t="s">
        <v>17</v>
      </c>
    </row>
    <row r="590" spans="1:15" ht="56.25" hidden="1" customHeight="1">
      <c r="A590" s="103">
        <f>MAX(A$2:A589)+1</f>
        <v>509</v>
      </c>
      <c r="B590" s="103">
        <v>230400010</v>
      </c>
      <c r="C590" s="103" t="s">
        <v>1171</v>
      </c>
      <c r="D590" s="103" t="s">
        <v>1172</v>
      </c>
      <c r="E590" s="103"/>
      <c r="F590" s="114" t="s">
        <v>23</v>
      </c>
      <c r="G590" s="114" t="s">
        <v>361</v>
      </c>
      <c r="H590" s="373" t="s">
        <v>56</v>
      </c>
      <c r="I590" s="374"/>
      <c r="J590" s="375"/>
      <c r="K590" s="103" t="s">
        <v>1173</v>
      </c>
      <c r="L590" s="114"/>
      <c r="M590" s="114"/>
      <c r="N590" s="103"/>
      <c r="O590" s="103" t="s">
        <v>94</v>
      </c>
    </row>
    <row r="591" spans="1:15" ht="56.25" hidden="1" customHeight="1">
      <c r="A591" s="103">
        <f>MAX(A$2:A590)+1</f>
        <v>510</v>
      </c>
      <c r="B591" s="103" t="s">
        <v>1174</v>
      </c>
      <c r="C591" s="103" t="s">
        <v>1171</v>
      </c>
      <c r="D591" s="103" t="s">
        <v>1175</v>
      </c>
      <c r="E591" s="103"/>
      <c r="F591" s="114" t="s">
        <v>23</v>
      </c>
      <c r="G591" s="114" t="s">
        <v>361</v>
      </c>
      <c r="H591" s="373" t="s">
        <v>56</v>
      </c>
      <c r="I591" s="374"/>
      <c r="J591" s="375"/>
      <c r="K591" s="103" t="s">
        <v>1176</v>
      </c>
      <c r="L591" s="114"/>
      <c r="M591" s="114"/>
      <c r="N591" s="103"/>
      <c r="O591" s="103" t="s">
        <v>94</v>
      </c>
    </row>
    <row r="592" spans="1:15" s="87" customFormat="1" ht="22.5" hidden="1" customHeight="1">
      <c r="A592" s="103"/>
      <c r="B592" s="103">
        <v>2305</v>
      </c>
      <c r="C592" s="103" t="s">
        <v>1177</v>
      </c>
      <c r="D592" s="103"/>
      <c r="E592" s="103"/>
      <c r="F592" s="114"/>
      <c r="G592" s="114" t="s">
        <v>666</v>
      </c>
      <c r="H592" s="373"/>
      <c r="I592" s="374"/>
      <c r="J592" s="375"/>
      <c r="K592" s="103"/>
      <c r="L592" s="114"/>
      <c r="M592" s="114"/>
      <c r="N592" s="103"/>
      <c r="O592" s="103" t="s">
        <v>17</v>
      </c>
    </row>
    <row r="593" spans="1:15" ht="22.5" hidden="1" customHeight="1">
      <c r="A593" s="103">
        <f>MAX(A$2:A592)+1</f>
        <v>511</v>
      </c>
      <c r="B593" s="103">
        <v>230500001</v>
      </c>
      <c r="C593" s="103" t="s">
        <v>1178</v>
      </c>
      <c r="D593" s="103" t="s">
        <v>1179</v>
      </c>
      <c r="E593" s="103"/>
      <c r="F593" s="114" t="s">
        <v>23</v>
      </c>
      <c r="G593" s="114" t="s">
        <v>32</v>
      </c>
      <c r="H593" s="373">
        <v>25</v>
      </c>
      <c r="I593" s="374"/>
      <c r="J593" s="375"/>
      <c r="K593" s="103"/>
      <c r="L593" s="114"/>
      <c r="M593" s="114"/>
      <c r="N593" s="103"/>
      <c r="O593" s="103" t="s">
        <v>17</v>
      </c>
    </row>
    <row r="594" spans="1:15" ht="22.5" hidden="1" customHeight="1">
      <c r="A594" s="103">
        <f>MAX(A$2:A593)+1</f>
        <v>512</v>
      </c>
      <c r="B594" s="103">
        <v>230500002</v>
      </c>
      <c r="C594" s="103" t="s">
        <v>1180</v>
      </c>
      <c r="D594" s="103"/>
      <c r="E594" s="103"/>
      <c r="F594" s="114" t="s">
        <v>31</v>
      </c>
      <c r="G594" s="114" t="s">
        <v>1181</v>
      </c>
      <c r="H594" s="373">
        <v>50</v>
      </c>
      <c r="I594" s="374"/>
      <c r="J594" s="375"/>
      <c r="K594" s="103"/>
      <c r="L594" s="114"/>
      <c r="M594" s="114"/>
      <c r="N594" s="103"/>
      <c r="O594" s="103" t="s">
        <v>17</v>
      </c>
    </row>
    <row r="595" spans="1:15" ht="22.5" hidden="1" customHeight="1">
      <c r="A595" s="103">
        <f>MAX(A$2:A594)+1</f>
        <v>513</v>
      </c>
      <c r="B595" s="103" t="s">
        <v>1182</v>
      </c>
      <c r="C595" s="180" t="s">
        <v>1183</v>
      </c>
      <c r="D595" s="103"/>
      <c r="E595" s="103"/>
      <c r="F595" s="114" t="s">
        <v>31</v>
      </c>
      <c r="G595" s="114" t="s">
        <v>121</v>
      </c>
      <c r="H595" s="373">
        <v>30</v>
      </c>
      <c r="I595" s="374"/>
      <c r="J595" s="375"/>
      <c r="K595" s="181" t="s">
        <v>1183</v>
      </c>
      <c r="L595" s="114"/>
      <c r="M595" s="114"/>
      <c r="N595" s="103"/>
      <c r="O595" s="103" t="s">
        <v>17</v>
      </c>
    </row>
    <row r="596" spans="1:15" ht="22.5" hidden="1" customHeight="1">
      <c r="A596" s="103">
        <f>MAX(A$2:A595)+1</f>
        <v>514</v>
      </c>
      <c r="B596" s="103">
        <v>230500003</v>
      </c>
      <c r="C596" s="103" t="s">
        <v>1184</v>
      </c>
      <c r="D596" s="103"/>
      <c r="E596" s="103"/>
      <c r="F596" s="114" t="s">
        <v>31</v>
      </c>
      <c r="G596" s="114" t="s">
        <v>1181</v>
      </c>
      <c r="H596" s="373">
        <v>30</v>
      </c>
      <c r="I596" s="374"/>
      <c r="J596" s="375"/>
      <c r="K596" s="103"/>
      <c r="L596" s="114"/>
      <c r="M596" s="114"/>
      <c r="N596" s="103"/>
      <c r="O596" s="103" t="s">
        <v>17</v>
      </c>
    </row>
    <row r="597" spans="1:15" ht="22.5" hidden="1" customHeight="1">
      <c r="A597" s="103">
        <f>MAX(A$2:A596)+1</f>
        <v>515</v>
      </c>
      <c r="B597" s="103" t="s">
        <v>1185</v>
      </c>
      <c r="C597" s="180" t="s">
        <v>1183</v>
      </c>
      <c r="D597" s="103"/>
      <c r="E597" s="103"/>
      <c r="F597" s="114" t="s">
        <v>31</v>
      </c>
      <c r="G597" s="114" t="s">
        <v>121</v>
      </c>
      <c r="H597" s="373">
        <v>30</v>
      </c>
      <c r="I597" s="374"/>
      <c r="J597" s="375"/>
      <c r="K597" s="181" t="s">
        <v>1183</v>
      </c>
      <c r="L597" s="114"/>
      <c r="M597" s="114"/>
      <c r="N597" s="103"/>
      <c r="O597" s="103" t="s">
        <v>17</v>
      </c>
    </row>
    <row r="598" spans="1:15" ht="22.5" hidden="1" customHeight="1">
      <c r="A598" s="103">
        <f>MAX(A$2:A597)+1</f>
        <v>516</v>
      </c>
      <c r="B598" s="103">
        <v>230500004</v>
      </c>
      <c r="C598" s="103" t="s">
        <v>1186</v>
      </c>
      <c r="D598" s="103"/>
      <c r="E598" s="103"/>
      <c r="F598" s="114" t="s">
        <v>31</v>
      </c>
      <c r="G598" s="114" t="s">
        <v>1181</v>
      </c>
      <c r="H598" s="373">
        <v>30</v>
      </c>
      <c r="I598" s="374"/>
      <c r="J598" s="375"/>
      <c r="K598" s="103"/>
      <c r="L598" s="114"/>
      <c r="M598" s="114"/>
      <c r="N598" s="103"/>
      <c r="O598" s="103" t="s">
        <v>17</v>
      </c>
    </row>
    <row r="599" spans="1:15" ht="22.5" hidden="1" customHeight="1">
      <c r="A599" s="103">
        <f>MAX(A$2:A598)+1</f>
        <v>517</v>
      </c>
      <c r="B599" s="103" t="s">
        <v>1187</v>
      </c>
      <c r="C599" s="103" t="s">
        <v>1183</v>
      </c>
      <c r="D599" s="103"/>
      <c r="E599" s="103"/>
      <c r="F599" s="114" t="s">
        <v>31</v>
      </c>
      <c r="G599" s="114" t="s">
        <v>121</v>
      </c>
      <c r="H599" s="373">
        <v>30</v>
      </c>
      <c r="I599" s="374"/>
      <c r="J599" s="375"/>
      <c r="K599" s="103" t="s">
        <v>1183</v>
      </c>
      <c r="L599" s="114"/>
      <c r="M599" s="114"/>
      <c r="N599" s="103"/>
      <c r="O599" s="103" t="s">
        <v>17</v>
      </c>
    </row>
    <row r="600" spans="1:15" ht="22.5" hidden="1" customHeight="1">
      <c r="A600" s="103">
        <f>MAX(A$2:A599)+1</f>
        <v>518</v>
      </c>
      <c r="B600" s="103">
        <v>230500005</v>
      </c>
      <c r="C600" s="103" t="s">
        <v>1188</v>
      </c>
      <c r="D600" s="103" t="s">
        <v>1189</v>
      </c>
      <c r="E600" s="103"/>
      <c r="F600" s="114" t="s">
        <v>31</v>
      </c>
      <c r="G600" s="114" t="s">
        <v>32</v>
      </c>
      <c r="H600" s="373">
        <v>30</v>
      </c>
      <c r="I600" s="374"/>
      <c r="J600" s="375"/>
      <c r="K600" s="103"/>
      <c r="L600" s="114"/>
      <c r="M600" s="114"/>
      <c r="N600" s="103"/>
      <c r="O600" s="103" t="s">
        <v>17</v>
      </c>
    </row>
    <row r="601" spans="1:15" ht="22.5" hidden="1" customHeight="1">
      <c r="A601" s="103">
        <f>MAX(A$2:A600)+1</f>
        <v>519</v>
      </c>
      <c r="B601" s="103">
        <v>230500006</v>
      </c>
      <c r="C601" s="103" t="s">
        <v>1190</v>
      </c>
      <c r="D601" s="103" t="s">
        <v>1191</v>
      </c>
      <c r="E601" s="103"/>
      <c r="F601" s="114" t="s">
        <v>23</v>
      </c>
      <c r="G601" s="114" t="s">
        <v>32</v>
      </c>
      <c r="H601" s="373">
        <v>20</v>
      </c>
      <c r="I601" s="374"/>
      <c r="J601" s="375"/>
      <c r="K601" s="103"/>
      <c r="L601" s="114"/>
      <c r="M601" s="114"/>
      <c r="N601" s="103"/>
      <c r="O601" s="103" t="s">
        <v>17</v>
      </c>
    </row>
    <row r="602" spans="1:15" ht="22.5" hidden="1" customHeight="1">
      <c r="A602" s="103">
        <f>MAX(A$2:A601)+1</f>
        <v>520</v>
      </c>
      <c r="B602" s="103">
        <v>230500007</v>
      </c>
      <c r="C602" s="103" t="s">
        <v>1192</v>
      </c>
      <c r="D602" s="103" t="s">
        <v>1193</v>
      </c>
      <c r="E602" s="103"/>
      <c r="F602" s="114" t="s">
        <v>23</v>
      </c>
      <c r="G602" s="114" t="s">
        <v>32</v>
      </c>
      <c r="H602" s="373">
        <v>40</v>
      </c>
      <c r="I602" s="374"/>
      <c r="J602" s="375"/>
      <c r="K602" s="103"/>
      <c r="L602" s="114"/>
      <c r="M602" s="114"/>
      <c r="N602" s="103"/>
      <c r="O602" s="103" t="s">
        <v>17</v>
      </c>
    </row>
    <row r="603" spans="1:15" ht="22.5" hidden="1" customHeight="1">
      <c r="A603" s="103">
        <f>MAX(A$2:A602)+1</f>
        <v>521</v>
      </c>
      <c r="B603" s="103">
        <v>230500008</v>
      </c>
      <c r="C603" s="103" t="s">
        <v>1194</v>
      </c>
      <c r="D603" s="103" t="s">
        <v>1195</v>
      </c>
      <c r="E603" s="103"/>
      <c r="F603" s="114" t="s">
        <v>31</v>
      </c>
      <c r="G603" s="114" t="s">
        <v>32</v>
      </c>
      <c r="H603" s="373">
        <v>30</v>
      </c>
      <c r="I603" s="374"/>
      <c r="J603" s="375"/>
      <c r="K603" s="103"/>
      <c r="L603" s="114"/>
      <c r="M603" s="114"/>
      <c r="N603" s="103"/>
      <c r="O603" s="103" t="s">
        <v>17</v>
      </c>
    </row>
    <row r="604" spans="1:15" ht="22.5" hidden="1" customHeight="1">
      <c r="A604" s="103">
        <f>MAX(A$2:A603)+1</f>
        <v>522</v>
      </c>
      <c r="B604" s="103" t="s">
        <v>1196</v>
      </c>
      <c r="C604" s="180" t="s">
        <v>1197</v>
      </c>
      <c r="D604" s="103"/>
      <c r="E604" s="103"/>
      <c r="F604" s="114" t="s">
        <v>31</v>
      </c>
      <c r="G604" s="114" t="s">
        <v>32</v>
      </c>
      <c r="H604" s="373">
        <v>20</v>
      </c>
      <c r="I604" s="374"/>
      <c r="J604" s="375"/>
      <c r="K604" s="181" t="s">
        <v>1198</v>
      </c>
      <c r="L604" s="114"/>
      <c r="M604" s="114"/>
      <c r="N604" s="103"/>
      <c r="O604" s="103" t="s">
        <v>17</v>
      </c>
    </row>
    <row r="605" spans="1:15" ht="22.5" hidden="1" customHeight="1">
      <c r="A605" s="103">
        <f>MAX(A$2:A604)+1</f>
        <v>523</v>
      </c>
      <c r="B605" s="103">
        <v>230500009</v>
      </c>
      <c r="C605" s="103" t="s">
        <v>1199</v>
      </c>
      <c r="D605" s="103" t="s">
        <v>1200</v>
      </c>
      <c r="E605" s="103"/>
      <c r="F605" s="114" t="s">
        <v>31</v>
      </c>
      <c r="G605" s="114" t="s">
        <v>32</v>
      </c>
      <c r="H605" s="373">
        <v>50</v>
      </c>
      <c r="I605" s="374"/>
      <c r="J605" s="375"/>
      <c r="K605" s="103"/>
      <c r="L605" s="114"/>
      <c r="M605" s="114"/>
      <c r="N605" s="103"/>
      <c r="O605" s="103" t="s">
        <v>17</v>
      </c>
    </row>
    <row r="606" spans="1:15" ht="22.5" hidden="1" customHeight="1">
      <c r="A606" s="103">
        <f>MAX(A$2:A605)+1</f>
        <v>524</v>
      </c>
      <c r="B606" s="103" t="s">
        <v>1201</v>
      </c>
      <c r="C606" s="180" t="s">
        <v>1202</v>
      </c>
      <c r="D606" s="103"/>
      <c r="E606" s="103"/>
      <c r="F606" s="114" t="s">
        <v>31</v>
      </c>
      <c r="G606" s="114" t="s">
        <v>32</v>
      </c>
      <c r="H606" s="373">
        <v>40</v>
      </c>
      <c r="I606" s="374"/>
      <c r="J606" s="375"/>
      <c r="K606" s="181" t="s">
        <v>1198</v>
      </c>
      <c r="L606" s="114"/>
      <c r="M606" s="114"/>
      <c r="N606" s="103"/>
      <c r="O606" s="103" t="s">
        <v>17</v>
      </c>
    </row>
    <row r="607" spans="1:15" ht="22.5" hidden="1" customHeight="1">
      <c r="A607" s="103">
        <f>MAX(A$2:A606)+1</f>
        <v>525</v>
      </c>
      <c r="B607" s="103">
        <v>230500010</v>
      </c>
      <c r="C607" s="103" t="s">
        <v>1203</v>
      </c>
      <c r="D607" s="103"/>
      <c r="E607" s="103"/>
      <c r="F607" s="114" t="s">
        <v>31</v>
      </c>
      <c r="G607" s="114" t="s">
        <v>32</v>
      </c>
      <c r="H607" s="373">
        <v>50</v>
      </c>
      <c r="I607" s="374"/>
      <c r="J607" s="375"/>
      <c r="K607" s="103"/>
      <c r="L607" s="114"/>
      <c r="M607" s="114"/>
      <c r="N607" s="103"/>
      <c r="O607" s="103" t="s">
        <v>17</v>
      </c>
    </row>
    <row r="608" spans="1:15" ht="22.5" hidden="1" customHeight="1">
      <c r="A608" s="103">
        <f>MAX(A$2:A607)+1</f>
        <v>526</v>
      </c>
      <c r="B608" s="103">
        <v>230500011</v>
      </c>
      <c r="C608" s="103" t="s">
        <v>1204</v>
      </c>
      <c r="D608" s="103"/>
      <c r="E608" s="103"/>
      <c r="F608" s="114" t="s">
        <v>31</v>
      </c>
      <c r="G608" s="114" t="s">
        <v>32</v>
      </c>
      <c r="H608" s="373">
        <v>50</v>
      </c>
      <c r="I608" s="374"/>
      <c r="J608" s="375"/>
      <c r="K608" s="103"/>
      <c r="L608" s="114"/>
      <c r="M608" s="114"/>
      <c r="N608" s="103"/>
      <c r="O608" s="103" t="s">
        <v>17</v>
      </c>
    </row>
    <row r="609" spans="1:15" ht="22.5" hidden="1" customHeight="1">
      <c r="A609" s="103">
        <f>MAX(A$2:A608)+1</f>
        <v>527</v>
      </c>
      <c r="B609" s="103">
        <v>230500012</v>
      </c>
      <c r="C609" s="103" t="s">
        <v>1205</v>
      </c>
      <c r="D609" s="103"/>
      <c r="E609" s="103"/>
      <c r="F609" s="116" t="s">
        <v>31</v>
      </c>
      <c r="G609" s="114" t="s">
        <v>32</v>
      </c>
      <c r="H609" s="373">
        <v>20</v>
      </c>
      <c r="I609" s="374"/>
      <c r="J609" s="375"/>
      <c r="K609" s="103"/>
      <c r="L609" s="114"/>
      <c r="M609" s="114"/>
      <c r="N609" s="103"/>
      <c r="O609" s="103" t="s">
        <v>17</v>
      </c>
    </row>
    <row r="610" spans="1:15" ht="22.5" hidden="1" customHeight="1">
      <c r="A610" s="103">
        <f>MAX(A$2:A609)+1</f>
        <v>528</v>
      </c>
      <c r="B610" s="103">
        <v>230500013</v>
      </c>
      <c r="C610" s="103" t="s">
        <v>1206</v>
      </c>
      <c r="D610" s="103" t="s">
        <v>1207</v>
      </c>
      <c r="E610" s="103"/>
      <c r="F610" s="114" t="s">
        <v>23</v>
      </c>
      <c r="G610" s="114" t="s">
        <v>32</v>
      </c>
      <c r="H610" s="373">
        <v>50</v>
      </c>
      <c r="I610" s="374"/>
      <c r="J610" s="375"/>
      <c r="L610" s="103"/>
      <c r="M610" s="114"/>
      <c r="N610" s="103"/>
      <c r="O610" s="103" t="s">
        <v>17</v>
      </c>
    </row>
    <row r="611" spans="1:15" ht="22.5" hidden="1" customHeight="1">
      <c r="A611" s="103">
        <f>MAX(A$2:A610)+1</f>
        <v>529</v>
      </c>
      <c r="B611" s="103">
        <v>230500014</v>
      </c>
      <c r="C611" s="103" t="s">
        <v>1208</v>
      </c>
      <c r="D611" s="103" t="s">
        <v>1209</v>
      </c>
      <c r="E611" s="103"/>
      <c r="F611" s="114" t="s">
        <v>36</v>
      </c>
      <c r="G611" s="114" t="s">
        <v>32</v>
      </c>
      <c r="H611" s="373">
        <v>95</v>
      </c>
      <c r="I611" s="374"/>
      <c r="J611" s="375"/>
      <c r="K611" s="103"/>
      <c r="L611" s="114"/>
      <c r="M611" s="114"/>
      <c r="N611" s="103"/>
      <c r="O611" s="103" t="s">
        <v>17</v>
      </c>
    </row>
    <row r="612" spans="1:15" s="87" customFormat="1" ht="45" hidden="1" customHeight="1">
      <c r="A612" s="103"/>
      <c r="B612" s="103">
        <v>2306</v>
      </c>
      <c r="C612" s="103" t="s">
        <v>1210</v>
      </c>
      <c r="D612" s="103" t="s">
        <v>1211</v>
      </c>
      <c r="E612" s="103" t="s">
        <v>885</v>
      </c>
      <c r="F612" s="114"/>
      <c r="G612" s="114"/>
      <c r="H612" s="373"/>
      <c r="I612" s="374"/>
      <c r="J612" s="375"/>
      <c r="K612" s="103"/>
      <c r="L612" s="114"/>
      <c r="M612" s="114"/>
      <c r="N612" s="103"/>
      <c r="O612" s="103" t="s">
        <v>17</v>
      </c>
    </row>
    <row r="613" spans="1:15" ht="22.5" hidden="1" customHeight="1">
      <c r="A613" s="103">
        <f>MAX(A$2:A612)+1</f>
        <v>530</v>
      </c>
      <c r="B613" s="103">
        <v>230600001</v>
      </c>
      <c r="C613" s="180" t="s">
        <v>1212</v>
      </c>
      <c r="D613" s="103"/>
      <c r="E613" s="103"/>
      <c r="F613" s="114" t="s">
        <v>36</v>
      </c>
      <c r="G613" s="114" t="s">
        <v>32</v>
      </c>
      <c r="H613" s="373">
        <v>500</v>
      </c>
      <c r="I613" s="374"/>
      <c r="J613" s="375"/>
      <c r="K613" s="103"/>
      <c r="L613" s="114"/>
      <c r="M613" s="114"/>
      <c r="N613" s="103"/>
      <c r="O613" s="103" t="s">
        <v>17</v>
      </c>
    </row>
    <row r="614" spans="1:15" ht="22.5" hidden="1" customHeight="1">
      <c r="A614" s="103">
        <f>MAX(A$2:A613)+1</f>
        <v>531</v>
      </c>
      <c r="B614" s="103">
        <v>230600002</v>
      </c>
      <c r="C614" s="180" t="s">
        <v>1213</v>
      </c>
      <c r="D614" s="103"/>
      <c r="E614" s="103"/>
      <c r="F614" s="114" t="s">
        <v>36</v>
      </c>
      <c r="G614" s="114" t="s">
        <v>32</v>
      </c>
      <c r="H614" s="373">
        <v>500</v>
      </c>
      <c r="I614" s="374"/>
      <c r="J614" s="375"/>
      <c r="K614" s="103"/>
      <c r="L614" s="114"/>
      <c r="M614" s="114"/>
      <c r="N614" s="103"/>
      <c r="O614" s="103" t="s">
        <v>17</v>
      </c>
    </row>
    <row r="615" spans="1:15" ht="22.5" hidden="1" customHeight="1">
      <c r="A615" s="103">
        <f>MAX(A$2:A614)+1</f>
        <v>532</v>
      </c>
      <c r="B615" s="103">
        <v>230600003</v>
      </c>
      <c r="C615" s="180" t="s">
        <v>1214</v>
      </c>
      <c r="D615" s="103"/>
      <c r="E615" s="103"/>
      <c r="F615" s="114" t="s">
        <v>36</v>
      </c>
      <c r="G615" s="114" t="s">
        <v>32</v>
      </c>
      <c r="H615" s="376">
        <v>905</v>
      </c>
      <c r="I615" s="377"/>
      <c r="J615" s="378"/>
      <c r="K615" s="103"/>
      <c r="L615" s="188"/>
      <c r="M615" s="188"/>
      <c r="N615" s="103"/>
      <c r="O615" s="103" t="s">
        <v>786</v>
      </c>
    </row>
    <row r="616" spans="1:15" ht="22.5" hidden="1" customHeight="1">
      <c r="A616" s="103">
        <f>MAX(A$2:A615)+1</f>
        <v>533</v>
      </c>
      <c r="B616" s="103">
        <v>230600004</v>
      </c>
      <c r="C616" s="180" t="s">
        <v>1215</v>
      </c>
      <c r="D616" s="103"/>
      <c r="E616" s="103"/>
      <c r="F616" s="114" t="s">
        <v>36</v>
      </c>
      <c r="G616" s="114" t="s">
        <v>32</v>
      </c>
      <c r="H616" s="373">
        <v>500</v>
      </c>
      <c r="I616" s="374"/>
      <c r="J616" s="375"/>
      <c r="K616" s="103"/>
      <c r="L616" s="114"/>
      <c r="M616" s="114"/>
      <c r="N616" s="103"/>
      <c r="O616" s="103" t="s">
        <v>17</v>
      </c>
    </row>
    <row r="617" spans="1:15" ht="22.5" hidden="1" customHeight="1">
      <c r="A617" s="103">
        <f>MAX(A$2:A616)+1</f>
        <v>534</v>
      </c>
      <c r="B617" s="103">
        <v>230600005</v>
      </c>
      <c r="C617" s="180" t="s">
        <v>1216</v>
      </c>
      <c r="D617" s="103"/>
      <c r="E617" s="103"/>
      <c r="F617" s="114" t="s">
        <v>36</v>
      </c>
      <c r="G617" s="114" t="s">
        <v>32</v>
      </c>
      <c r="H617" s="373">
        <v>200</v>
      </c>
      <c r="I617" s="374"/>
      <c r="J617" s="375"/>
      <c r="K617" s="103"/>
      <c r="L617" s="114"/>
      <c r="M617" s="114"/>
      <c r="N617" s="103"/>
      <c r="O617" s="103" t="s">
        <v>17</v>
      </c>
    </row>
    <row r="618" spans="1:15" ht="22.5" hidden="1" customHeight="1">
      <c r="A618" s="103">
        <f>MAX(A$2:A617)+1</f>
        <v>535</v>
      </c>
      <c r="B618" s="103">
        <v>230600006</v>
      </c>
      <c r="C618" s="180" t="s">
        <v>1217</v>
      </c>
      <c r="D618" s="103"/>
      <c r="E618" s="103"/>
      <c r="F618" s="114" t="s">
        <v>36</v>
      </c>
      <c r="G618" s="114" t="s">
        <v>32</v>
      </c>
      <c r="H618" s="373">
        <v>200</v>
      </c>
      <c r="I618" s="374"/>
      <c r="J618" s="375"/>
      <c r="K618" s="103"/>
      <c r="L618" s="114"/>
      <c r="M618" s="114"/>
      <c r="N618" s="103"/>
      <c r="O618" s="103" t="s">
        <v>17</v>
      </c>
    </row>
    <row r="619" spans="1:15" ht="22.5" hidden="1" customHeight="1">
      <c r="A619" s="103">
        <f>MAX(A$2:A618)+1</f>
        <v>536</v>
      </c>
      <c r="B619" s="103">
        <v>230600007</v>
      </c>
      <c r="C619" s="180" t="s">
        <v>1218</v>
      </c>
      <c r="D619" s="103"/>
      <c r="E619" s="103"/>
      <c r="F619" s="114" t="s">
        <v>36</v>
      </c>
      <c r="G619" s="114" t="s">
        <v>32</v>
      </c>
      <c r="H619" s="373">
        <v>2000</v>
      </c>
      <c r="I619" s="374"/>
      <c r="J619" s="375"/>
      <c r="K619" s="103"/>
      <c r="L619" s="114"/>
      <c r="M619" s="114"/>
      <c r="N619" s="103"/>
      <c r="O619" s="103" t="s">
        <v>17</v>
      </c>
    </row>
    <row r="620" spans="1:15" ht="22.5" hidden="1" customHeight="1">
      <c r="A620" s="103">
        <f>MAX(A$2:A619)+1</f>
        <v>537</v>
      </c>
      <c r="B620" s="103">
        <v>230600008</v>
      </c>
      <c r="C620" s="180" t="s">
        <v>1219</v>
      </c>
      <c r="D620" s="103"/>
      <c r="E620" s="103"/>
      <c r="F620" s="114" t="s">
        <v>36</v>
      </c>
      <c r="G620" s="114" t="s">
        <v>32</v>
      </c>
      <c r="H620" s="373">
        <v>2470</v>
      </c>
      <c r="I620" s="374"/>
      <c r="J620" s="375"/>
      <c r="K620" s="103"/>
      <c r="L620" s="114"/>
      <c r="M620" s="114"/>
      <c r="N620" s="103"/>
      <c r="O620" s="103" t="s">
        <v>17</v>
      </c>
    </row>
    <row r="621" spans="1:15" ht="22.5" hidden="1" customHeight="1">
      <c r="A621" s="103">
        <f>MAX(A$2:A620)+1</f>
        <v>538</v>
      </c>
      <c r="B621" s="103">
        <v>230600009</v>
      </c>
      <c r="C621" s="180" t="s">
        <v>1220</v>
      </c>
      <c r="D621" s="103"/>
      <c r="E621" s="103"/>
      <c r="F621" s="114" t="s">
        <v>36</v>
      </c>
      <c r="G621" s="114" t="s">
        <v>32</v>
      </c>
      <c r="H621" s="373">
        <v>200</v>
      </c>
      <c r="I621" s="374"/>
      <c r="J621" s="375"/>
      <c r="K621" s="103"/>
      <c r="L621" s="114"/>
      <c r="M621" s="114"/>
      <c r="N621" s="103"/>
      <c r="O621" s="103" t="s">
        <v>17</v>
      </c>
    </row>
    <row r="622" spans="1:15" ht="22.5" hidden="1" customHeight="1">
      <c r="A622" s="103">
        <f>MAX(A$2:A621)+1</f>
        <v>539</v>
      </c>
      <c r="B622" s="103">
        <v>230600010</v>
      </c>
      <c r="C622" s="180" t="s">
        <v>1221</v>
      </c>
      <c r="D622" s="103"/>
      <c r="E622" s="103"/>
      <c r="F622" s="114" t="s">
        <v>36</v>
      </c>
      <c r="G622" s="114" t="s">
        <v>32</v>
      </c>
      <c r="H622" s="373">
        <v>500</v>
      </c>
      <c r="I622" s="374"/>
      <c r="J622" s="375"/>
      <c r="K622" s="103"/>
      <c r="L622" s="114"/>
      <c r="M622" s="114"/>
      <c r="N622" s="103"/>
      <c r="O622" s="103" t="s">
        <v>17</v>
      </c>
    </row>
    <row r="623" spans="1:15" ht="22.5" hidden="1" customHeight="1">
      <c r="A623" s="103">
        <f>MAX(A$2:A622)+1</f>
        <v>540</v>
      </c>
      <c r="B623" s="103">
        <v>230600011</v>
      </c>
      <c r="C623" s="180" t="s">
        <v>1222</v>
      </c>
      <c r="D623" s="103"/>
      <c r="E623" s="103"/>
      <c r="F623" s="114" t="s">
        <v>36</v>
      </c>
      <c r="G623" s="114" t="s">
        <v>32</v>
      </c>
      <c r="H623" s="373">
        <v>500</v>
      </c>
      <c r="I623" s="374"/>
      <c r="J623" s="375"/>
      <c r="K623" s="103"/>
      <c r="L623" s="114"/>
      <c r="M623" s="114"/>
      <c r="N623" s="103"/>
      <c r="O623" s="103" t="s">
        <v>17</v>
      </c>
    </row>
    <row r="624" spans="1:15" ht="22.5" hidden="1" customHeight="1">
      <c r="A624" s="103">
        <f>MAX(A$2:A623)+1</f>
        <v>541</v>
      </c>
      <c r="B624" s="103">
        <v>230600012</v>
      </c>
      <c r="C624" s="180" t="s">
        <v>1223</v>
      </c>
      <c r="D624" s="103"/>
      <c r="E624" s="103"/>
      <c r="F624" s="114" t="s">
        <v>36</v>
      </c>
      <c r="G624" s="114" t="s">
        <v>32</v>
      </c>
      <c r="H624" s="373">
        <v>500</v>
      </c>
      <c r="I624" s="374"/>
      <c r="J624" s="375"/>
      <c r="K624" s="103"/>
      <c r="L624" s="114"/>
      <c r="M624" s="114"/>
      <c r="N624" s="103"/>
      <c r="O624" s="103" t="s">
        <v>17</v>
      </c>
    </row>
    <row r="625" spans="1:15" ht="22.5" hidden="1" customHeight="1">
      <c r="A625" s="103">
        <f>MAX(A$2:A624)+1</f>
        <v>542</v>
      </c>
      <c r="B625" s="103">
        <v>230600013</v>
      </c>
      <c r="C625" s="180" t="s">
        <v>1224</v>
      </c>
      <c r="D625" s="103"/>
      <c r="E625" s="103"/>
      <c r="F625" s="114" t="s">
        <v>36</v>
      </c>
      <c r="G625" s="114" t="s">
        <v>32</v>
      </c>
      <c r="H625" s="373">
        <v>50</v>
      </c>
      <c r="I625" s="374"/>
      <c r="J625" s="375"/>
      <c r="K625" s="103"/>
      <c r="L625" s="114"/>
      <c r="M625" s="114"/>
      <c r="N625" s="103"/>
      <c r="O625" s="103" t="s">
        <v>17</v>
      </c>
    </row>
    <row r="626" spans="1:15" ht="22.5" hidden="1" customHeight="1">
      <c r="A626" s="103">
        <f>MAX(A$2:A625)+1</f>
        <v>543</v>
      </c>
      <c r="B626" s="103">
        <v>230600014</v>
      </c>
      <c r="C626" s="180" t="s">
        <v>1225</v>
      </c>
      <c r="D626" s="103"/>
      <c r="E626" s="103"/>
      <c r="F626" s="114" t="s">
        <v>36</v>
      </c>
      <c r="G626" s="114" t="s">
        <v>32</v>
      </c>
      <c r="H626" s="373">
        <v>50</v>
      </c>
      <c r="I626" s="374"/>
      <c r="J626" s="375"/>
      <c r="K626" s="103"/>
      <c r="L626" s="114"/>
      <c r="M626" s="114"/>
      <c r="N626" s="103"/>
      <c r="O626" s="103" t="s">
        <v>17</v>
      </c>
    </row>
    <row r="627" spans="1:15" ht="22.5" hidden="1" customHeight="1">
      <c r="A627" s="103">
        <f>MAX(A$2:A626)+1</f>
        <v>544</v>
      </c>
      <c r="B627" s="103">
        <v>230600015</v>
      </c>
      <c r="C627" s="180" t="s">
        <v>1226</v>
      </c>
      <c r="D627" s="103"/>
      <c r="E627" s="103"/>
      <c r="F627" s="114" t="s">
        <v>36</v>
      </c>
      <c r="G627" s="114" t="s">
        <v>32</v>
      </c>
      <c r="H627" s="373">
        <v>40</v>
      </c>
      <c r="I627" s="374"/>
      <c r="J627" s="375"/>
      <c r="K627" s="103"/>
      <c r="L627" s="114"/>
      <c r="M627" s="114"/>
      <c r="N627" s="103"/>
      <c r="O627" s="103" t="s">
        <v>17</v>
      </c>
    </row>
    <row r="628" spans="1:15" ht="22.5" hidden="1" customHeight="1">
      <c r="A628" s="103">
        <f>MAX(A$2:A627)+1</f>
        <v>545</v>
      </c>
      <c r="B628" s="103">
        <v>230600016</v>
      </c>
      <c r="C628" s="180" t="s">
        <v>1227</v>
      </c>
      <c r="D628" s="103"/>
      <c r="E628" s="103"/>
      <c r="F628" s="114" t="s">
        <v>36</v>
      </c>
      <c r="G628" s="114" t="s">
        <v>32</v>
      </c>
      <c r="H628" s="373">
        <v>33</v>
      </c>
      <c r="I628" s="374"/>
      <c r="J628" s="375"/>
      <c r="K628" s="103"/>
      <c r="L628" s="114"/>
      <c r="M628" s="114"/>
      <c r="N628" s="103"/>
      <c r="O628" s="103" t="s">
        <v>17</v>
      </c>
    </row>
    <row r="629" spans="1:15" ht="33.75" hidden="1" customHeight="1">
      <c r="A629" s="103">
        <f>MAX(A$2:A628)+1</f>
        <v>546</v>
      </c>
      <c r="B629" s="103">
        <v>230600017</v>
      </c>
      <c r="C629" s="67" t="s">
        <v>1228</v>
      </c>
      <c r="D629" s="103" t="s">
        <v>1229</v>
      </c>
      <c r="E629" s="103" t="s">
        <v>1230</v>
      </c>
      <c r="F629" s="114" t="s">
        <v>36</v>
      </c>
      <c r="G629" s="114" t="s">
        <v>32</v>
      </c>
      <c r="H629" s="373">
        <v>1200</v>
      </c>
      <c r="I629" s="374"/>
      <c r="J629" s="375"/>
      <c r="K629" s="103"/>
      <c r="L629" s="114"/>
      <c r="M629" s="114"/>
      <c r="N629" s="103"/>
      <c r="O629" s="103" t="s">
        <v>17</v>
      </c>
    </row>
    <row r="630" spans="1:15" s="87" customFormat="1" ht="33.75" hidden="1" customHeight="1">
      <c r="A630" s="103"/>
      <c r="B630" s="103">
        <v>24</v>
      </c>
      <c r="C630" s="103" t="s">
        <v>1231</v>
      </c>
      <c r="D630" s="103"/>
      <c r="E630" s="103" t="s">
        <v>1232</v>
      </c>
      <c r="F630" s="114"/>
      <c r="G630" s="114"/>
      <c r="H630" s="373"/>
      <c r="I630" s="374"/>
      <c r="J630" s="375"/>
      <c r="K630" s="103" t="s">
        <v>1233</v>
      </c>
      <c r="L630" s="114"/>
      <c r="M630" s="114"/>
      <c r="N630" s="103"/>
      <c r="O630" s="103" t="s">
        <v>17</v>
      </c>
    </row>
    <row r="631" spans="1:15" s="87" customFormat="1" ht="22.5" hidden="1" customHeight="1">
      <c r="A631" s="103"/>
      <c r="B631" s="103">
        <v>2401</v>
      </c>
      <c r="C631" s="103" t="s">
        <v>1234</v>
      </c>
      <c r="D631" s="103"/>
      <c r="E631" s="103"/>
      <c r="F631" s="114"/>
      <c r="G631" s="114"/>
      <c r="H631" s="373"/>
      <c r="I631" s="374"/>
      <c r="J631" s="375"/>
      <c r="K631" s="103"/>
      <c r="L631" s="114"/>
      <c r="M631" s="114"/>
      <c r="N631" s="103"/>
      <c r="O631" s="103" t="s">
        <v>17</v>
      </c>
    </row>
    <row r="632" spans="1:15" ht="22.5" hidden="1" customHeight="1">
      <c r="A632" s="103">
        <f>MAX(A$2:A631)+1</f>
        <v>547</v>
      </c>
      <c r="B632" s="103" t="s">
        <v>1235</v>
      </c>
      <c r="C632" s="180" t="s">
        <v>1236</v>
      </c>
      <c r="D632" s="103"/>
      <c r="E632" s="103"/>
      <c r="F632" s="114" t="s">
        <v>36</v>
      </c>
      <c r="G632" s="114" t="s">
        <v>121</v>
      </c>
      <c r="H632" s="373">
        <v>20</v>
      </c>
      <c r="I632" s="374"/>
      <c r="J632" s="375"/>
      <c r="K632" s="181" t="s">
        <v>1236</v>
      </c>
      <c r="L632" s="114"/>
      <c r="M632" s="114"/>
      <c r="N632" s="103"/>
      <c r="O632" s="103" t="s">
        <v>17</v>
      </c>
    </row>
    <row r="633" spans="1:15" ht="22.5" hidden="1" customHeight="1">
      <c r="A633" s="103">
        <f>MAX(A$2:A632)+1</f>
        <v>548</v>
      </c>
      <c r="B633" s="103">
        <v>240100001</v>
      </c>
      <c r="C633" s="103" t="s">
        <v>1237</v>
      </c>
      <c r="D633" s="103" t="s">
        <v>1238</v>
      </c>
      <c r="E633" s="103"/>
      <c r="F633" s="114" t="s">
        <v>36</v>
      </c>
      <c r="G633" s="114" t="s">
        <v>652</v>
      </c>
      <c r="H633" s="373">
        <v>200</v>
      </c>
      <c r="I633" s="374"/>
      <c r="J633" s="375"/>
      <c r="K633" s="103"/>
      <c r="L633" s="114"/>
      <c r="M633" s="114"/>
      <c r="N633" s="103"/>
      <c r="O633" s="103" t="s">
        <v>17</v>
      </c>
    </row>
    <row r="634" spans="1:15" ht="22.5" hidden="1" customHeight="1">
      <c r="A634" s="103">
        <f>MAX(A$2:A633)+1</f>
        <v>549</v>
      </c>
      <c r="B634" s="103">
        <v>240100002</v>
      </c>
      <c r="C634" s="103" t="s">
        <v>1239</v>
      </c>
      <c r="D634" s="103" t="s">
        <v>1240</v>
      </c>
      <c r="E634" s="103"/>
      <c r="F634" s="114" t="s">
        <v>36</v>
      </c>
      <c r="G634" s="114" t="s">
        <v>652</v>
      </c>
      <c r="H634" s="373">
        <v>350</v>
      </c>
      <c r="I634" s="374"/>
      <c r="J634" s="375"/>
      <c r="K634" s="103"/>
      <c r="L634" s="114"/>
      <c r="M634" s="114"/>
      <c r="N634" s="103"/>
      <c r="O634" s="103" t="s">
        <v>17</v>
      </c>
    </row>
    <row r="635" spans="1:15" ht="22.5" hidden="1" customHeight="1">
      <c r="A635" s="103">
        <f>MAX(A$2:A634)+1</f>
        <v>550</v>
      </c>
      <c r="B635" s="103">
        <v>240100003</v>
      </c>
      <c r="C635" s="103" t="s">
        <v>1241</v>
      </c>
      <c r="D635" s="103" t="s">
        <v>1242</v>
      </c>
      <c r="E635" s="103"/>
      <c r="F635" s="114" t="s">
        <v>36</v>
      </c>
      <c r="G635" s="114" t="s">
        <v>652</v>
      </c>
      <c r="H635" s="373">
        <v>200</v>
      </c>
      <c r="I635" s="374"/>
      <c r="J635" s="375"/>
      <c r="K635" s="103"/>
      <c r="L635" s="114"/>
      <c r="M635" s="114"/>
      <c r="N635" s="103"/>
      <c r="O635" s="103" t="s">
        <v>17</v>
      </c>
    </row>
    <row r="636" spans="1:15" ht="33.75" hidden="1" customHeight="1">
      <c r="A636" s="103">
        <f>MAX(A$2:A635)+1</f>
        <v>551</v>
      </c>
      <c r="B636" s="103">
        <v>240100004</v>
      </c>
      <c r="C636" s="103" t="s">
        <v>1243</v>
      </c>
      <c r="D636" s="103" t="s">
        <v>1244</v>
      </c>
      <c r="E636" s="103"/>
      <c r="F636" s="114" t="s">
        <v>36</v>
      </c>
      <c r="G636" s="114" t="s">
        <v>652</v>
      </c>
      <c r="H636" s="373">
        <v>800</v>
      </c>
      <c r="I636" s="374"/>
      <c r="J636" s="375"/>
      <c r="K636" s="103"/>
      <c r="L636" s="114"/>
      <c r="M636" s="114"/>
      <c r="N636" s="103"/>
      <c r="O636" s="103" t="s">
        <v>17</v>
      </c>
    </row>
    <row r="637" spans="1:15" ht="22.5" hidden="1" customHeight="1">
      <c r="A637" s="103">
        <f>MAX(A$2:A636)+1</f>
        <v>552</v>
      </c>
      <c r="B637" s="103">
        <v>240100005</v>
      </c>
      <c r="C637" s="103" t="s">
        <v>1245</v>
      </c>
      <c r="D637" s="103"/>
      <c r="E637" s="103"/>
      <c r="F637" s="114" t="s">
        <v>36</v>
      </c>
      <c r="G637" s="114" t="s">
        <v>32</v>
      </c>
      <c r="H637" s="373">
        <v>40</v>
      </c>
      <c r="I637" s="374"/>
      <c r="J637" s="375"/>
      <c r="K637" s="103"/>
      <c r="L637" s="114"/>
      <c r="M637" s="114"/>
      <c r="N637" s="103"/>
      <c r="O637" s="103" t="s">
        <v>17</v>
      </c>
    </row>
    <row r="638" spans="1:15" ht="22.5" hidden="1" customHeight="1">
      <c r="A638" s="150">
        <f>MAX(A$2:A637)+1</f>
        <v>553</v>
      </c>
      <c r="B638" s="150">
        <v>240100006</v>
      </c>
      <c r="C638" s="150" t="s">
        <v>1246</v>
      </c>
      <c r="D638" s="150" t="s">
        <v>1247</v>
      </c>
      <c r="E638" s="150"/>
      <c r="F638" s="147" t="s">
        <v>23</v>
      </c>
      <c r="G638" s="147" t="s">
        <v>32</v>
      </c>
      <c r="H638" s="373">
        <v>204</v>
      </c>
      <c r="I638" s="374"/>
      <c r="J638" s="375"/>
      <c r="K638" s="150"/>
      <c r="L638" s="147"/>
      <c r="M638" s="147"/>
      <c r="N638" s="103"/>
      <c r="O638" s="103" t="s">
        <v>17</v>
      </c>
    </row>
    <row r="639" spans="1:15" ht="33.75" hidden="1" customHeight="1">
      <c r="A639" s="150">
        <f>MAX(A$2:A638)+1</f>
        <v>554</v>
      </c>
      <c r="B639" s="150">
        <v>240100007</v>
      </c>
      <c r="C639" s="150" t="s">
        <v>1248</v>
      </c>
      <c r="D639" s="150" t="s">
        <v>1249</v>
      </c>
      <c r="E639" s="150"/>
      <c r="F639" s="147" t="s">
        <v>23</v>
      </c>
      <c r="G639" s="147" t="s">
        <v>32</v>
      </c>
      <c r="H639" s="373">
        <v>61</v>
      </c>
      <c r="I639" s="374"/>
      <c r="J639" s="375"/>
      <c r="K639" s="150"/>
      <c r="L639" s="147"/>
      <c r="M639" s="147"/>
      <c r="N639" s="103"/>
      <c r="O639" s="103" t="s">
        <v>17</v>
      </c>
    </row>
    <row r="640" spans="1:15" ht="33.75" hidden="1" customHeight="1">
      <c r="A640" s="150">
        <f>MAX(A$2:A639)+1</f>
        <v>555</v>
      </c>
      <c r="B640" s="150">
        <v>240100008</v>
      </c>
      <c r="C640" s="150" t="s">
        <v>1250</v>
      </c>
      <c r="D640" s="150" t="s">
        <v>1251</v>
      </c>
      <c r="E640" s="150"/>
      <c r="F640" s="147" t="s">
        <v>23</v>
      </c>
      <c r="G640" s="147" t="s">
        <v>32</v>
      </c>
      <c r="H640" s="373">
        <v>91</v>
      </c>
      <c r="I640" s="374"/>
      <c r="J640" s="375"/>
      <c r="K640" s="150"/>
      <c r="L640" s="147"/>
      <c r="M640" s="147"/>
      <c r="N640" s="103"/>
      <c r="O640" s="103" t="s">
        <v>17</v>
      </c>
    </row>
    <row r="641" spans="1:15" ht="45" hidden="1" customHeight="1">
      <c r="A641" s="150">
        <f>MAX(A$2:A640)+1</f>
        <v>556</v>
      </c>
      <c r="B641" s="150">
        <v>240100009</v>
      </c>
      <c r="C641" s="150" t="s">
        <v>1252</v>
      </c>
      <c r="D641" s="150" t="s">
        <v>1253</v>
      </c>
      <c r="E641" s="150"/>
      <c r="F641" s="147" t="s">
        <v>23</v>
      </c>
      <c r="G641" s="147" t="s">
        <v>32</v>
      </c>
      <c r="H641" s="373">
        <v>155</v>
      </c>
      <c r="I641" s="374"/>
      <c r="J641" s="375"/>
      <c r="K641" s="150"/>
      <c r="L641" s="147"/>
      <c r="M641" s="147"/>
      <c r="N641" s="103"/>
      <c r="O641" s="103" t="s">
        <v>17</v>
      </c>
    </row>
    <row r="642" spans="1:15" ht="45" hidden="1" customHeight="1">
      <c r="A642" s="150">
        <f>MAX(A$2:A641)+1</f>
        <v>557</v>
      </c>
      <c r="B642" s="150">
        <v>240100010</v>
      </c>
      <c r="C642" s="150" t="s">
        <v>1254</v>
      </c>
      <c r="D642" s="150" t="s">
        <v>1255</v>
      </c>
      <c r="E642" s="150"/>
      <c r="F642" s="147" t="s">
        <v>23</v>
      </c>
      <c r="G642" s="147" t="s">
        <v>32</v>
      </c>
      <c r="H642" s="373">
        <v>1197</v>
      </c>
      <c r="I642" s="374"/>
      <c r="J642" s="375"/>
      <c r="K642" s="150"/>
      <c r="L642" s="147"/>
      <c r="M642" s="147"/>
      <c r="N642" s="103"/>
      <c r="O642" s="103" t="s">
        <v>17</v>
      </c>
    </row>
    <row r="643" spans="1:15" ht="45" hidden="1" customHeight="1">
      <c r="A643" s="150">
        <f>MAX(A$2:A642)+1</f>
        <v>558</v>
      </c>
      <c r="B643" s="150">
        <v>240100011</v>
      </c>
      <c r="C643" s="150" t="s">
        <v>1256</v>
      </c>
      <c r="D643" s="150" t="s">
        <v>1257</v>
      </c>
      <c r="E643" s="150"/>
      <c r="F643" s="147" t="s">
        <v>23</v>
      </c>
      <c r="G643" s="147" t="s">
        <v>32</v>
      </c>
      <c r="H643" s="373">
        <v>1212</v>
      </c>
      <c r="I643" s="374"/>
      <c r="J643" s="375"/>
      <c r="K643" s="150"/>
      <c r="L643" s="147"/>
      <c r="M643" s="147"/>
      <c r="N643" s="103"/>
      <c r="O643" s="103" t="s">
        <v>17</v>
      </c>
    </row>
    <row r="644" spans="1:15" ht="45" hidden="1" customHeight="1">
      <c r="A644" s="150">
        <f>MAX(A$2:A643)+1</f>
        <v>559</v>
      </c>
      <c r="B644" s="150">
        <v>240100012</v>
      </c>
      <c r="C644" s="150" t="s">
        <v>1258</v>
      </c>
      <c r="D644" s="150" t="s">
        <v>1259</v>
      </c>
      <c r="E644" s="150"/>
      <c r="F644" s="147" t="s">
        <v>23</v>
      </c>
      <c r="G644" s="147" t="s">
        <v>32</v>
      </c>
      <c r="H644" s="373">
        <v>1222</v>
      </c>
      <c r="I644" s="374"/>
      <c r="J644" s="375"/>
      <c r="K644" s="150"/>
      <c r="L644" s="147"/>
      <c r="M644" s="147"/>
      <c r="N644" s="103"/>
      <c r="O644" s="103" t="s">
        <v>17</v>
      </c>
    </row>
    <row r="645" spans="1:15" s="87" customFormat="1" ht="22.5" hidden="1" customHeight="1">
      <c r="A645" s="103"/>
      <c r="B645" s="103">
        <v>2402</v>
      </c>
      <c r="C645" s="103" t="s">
        <v>1260</v>
      </c>
      <c r="D645" s="103" t="s">
        <v>1261</v>
      </c>
      <c r="E645" s="103"/>
      <c r="F645" s="114"/>
      <c r="G645" s="114"/>
      <c r="H645" s="373"/>
      <c r="I645" s="374"/>
      <c r="J645" s="375"/>
      <c r="K645" s="103"/>
      <c r="L645" s="114"/>
      <c r="M645" s="114"/>
      <c r="N645" s="103"/>
      <c r="O645" s="103" t="s">
        <v>17</v>
      </c>
    </row>
    <row r="646" spans="1:15" ht="22.5" hidden="1" customHeight="1">
      <c r="A646" s="103">
        <f>MAX(A$2:A645)+1</f>
        <v>560</v>
      </c>
      <c r="B646" s="103" t="s">
        <v>1262</v>
      </c>
      <c r="C646" s="180" t="s">
        <v>1263</v>
      </c>
      <c r="D646" s="103"/>
      <c r="E646" s="103"/>
      <c r="F646" s="114" t="s">
        <v>36</v>
      </c>
      <c r="G646" s="114" t="s">
        <v>121</v>
      </c>
      <c r="H646" s="373">
        <v>40</v>
      </c>
      <c r="I646" s="374"/>
      <c r="J646" s="375"/>
      <c r="K646" s="181" t="s">
        <v>1263</v>
      </c>
      <c r="L646" s="114"/>
      <c r="M646" s="114"/>
      <c r="N646" s="103"/>
      <c r="O646" s="103" t="s">
        <v>17</v>
      </c>
    </row>
    <row r="647" spans="1:15" ht="22.5" hidden="1" customHeight="1">
      <c r="A647" s="103">
        <f>MAX(A$2:A646)+1</f>
        <v>561</v>
      </c>
      <c r="B647" s="103">
        <v>240200001</v>
      </c>
      <c r="C647" s="103" t="s">
        <v>1264</v>
      </c>
      <c r="D647" s="103" t="s">
        <v>1265</v>
      </c>
      <c r="E647" s="103"/>
      <c r="F647" s="114" t="s">
        <v>36</v>
      </c>
      <c r="G647" s="114" t="s">
        <v>652</v>
      </c>
      <c r="H647" s="373">
        <v>40</v>
      </c>
      <c r="I647" s="374"/>
      <c r="J647" s="375"/>
      <c r="K647" s="103"/>
      <c r="L647" s="114"/>
      <c r="M647" s="114"/>
      <c r="N647" s="103"/>
      <c r="O647" s="103" t="s">
        <v>17</v>
      </c>
    </row>
    <row r="648" spans="1:15" ht="22.5" hidden="1" customHeight="1">
      <c r="A648" s="103">
        <f>MAX(A$2:A647)+1</f>
        <v>562</v>
      </c>
      <c r="B648" s="103">
        <v>240200002</v>
      </c>
      <c r="C648" s="103" t="s">
        <v>1266</v>
      </c>
      <c r="D648" s="103"/>
      <c r="E648" s="103"/>
      <c r="F648" s="114" t="s">
        <v>36</v>
      </c>
      <c r="G648" s="114" t="s">
        <v>652</v>
      </c>
      <c r="H648" s="373">
        <v>120</v>
      </c>
      <c r="I648" s="374"/>
      <c r="J648" s="375"/>
      <c r="K648" s="103"/>
      <c r="L648" s="114"/>
      <c r="M648" s="114"/>
      <c r="N648" s="103"/>
      <c r="O648" s="103" t="s">
        <v>17</v>
      </c>
    </row>
    <row r="649" spans="1:15" ht="22.5" hidden="1" customHeight="1">
      <c r="A649" s="103">
        <f>MAX(A$2:A648)+1</f>
        <v>563</v>
      </c>
      <c r="B649" s="103">
        <v>240200003</v>
      </c>
      <c r="C649" s="103" t="s">
        <v>1267</v>
      </c>
      <c r="D649" s="103" t="s">
        <v>1268</v>
      </c>
      <c r="E649" s="103"/>
      <c r="F649" s="114" t="s">
        <v>36</v>
      </c>
      <c r="G649" s="114" t="s">
        <v>652</v>
      </c>
      <c r="H649" s="373">
        <v>300</v>
      </c>
      <c r="I649" s="374"/>
      <c r="J649" s="375"/>
      <c r="K649" s="103"/>
      <c r="L649" s="114"/>
      <c r="M649" s="114"/>
      <c r="N649" s="103"/>
      <c r="O649" s="103" t="s">
        <v>17</v>
      </c>
    </row>
    <row r="650" spans="1:15" s="87" customFormat="1" ht="22.5" hidden="1" customHeight="1">
      <c r="A650" s="103"/>
      <c r="B650" s="103">
        <v>2403</v>
      </c>
      <c r="C650" s="103" t="s">
        <v>1269</v>
      </c>
      <c r="D650" s="103"/>
      <c r="E650" s="103"/>
      <c r="F650" s="114"/>
      <c r="G650" s="114"/>
      <c r="H650" s="373"/>
      <c r="I650" s="374"/>
      <c r="J650" s="375"/>
      <c r="K650" s="103"/>
      <c r="L650" s="114"/>
      <c r="M650" s="114"/>
      <c r="N650" s="103"/>
      <c r="O650" s="103" t="s">
        <v>17</v>
      </c>
    </row>
    <row r="651" spans="1:15" ht="22.5" hidden="1" customHeight="1">
      <c r="A651" s="103">
        <f>MAX(A$2:A650)+1</f>
        <v>564</v>
      </c>
      <c r="B651" s="103">
        <v>240300001</v>
      </c>
      <c r="C651" s="103" t="s">
        <v>1270</v>
      </c>
      <c r="D651" s="103"/>
      <c r="E651" s="103"/>
      <c r="F651" s="114" t="s">
        <v>36</v>
      </c>
      <c r="G651" s="114" t="s">
        <v>1271</v>
      </c>
      <c r="H651" s="373">
        <v>20</v>
      </c>
      <c r="I651" s="374"/>
      <c r="J651" s="375"/>
      <c r="K651" s="103"/>
      <c r="L651" s="114"/>
      <c r="M651" s="114"/>
      <c r="N651" s="103"/>
      <c r="O651" s="103" t="s">
        <v>17</v>
      </c>
    </row>
    <row r="652" spans="1:15" ht="22.5" hidden="1" customHeight="1">
      <c r="A652" s="103">
        <f>MAX(A$2:A651)+1</f>
        <v>565</v>
      </c>
      <c r="B652" s="103">
        <v>240300002</v>
      </c>
      <c r="C652" s="103" t="s">
        <v>1272</v>
      </c>
      <c r="D652" s="103"/>
      <c r="E652" s="103"/>
      <c r="F652" s="114" t="s">
        <v>36</v>
      </c>
      <c r="G652" s="114" t="s">
        <v>1271</v>
      </c>
      <c r="H652" s="373">
        <v>50</v>
      </c>
      <c r="I652" s="374"/>
      <c r="J652" s="375"/>
      <c r="K652" s="103"/>
      <c r="L652" s="114"/>
      <c r="M652" s="114"/>
      <c r="N652" s="103"/>
      <c r="O652" s="103" t="s">
        <v>17</v>
      </c>
    </row>
    <row r="653" spans="1:15" ht="22.5" hidden="1" customHeight="1">
      <c r="A653" s="103">
        <f>MAX(A$2:A652)+1</f>
        <v>566</v>
      </c>
      <c r="B653" s="103">
        <v>240300003</v>
      </c>
      <c r="C653" s="103" t="s">
        <v>1273</v>
      </c>
      <c r="D653" s="103" t="s">
        <v>1274</v>
      </c>
      <c r="E653" s="103"/>
      <c r="F653" s="114" t="s">
        <v>36</v>
      </c>
      <c r="G653" s="114" t="s">
        <v>1271</v>
      </c>
      <c r="H653" s="373">
        <v>100</v>
      </c>
      <c r="I653" s="374"/>
      <c r="J653" s="375"/>
      <c r="K653" s="103"/>
      <c r="L653" s="114"/>
      <c r="M653" s="114"/>
      <c r="N653" s="103"/>
      <c r="O653" s="103" t="s">
        <v>17</v>
      </c>
    </row>
    <row r="654" spans="1:15" ht="22.5" hidden="1" customHeight="1">
      <c r="A654" s="103">
        <f>MAX(A$2:A653)+1</f>
        <v>567</v>
      </c>
      <c r="B654" s="103">
        <v>240300004</v>
      </c>
      <c r="C654" s="103" t="s">
        <v>1275</v>
      </c>
      <c r="D654" s="103"/>
      <c r="E654" s="103"/>
      <c r="F654" s="114" t="s">
        <v>36</v>
      </c>
      <c r="G654" s="114" t="s">
        <v>1271</v>
      </c>
      <c r="H654" s="373">
        <v>70</v>
      </c>
      <c r="I654" s="374"/>
      <c r="J654" s="375"/>
      <c r="K654" s="103"/>
      <c r="L654" s="114"/>
      <c r="M654" s="114"/>
      <c r="N654" s="103"/>
      <c r="O654" s="103" t="s">
        <v>17</v>
      </c>
    </row>
    <row r="655" spans="1:15" ht="22.5" hidden="1" customHeight="1">
      <c r="A655" s="103">
        <f>MAX(A$2:A654)+1</f>
        <v>568</v>
      </c>
      <c r="B655" s="103">
        <v>240300005</v>
      </c>
      <c r="C655" s="103" t="s">
        <v>1276</v>
      </c>
      <c r="D655" s="103" t="s">
        <v>1277</v>
      </c>
      <c r="E655" s="103"/>
      <c r="F655" s="114" t="s">
        <v>36</v>
      </c>
      <c r="G655" s="114" t="s">
        <v>1271</v>
      </c>
      <c r="H655" s="373">
        <v>100</v>
      </c>
      <c r="I655" s="374"/>
      <c r="J655" s="375"/>
      <c r="K655" s="103"/>
      <c r="L655" s="114"/>
      <c r="M655" s="114"/>
      <c r="N655" s="103"/>
      <c r="O655" s="103" t="s">
        <v>17</v>
      </c>
    </row>
    <row r="656" spans="1:15" ht="22.5" hidden="1" customHeight="1">
      <c r="A656" s="103">
        <f>MAX(A$2:A655)+1</f>
        <v>569</v>
      </c>
      <c r="B656" s="103">
        <v>240300006</v>
      </c>
      <c r="C656" s="103" t="s">
        <v>1278</v>
      </c>
      <c r="D656" s="103" t="s">
        <v>1279</v>
      </c>
      <c r="E656" s="103"/>
      <c r="F656" s="114" t="s">
        <v>36</v>
      </c>
      <c r="G656" s="114" t="s">
        <v>652</v>
      </c>
      <c r="H656" s="373">
        <v>9000</v>
      </c>
      <c r="I656" s="374"/>
      <c r="J656" s="375"/>
      <c r="K656" s="103"/>
      <c r="L656" s="114"/>
      <c r="M656" s="114"/>
      <c r="N656" s="103"/>
      <c r="O656" s="103" t="s">
        <v>17</v>
      </c>
    </row>
    <row r="657" spans="1:15" ht="22.5" hidden="1" customHeight="1">
      <c r="A657" s="103">
        <f>MAX(A$2:A656)+1</f>
        <v>570</v>
      </c>
      <c r="B657" s="103">
        <v>240300007</v>
      </c>
      <c r="C657" s="103" t="s">
        <v>1280</v>
      </c>
      <c r="D657" s="103" t="s">
        <v>1281</v>
      </c>
      <c r="E657" s="103"/>
      <c r="F657" s="114" t="s">
        <v>36</v>
      </c>
      <c r="G657" s="114" t="s">
        <v>652</v>
      </c>
      <c r="H657" s="373">
        <v>6000</v>
      </c>
      <c r="I657" s="374"/>
      <c r="J657" s="375"/>
      <c r="K657" s="103"/>
      <c r="L657" s="114"/>
      <c r="M657" s="114"/>
      <c r="N657" s="103"/>
      <c r="O657" s="103" t="s">
        <v>17</v>
      </c>
    </row>
    <row r="658" spans="1:15" ht="22.5" hidden="1" customHeight="1">
      <c r="A658" s="103">
        <f>MAX(A$2:A657)+1</f>
        <v>571</v>
      </c>
      <c r="B658" s="103">
        <v>240300008</v>
      </c>
      <c r="C658" s="103" t="s">
        <v>1282</v>
      </c>
      <c r="D658" s="103" t="s">
        <v>1281</v>
      </c>
      <c r="E658" s="103"/>
      <c r="F658" s="114" t="s">
        <v>36</v>
      </c>
      <c r="G658" s="114" t="s">
        <v>652</v>
      </c>
      <c r="H658" s="376">
        <v>9718</v>
      </c>
      <c r="I658" s="377"/>
      <c r="J658" s="378"/>
      <c r="K658" s="103"/>
      <c r="L658" s="188"/>
      <c r="M658" s="188"/>
      <c r="N658" s="103"/>
      <c r="O658" s="103" t="s">
        <v>786</v>
      </c>
    </row>
    <row r="659" spans="1:15" ht="22.5" hidden="1" customHeight="1">
      <c r="A659" s="103">
        <f>MAX(A$2:A658)+1</f>
        <v>572</v>
      </c>
      <c r="B659" s="103">
        <v>240300009</v>
      </c>
      <c r="C659" s="103" t="s">
        <v>1283</v>
      </c>
      <c r="D659" s="103"/>
      <c r="E659" s="103"/>
      <c r="F659" s="114" t="s">
        <v>36</v>
      </c>
      <c r="G659" s="114" t="s">
        <v>1271</v>
      </c>
      <c r="H659" s="373">
        <v>300</v>
      </c>
      <c r="I659" s="374"/>
      <c r="J659" s="375"/>
      <c r="K659" s="103"/>
      <c r="L659" s="114"/>
      <c r="M659" s="114"/>
      <c r="N659" s="103"/>
      <c r="O659" s="103" t="s">
        <v>17</v>
      </c>
    </row>
    <row r="660" spans="1:15" ht="22.5" hidden="1" customHeight="1">
      <c r="A660" s="103">
        <f>MAX(A$2:A659)+1</f>
        <v>573</v>
      </c>
      <c r="B660" s="103">
        <v>240300010</v>
      </c>
      <c r="C660" s="103" t="s">
        <v>1284</v>
      </c>
      <c r="D660" s="103"/>
      <c r="E660" s="103"/>
      <c r="F660" s="114" t="s">
        <v>36</v>
      </c>
      <c r="G660" s="114" t="s">
        <v>1271</v>
      </c>
      <c r="H660" s="373">
        <v>1500</v>
      </c>
      <c r="I660" s="374"/>
      <c r="J660" s="375"/>
      <c r="K660" s="103"/>
      <c r="L660" s="114"/>
      <c r="M660" s="114"/>
      <c r="N660" s="103"/>
      <c r="O660" s="103" t="s">
        <v>17</v>
      </c>
    </row>
    <row r="661" spans="1:15" ht="22.5" hidden="1" customHeight="1">
      <c r="A661" s="103">
        <f>MAX(A$2:A660)+1</f>
        <v>574</v>
      </c>
      <c r="B661" s="103">
        <v>240300011</v>
      </c>
      <c r="C661" s="103" t="s">
        <v>1285</v>
      </c>
      <c r="D661" s="103"/>
      <c r="E661" s="103"/>
      <c r="F661" s="114" t="s">
        <v>36</v>
      </c>
      <c r="G661" s="114" t="s">
        <v>1271</v>
      </c>
      <c r="H661" s="373">
        <v>1500</v>
      </c>
      <c r="I661" s="374"/>
      <c r="J661" s="375"/>
      <c r="K661" s="103"/>
      <c r="L661" s="114"/>
      <c r="M661" s="114"/>
      <c r="N661" s="103"/>
      <c r="O661" s="103" t="s">
        <v>17</v>
      </c>
    </row>
    <row r="662" spans="1:15" ht="22.5" hidden="1" customHeight="1">
      <c r="A662" s="103">
        <f>MAX(A$2:A661)+1</f>
        <v>575</v>
      </c>
      <c r="B662" s="103">
        <v>240300012</v>
      </c>
      <c r="C662" s="103" t="s">
        <v>1286</v>
      </c>
      <c r="D662" s="103" t="s">
        <v>1287</v>
      </c>
      <c r="E662" s="103"/>
      <c r="F662" s="114" t="s">
        <v>36</v>
      </c>
      <c r="G662" s="114" t="s">
        <v>1271</v>
      </c>
      <c r="H662" s="373">
        <v>2000</v>
      </c>
      <c r="I662" s="374"/>
      <c r="J662" s="375"/>
      <c r="K662" s="103"/>
      <c r="L662" s="114"/>
      <c r="M662" s="114"/>
      <c r="N662" s="103"/>
      <c r="O662" s="103" t="s">
        <v>17</v>
      </c>
    </row>
    <row r="663" spans="1:15" ht="22.5" hidden="1" customHeight="1">
      <c r="A663" s="103">
        <f>MAX(A$2:A662)+1</f>
        <v>576</v>
      </c>
      <c r="B663" s="103">
        <v>240300013</v>
      </c>
      <c r="C663" s="103" t="s">
        <v>1288</v>
      </c>
      <c r="D663" s="103" t="s">
        <v>1289</v>
      </c>
      <c r="E663" s="103"/>
      <c r="F663" s="114" t="s">
        <v>36</v>
      </c>
      <c r="G663" s="114" t="s">
        <v>1271</v>
      </c>
      <c r="H663" s="373">
        <v>2000</v>
      </c>
      <c r="I663" s="374"/>
      <c r="J663" s="375"/>
      <c r="K663" s="103"/>
      <c r="L663" s="114"/>
      <c r="M663" s="114"/>
      <c r="N663" s="103"/>
      <c r="O663" s="103" t="s">
        <v>17</v>
      </c>
    </row>
    <row r="664" spans="1:15" ht="22.5" hidden="1" customHeight="1">
      <c r="A664" s="103">
        <f>MAX(A$2:A663)+1</f>
        <v>577</v>
      </c>
      <c r="B664" s="103">
        <v>240300014</v>
      </c>
      <c r="C664" s="103" t="s">
        <v>1290</v>
      </c>
      <c r="D664" s="103"/>
      <c r="E664" s="103"/>
      <c r="F664" s="114" t="s">
        <v>36</v>
      </c>
      <c r="G664" s="114" t="s">
        <v>32</v>
      </c>
      <c r="H664" s="373">
        <v>3000</v>
      </c>
      <c r="I664" s="374"/>
      <c r="J664" s="375"/>
      <c r="K664" s="103"/>
      <c r="L664" s="114"/>
      <c r="M664" s="114"/>
      <c r="N664" s="103"/>
      <c r="O664" s="103" t="s">
        <v>17</v>
      </c>
    </row>
    <row r="665" spans="1:15" ht="22.5" hidden="1" customHeight="1">
      <c r="A665" s="103">
        <f>MAX(A$2:A664)+1</f>
        <v>578</v>
      </c>
      <c r="B665" s="103">
        <v>240300015</v>
      </c>
      <c r="C665" s="154" t="s">
        <v>1291</v>
      </c>
      <c r="D665" s="154" t="s">
        <v>1292</v>
      </c>
      <c r="E665" s="154"/>
      <c r="F665" s="114" t="s">
        <v>36</v>
      </c>
      <c r="G665" s="188" t="s">
        <v>32</v>
      </c>
      <c r="H665" s="373">
        <v>500</v>
      </c>
      <c r="I665" s="374"/>
      <c r="J665" s="375"/>
      <c r="K665" s="154"/>
      <c r="L665" s="114"/>
      <c r="M665" s="188"/>
      <c r="N665" s="114"/>
      <c r="O665" s="103" t="s">
        <v>915</v>
      </c>
    </row>
    <row r="666" spans="1:15" ht="22.5" hidden="1" customHeight="1">
      <c r="A666" s="103">
        <f>MAX(A$2:A665)+1</f>
        <v>579</v>
      </c>
      <c r="B666" s="103">
        <v>240300020</v>
      </c>
      <c r="C666" s="103" t="s">
        <v>1293</v>
      </c>
      <c r="D666" s="103" t="s">
        <v>1294</v>
      </c>
      <c r="E666" s="103"/>
      <c r="F666" s="114" t="s">
        <v>23</v>
      </c>
      <c r="G666" s="114" t="s">
        <v>32</v>
      </c>
      <c r="H666" s="373">
        <v>3400</v>
      </c>
      <c r="I666" s="374"/>
      <c r="J666" s="375"/>
      <c r="K666" s="103"/>
      <c r="L666" s="114"/>
      <c r="M666" s="114"/>
      <c r="N666" s="103"/>
      <c r="O666" s="103" t="s">
        <v>17</v>
      </c>
    </row>
    <row r="667" spans="1:15" s="87" customFormat="1" ht="22.5" hidden="1" customHeight="1">
      <c r="A667" s="103"/>
      <c r="B667" s="103">
        <v>2404</v>
      </c>
      <c r="C667" s="103" t="s">
        <v>1295</v>
      </c>
      <c r="D667" s="103" t="s">
        <v>1296</v>
      </c>
      <c r="E667" s="103" t="s">
        <v>1297</v>
      </c>
      <c r="F667" s="114"/>
      <c r="G667" s="114"/>
      <c r="H667" s="373"/>
      <c r="I667" s="374"/>
      <c r="J667" s="375"/>
      <c r="K667" s="103" t="s">
        <v>1298</v>
      </c>
      <c r="L667" s="114"/>
      <c r="M667" s="114"/>
      <c r="N667" s="103"/>
      <c r="O667" s="103" t="s">
        <v>17</v>
      </c>
    </row>
    <row r="668" spans="1:15" ht="22.5" hidden="1" customHeight="1">
      <c r="A668" s="103">
        <f>MAX(A$2:A667)+1</f>
        <v>580</v>
      </c>
      <c r="B668" s="103">
        <v>240400001</v>
      </c>
      <c r="C668" s="103" t="s">
        <v>1299</v>
      </c>
      <c r="D668" s="103"/>
      <c r="E668" s="103"/>
      <c r="F668" s="114" t="s">
        <v>36</v>
      </c>
      <c r="G668" s="114" t="s">
        <v>32</v>
      </c>
      <c r="H668" s="373">
        <v>800</v>
      </c>
      <c r="I668" s="374"/>
      <c r="J668" s="375"/>
      <c r="K668" s="103" t="s">
        <v>1300</v>
      </c>
      <c r="L668" s="114"/>
      <c r="M668" s="114"/>
      <c r="N668" s="103"/>
      <c r="O668" s="103" t="s">
        <v>17</v>
      </c>
    </row>
    <row r="669" spans="1:15" ht="22.5" hidden="1" customHeight="1">
      <c r="A669" s="103">
        <f>MAX(A$2:A668)+1</f>
        <v>581</v>
      </c>
      <c r="B669" s="103" t="s">
        <v>1301</v>
      </c>
      <c r="C669" s="103" t="s">
        <v>1299</v>
      </c>
      <c r="D669" s="103"/>
      <c r="E669" s="103"/>
      <c r="F669" s="114" t="s">
        <v>36</v>
      </c>
      <c r="G669" s="114" t="s">
        <v>32</v>
      </c>
      <c r="H669" s="373">
        <v>500</v>
      </c>
      <c r="I669" s="374"/>
      <c r="J669" s="375"/>
      <c r="K669" s="103" t="s">
        <v>1302</v>
      </c>
      <c r="L669" s="114"/>
      <c r="M669" s="114"/>
      <c r="N669" s="103"/>
      <c r="O669" s="103" t="s">
        <v>17</v>
      </c>
    </row>
    <row r="670" spans="1:15" ht="22.5" hidden="1" customHeight="1">
      <c r="A670" s="103">
        <f>MAX(A$2:A669)+1</f>
        <v>582</v>
      </c>
      <c r="B670" s="103">
        <v>240400002</v>
      </c>
      <c r="C670" s="103" t="s">
        <v>1303</v>
      </c>
      <c r="D670" s="103"/>
      <c r="E670" s="103"/>
      <c r="F670" s="114" t="s">
        <v>36</v>
      </c>
      <c r="G670" s="114" t="s">
        <v>32</v>
      </c>
      <c r="H670" s="373">
        <v>800</v>
      </c>
      <c r="I670" s="374"/>
      <c r="J670" s="375"/>
      <c r="K670" s="103"/>
      <c r="L670" s="114"/>
      <c r="M670" s="114"/>
      <c r="N670" s="103"/>
      <c r="O670" s="103" t="s">
        <v>17</v>
      </c>
    </row>
    <row r="671" spans="1:15" ht="22.5" hidden="1" customHeight="1">
      <c r="A671" s="150">
        <f>MAX(A$2:A670)+1</f>
        <v>583</v>
      </c>
      <c r="B671" s="150" t="s">
        <v>1304</v>
      </c>
      <c r="C671" s="150" t="s">
        <v>1305</v>
      </c>
      <c r="D671" s="150" t="s">
        <v>1306</v>
      </c>
      <c r="E671" s="150"/>
      <c r="F671" s="147" t="s">
        <v>36</v>
      </c>
      <c r="G671" s="147" t="s">
        <v>32</v>
      </c>
      <c r="H671" s="373">
        <v>945</v>
      </c>
      <c r="I671" s="374"/>
      <c r="J671" s="375"/>
      <c r="K671" s="150"/>
      <c r="L671" s="147"/>
      <c r="M671" s="147"/>
      <c r="N671" s="103"/>
      <c r="O671" s="103" t="s">
        <v>17</v>
      </c>
    </row>
    <row r="672" spans="1:15" ht="22.5" hidden="1" customHeight="1">
      <c r="A672" s="103">
        <f>MAX(A$2:A671)+1</f>
        <v>584</v>
      </c>
      <c r="B672" s="103">
        <v>240400003</v>
      </c>
      <c r="C672" s="103" t="s">
        <v>1307</v>
      </c>
      <c r="D672" s="103"/>
      <c r="E672" s="103"/>
      <c r="F672" s="114" t="s">
        <v>36</v>
      </c>
      <c r="G672" s="114" t="s">
        <v>32</v>
      </c>
      <c r="H672" s="373">
        <v>1200</v>
      </c>
      <c r="I672" s="374"/>
      <c r="J672" s="375"/>
      <c r="K672" s="103"/>
      <c r="L672" s="114"/>
      <c r="M672" s="114"/>
      <c r="N672" s="103"/>
      <c r="O672" s="103" t="s">
        <v>17</v>
      </c>
    </row>
    <row r="673" spans="1:15" ht="22.5" hidden="1" customHeight="1">
      <c r="A673" s="103">
        <f>MAX(A$2:A672)+1</f>
        <v>585</v>
      </c>
      <c r="B673" s="103">
        <v>240400004</v>
      </c>
      <c r="C673" s="103" t="s">
        <v>1308</v>
      </c>
      <c r="D673" s="103"/>
      <c r="E673" s="103"/>
      <c r="F673" s="114" t="s">
        <v>36</v>
      </c>
      <c r="G673" s="114" t="s">
        <v>32</v>
      </c>
      <c r="H673" s="373">
        <v>800</v>
      </c>
      <c r="I673" s="374"/>
      <c r="J673" s="375"/>
      <c r="K673" s="103" t="s">
        <v>1300</v>
      </c>
      <c r="L673" s="114"/>
      <c r="M673" s="114"/>
      <c r="N673" s="103"/>
      <c r="O673" s="103" t="s">
        <v>17</v>
      </c>
    </row>
    <row r="674" spans="1:15" ht="22.5" hidden="1" customHeight="1">
      <c r="A674" s="103">
        <f>MAX(A$2:A673)+1</f>
        <v>586</v>
      </c>
      <c r="B674" s="103" t="s">
        <v>1309</v>
      </c>
      <c r="C674" s="103" t="s">
        <v>1308</v>
      </c>
      <c r="D674" s="103"/>
      <c r="E674" s="103"/>
      <c r="F674" s="114" t="s">
        <v>36</v>
      </c>
      <c r="G674" s="114" t="s">
        <v>32</v>
      </c>
      <c r="H674" s="373">
        <v>500</v>
      </c>
      <c r="I674" s="374"/>
      <c r="J674" s="375"/>
      <c r="K674" s="103" t="s">
        <v>1302</v>
      </c>
      <c r="L674" s="114"/>
      <c r="M674" s="114"/>
      <c r="N674" s="103"/>
      <c r="O674" s="103" t="s">
        <v>17</v>
      </c>
    </row>
    <row r="675" spans="1:15" ht="22.5" hidden="1" customHeight="1">
      <c r="A675" s="103">
        <f>MAX(A$2:A674)+1</f>
        <v>587</v>
      </c>
      <c r="B675" s="103">
        <v>240400005</v>
      </c>
      <c r="C675" s="103" t="s">
        <v>1310</v>
      </c>
      <c r="D675" s="103"/>
      <c r="E675" s="103"/>
      <c r="F675" s="114" t="s">
        <v>36</v>
      </c>
      <c r="G675" s="114" t="s">
        <v>32</v>
      </c>
      <c r="H675" s="373">
        <v>800</v>
      </c>
      <c r="I675" s="374"/>
      <c r="J675" s="375"/>
      <c r="K675" s="103" t="s">
        <v>1300</v>
      </c>
      <c r="L675" s="114"/>
      <c r="M675" s="114"/>
      <c r="N675" s="103"/>
      <c r="O675" s="103" t="s">
        <v>17</v>
      </c>
    </row>
    <row r="676" spans="1:15" ht="22.5" hidden="1" customHeight="1">
      <c r="A676" s="103">
        <f>MAX(A$2:A675)+1</f>
        <v>588</v>
      </c>
      <c r="B676" s="103" t="s">
        <v>1311</v>
      </c>
      <c r="C676" s="103" t="s">
        <v>1310</v>
      </c>
      <c r="D676" s="103"/>
      <c r="E676" s="103"/>
      <c r="F676" s="114" t="s">
        <v>36</v>
      </c>
      <c r="G676" s="114" t="s">
        <v>32</v>
      </c>
      <c r="H676" s="373">
        <v>500</v>
      </c>
      <c r="I676" s="374"/>
      <c r="J676" s="375"/>
      <c r="K676" s="103" t="s">
        <v>1302</v>
      </c>
      <c r="L676" s="114"/>
      <c r="M676" s="114"/>
      <c r="N676" s="103"/>
      <c r="O676" s="103" t="s">
        <v>17</v>
      </c>
    </row>
    <row r="677" spans="1:15" ht="22.5" hidden="1" customHeight="1">
      <c r="A677" s="103">
        <f>MAX(A$2:A676)+1</f>
        <v>589</v>
      </c>
      <c r="B677" s="103">
        <v>240400006</v>
      </c>
      <c r="C677" s="103" t="s">
        <v>1312</v>
      </c>
      <c r="D677" s="103"/>
      <c r="E677" s="103"/>
      <c r="F677" s="114" t="s">
        <v>23</v>
      </c>
      <c r="G677" s="114" t="s">
        <v>32</v>
      </c>
      <c r="H677" s="373" t="s">
        <v>25</v>
      </c>
      <c r="I677" s="374"/>
      <c r="J677" s="375"/>
      <c r="K677" s="103"/>
      <c r="L677" s="114"/>
      <c r="M677" s="114"/>
      <c r="N677" s="103"/>
      <c r="O677" s="103" t="s">
        <v>17</v>
      </c>
    </row>
    <row r="678" spans="1:15" ht="22.5" hidden="1" customHeight="1">
      <c r="A678" s="103">
        <f>MAX(A$2:A677)+1</f>
        <v>590</v>
      </c>
      <c r="B678" s="103">
        <v>240400007</v>
      </c>
      <c r="C678" s="103" t="s">
        <v>1313</v>
      </c>
      <c r="D678" s="103"/>
      <c r="E678" s="103"/>
      <c r="F678" s="114" t="s">
        <v>23</v>
      </c>
      <c r="G678" s="114" t="s">
        <v>32</v>
      </c>
      <c r="H678" s="373">
        <v>1000</v>
      </c>
      <c r="I678" s="374"/>
      <c r="J678" s="375"/>
      <c r="K678" s="103"/>
      <c r="L678" s="114"/>
      <c r="M678" s="114"/>
      <c r="N678" s="103"/>
      <c r="O678" s="103" t="s">
        <v>17</v>
      </c>
    </row>
    <row r="679" spans="1:15" s="87" customFormat="1" ht="22.5" hidden="1" customHeight="1">
      <c r="A679" s="103"/>
      <c r="B679" s="103">
        <v>2405</v>
      </c>
      <c r="C679" s="103" t="s">
        <v>1314</v>
      </c>
      <c r="D679" s="103"/>
      <c r="E679" s="103"/>
      <c r="F679" s="114"/>
      <c r="G679" s="114"/>
      <c r="H679" s="373"/>
      <c r="I679" s="374"/>
      <c r="J679" s="375"/>
      <c r="K679" s="103"/>
      <c r="L679" s="114"/>
      <c r="M679" s="114"/>
      <c r="N679" s="103"/>
      <c r="O679" s="103" t="s">
        <v>17</v>
      </c>
    </row>
    <row r="680" spans="1:15" ht="22.5" hidden="1" customHeight="1">
      <c r="A680" s="103">
        <f>MAX(A$2:A679)+1</f>
        <v>591</v>
      </c>
      <c r="B680" s="103">
        <v>240500001</v>
      </c>
      <c r="C680" s="180" t="s">
        <v>1315</v>
      </c>
      <c r="D680" s="103" t="s">
        <v>1316</v>
      </c>
      <c r="E680" s="103"/>
      <c r="F680" s="114" t="s">
        <v>36</v>
      </c>
      <c r="G680" s="114" t="s">
        <v>1317</v>
      </c>
      <c r="H680" s="373">
        <v>140</v>
      </c>
      <c r="I680" s="374"/>
      <c r="J680" s="375"/>
      <c r="K680" s="103"/>
      <c r="L680" s="114"/>
      <c r="M680" s="114"/>
      <c r="N680" s="103"/>
      <c r="O680" s="103" t="s">
        <v>17</v>
      </c>
    </row>
    <row r="681" spans="1:15" ht="22.5" hidden="1" customHeight="1">
      <c r="A681" s="103">
        <f>MAX(A$2:A680)+1</f>
        <v>592</v>
      </c>
      <c r="B681" s="103">
        <v>240500002</v>
      </c>
      <c r="C681" s="180" t="s">
        <v>1318</v>
      </c>
      <c r="D681" s="103"/>
      <c r="E681" s="103"/>
      <c r="F681" s="114" t="s">
        <v>36</v>
      </c>
      <c r="G681" s="114" t="s">
        <v>32</v>
      </c>
      <c r="H681" s="373">
        <v>100</v>
      </c>
      <c r="I681" s="374"/>
      <c r="J681" s="375"/>
      <c r="K681" s="103"/>
      <c r="L681" s="114"/>
      <c r="M681" s="114"/>
      <c r="N681" s="103"/>
      <c r="O681" s="103" t="s">
        <v>17</v>
      </c>
    </row>
    <row r="682" spans="1:15" ht="22.5" hidden="1" customHeight="1">
      <c r="A682" s="103">
        <f>MAX(A$2:A681)+1</f>
        <v>593</v>
      </c>
      <c r="B682" s="103">
        <v>240500003</v>
      </c>
      <c r="C682" s="180" t="s">
        <v>1319</v>
      </c>
      <c r="D682" s="103"/>
      <c r="E682" s="103"/>
      <c r="F682" s="114" t="s">
        <v>36</v>
      </c>
      <c r="G682" s="114" t="s">
        <v>32</v>
      </c>
      <c r="H682" s="373">
        <v>100</v>
      </c>
      <c r="I682" s="374"/>
      <c r="J682" s="375"/>
      <c r="K682" s="103"/>
      <c r="L682" s="114"/>
      <c r="M682" s="114"/>
      <c r="N682" s="103"/>
      <c r="O682" s="103" t="s">
        <v>17</v>
      </c>
    </row>
    <row r="683" spans="1:15" ht="22.5" hidden="1" customHeight="1">
      <c r="A683" s="154">
        <f>MAX(A$2:A682)+1</f>
        <v>594</v>
      </c>
      <c r="B683" s="154">
        <v>240500004</v>
      </c>
      <c r="C683" s="180" t="s">
        <v>1320</v>
      </c>
      <c r="D683" s="154"/>
      <c r="E683" s="154"/>
      <c r="F683" s="188" t="s">
        <v>36</v>
      </c>
      <c r="G683" s="188" t="s">
        <v>1321</v>
      </c>
      <c r="H683" s="373">
        <v>500</v>
      </c>
      <c r="I683" s="374"/>
      <c r="J683" s="375"/>
      <c r="K683" s="180" t="s">
        <v>1322</v>
      </c>
      <c r="L683" s="188"/>
      <c r="M683" s="188"/>
      <c r="N683" s="103"/>
      <c r="O683" s="103" t="s">
        <v>17</v>
      </c>
    </row>
    <row r="684" spans="1:15" ht="22.5" hidden="1" customHeight="1">
      <c r="A684" s="103">
        <f>MAX(A$2:A683)+1</f>
        <v>595</v>
      </c>
      <c r="B684" s="103" t="s">
        <v>1323</v>
      </c>
      <c r="C684" s="180" t="s">
        <v>1320</v>
      </c>
      <c r="D684" s="103"/>
      <c r="E684" s="103"/>
      <c r="F684" s="114" t="s">
        <v>36</v>
      </c>
      <c r="G684" s="114" t="s">
        <v>1321</v>
      </c>
      <c r="H684" s="373">
        <v>800</v>
      </c>
      <c r="I684" s="374"/>
      <c r="J684" s="375"/>
      <c r="K684" s="180" t="s">
        <v>1324</v>
      </c>
      <c r="L684" s="188"/>
      <c r="M684" s="188"/>
      <c r="N684" s="103"/>
      <c r="O684" s="103" t="s">
        <v>17</v>
      </c>
    </row>
    <row r="685" spans="1:15" ht="22.5" hidden="1" customHeight="1">
      <c r="A685" s="103">
        <f>MAX(A$2:A684)+1</f>
        <v>596</v>
      </c>
      <c r="B685" s="103" t="s">
        <v>1325</v>
      </c>
      <c r="C685" s="180" t="s">
        <v>1320</v>
      </c>
      <c r="D685" s="103"/>
      <c r="E685" s="103"/>
      <c r="F685" s="114" t="s">
        <v>36</v>
      </c>
      <c r="G685" s="114" t="s">
        <v>1321</v>
      </c>
      <c r="H685" s="373">
        <v>1600</v>
      </c>
      <c r="I685" s="374"/>
      <c r="J685" s="375"/>
      <c r="K685" s="180" t="s">
        <v>1326</v>
      </c>
      <c r="L685" s="188"/>
      <c r="M685" s="188"/>
      <c r="N685" s="103"/>
      <c r="O685" s="103" t="s">
        <v>17</v>
      </c>
    </row>
    <row r="686" spans="1:15" ht="22.5" hidden="1" customHeight="1">
      <c r="A686" s="103">
        <f>MAX(A$2:A685)+1</f>
        <v>597</v>
      </c>
      <c r="B686" s="103">
        <v>240500005</v>
      </c>
      <c r="C686" s="180" t="s">
        <v>1327</v>
      </c>
      <c r="D686" s="103" t="s">
        <v>1328</v>
      </c>
      <c r="E686" s="103"/>
      <c r="F686" s="114" t="s">
        <v>36</v>
      </c>
      <c r="G686" s="114" t="s">
        <v>652</v>
      </c>
      <c r="H686" s="373">
        <v>500</v>
      </c>
      <c r="I686" s="374"/>
      <c r="J686" s="375"/>
      <c r="K686" s="180" t="s">
        <v>1329</v>
      </c>
      <c r="L686" s="114"/>
      <c r="M686" s="114"/>
      <c r="N686" s="103"/>
      <c r="O686" s="103" t="s">
        <v>17</v>
      </c>
    </row>
    <row r="687" spans="1:15" ht="22.5" hidden="1" customHeight="1">
      <c r="A687" s="103">
        <f>MAX(A$2:A686)+1</f>
        <v>598</v>
      </c>
      <c r="B687" s="103" t="s">
        <v>1330</v>
      </c>
      <c r="C687" s="180" t="s">
        <v>1327</v>
      </c>
      <c r="D687" s="103"/>
      <c r="E687" s="103"/>
      <c r="F687" s="114" t="s">
        <v>36</v>
      </c>
      <c r="G687" s="114" t="s">
        <v>652</v>
      </c>
      <c r="H687" s="373">
        <v>1000</v>
      </c>
      <c r="I687" s="374"/>
      <c r="J687" s="375"/>
      <c r="K687" s="180" t="s">
        <v>1331</v>
      </c>
      <c r="L687" s="114"/>
      <c r="M687" s="114"/>
      <c r="N687" s="103"/>
      <c r="O687" s="103" t="s">
        <v>17</v>
      </c>
    </row>
    <row r="688" spans="1:15" s="87" customFormat="1" ht="22.5" hidden="1" customHeight="1">
      <c r="A688" s="103"/>
      <c r="B688" s="103">
        <v>2406</v>
      </c>
      <c r="C688" s="103" t="s">
        <v>1332</v>
      </c>
      <c r="D688" s="103"/>
      <c r="E688" s="103"/>
      <c r="F688" s="114"/>
      <c r="G688" s="114"/>
      <c r="H688" s="373"/>
      <c r="I688" s="374"/>
      <c r="J688" s="375"/>
      <c r="K688" s="103"/>
      <c r="L688" s="114"/>
      <c r="M688" s="114"/>
      <c r="N688" s="103"/>
      <c r="O688" s="103" t="s">
        <v>17</v>
      </c>
    </row>
    <row r="689" spans="1:15" ht="22.5" hidden="1" customHeight="1">
      <c r="A689" s="103">
        <f>MAX(A$2:A688)+1</f>
        <v>599</v>
      </c>
      <c r="B689" s="103">
        <v>240600001</v>
      </c>
      <c r="C689" s="103" t="s">
        <v>1333</v>
      </c>
      <c r="D689" s="103"/>
      <c r="E689" s="103"/>
      <c r="F689" s="114" t="s">
        <v>23</v>
      </c>
      <c r="G689" s="114" t="s">
        <v>32</v>
      </c>
      <c r="H689" s="373" t="s">
        <v>25</v>
      </c>
      <c r="I689" s="374"/>
      <c r="J689" s="375"/>
      <c r="K689" s="103"/>
      <c r="L689" s="114"/>
      <c r="M689" s="114"/>
      <c r="N689" s="103"/>
      <c r="O689" s="103" t="s">
        <v>17</v>
      </c>
    </row>
    <row r="690" spans="1:15" s="87" customFormat="1" ht="22.5" hidden="1" customHeight="1">
      <c r="A690" s="103"/>
      <c r="B690" s="103">
        <v>2407</v>
      </c>
      <c r="C690" s="103" t="s">
        <v>1334</v>
      </c>
      <c r="D690" s="103"/>
      <c r="E690" s="103"/>
      <c r="F690" s="114"/>
      <c r="G690" s="114"/>
      <c r="H690" s="373"/>
      <c r="I690" s="374"/>
      <c r="J690" s="375"/>
      <c r="K690" s="103"/>
      <c r="L690" s="114"/>
      <c r="M690" s="114"/>
      <c r="N690" s="103"/>
      <c r="O690" s="103" t="s">
        <v>17</v>
      </c>
    </row>
    <row r="691" spans="1:15" ht="22.5" hidden="1" customHeight="1">
      <c r="A691" s="103">
        <f>MAX(A$2:A690)+1</f>
        <v>600</v>
      </c>
      <c r="B691" s="103">
        <v>240700001</v>
      </c>
      <c r="C691" s="180" t="s">
        <v>1335</v>
      </c>
      <c r="D691" s="180" t="s">
        <v>1336</v>
      </c>
      <c r="E691" s="103"/>
      <c r="F691" s="114" t="s">
        <v>36</v>
      </c>
      <c r="G691" s="114" t="s">
        <v>32</v>
      </c>
      <c r="H691" s="373">
        <v>700</v>
      </c>
      <c r="I691" s="374"/>
      <c r="J691" s="375"/>
      <c r="K691" s="180"/>
      <c r="L691" s="114"/>
      <c r="M691" s="114"/>
      <c r="N691" s="103"/>
      <c r="O691" s="103" t="s">
        <v>17</v>
      </c>
    </row>
    <row r="692" spans="1:15" ht="22.5" hidden="1" customHeight="1">
      <c r="A692" s="103">
        <f>MAX(A$2:A691)+1</f>
        <v>601</v>
      </c>
      <c r="B692" s="103">
        <v>240700002</v>
      </c>
      <c r="C692" s="180" t="s">
        <v>1337</v>
      </c>
      <c r="D692" s="180" t="s">
        <v>1338</v>
      </c>
      <c r="E692" s="103"/>
      <c r="F692" s="114" t="s">
        <v>23</v>
      </c>
      <c r="G692" s="114" t="s">
        <v>32</v>
      </c>
      <c r="H692" s="373">
        <v>2000</v>
      </c>
      <c r="I692" s="374"/>
      <c r="J692" s="375"/>
      <c r="K692" s="180"/>
      <c r="L692" s="114"/>
      <c r="M692" s="114"/>
      <c r="N692" s="103"/>
      <c r="O692" s="103" t="s">
        <v>17</v>
      </c>
    </row>
    <row r="693" spans="1:15" ht="22.5" hidden="1" customHeight="1">
      <c r="A693" s="103">
        <f>MAX(A$2:A692)+1</f>
        <v>602</v>
      </c>
      <c r="B693" s="103">
        <v>240700003</v>
      </c>
      <c r="C693" s="180" t="s">
        <v>1339</v>
      </c>
      <c r="D693" s="180"/>
      <c r="E693" s="103"/>
      <c r="F693" s="114" t="s">
        <v>36</v>
      </c>
      <c r="G693" s="114" t="s">
        <v>32</v>
      </c>
      <c r="H693" s="373">
        <v>100</v>
      </c>
      <c r="I693" s="374"/>
      <c r="J693" s="375"/>
      <c r="K693" s="67" t="s">
        <v>1340</v>
      </c>
      <c r="L693" s="114"/>
      <c r="M693" s="114"/>
      <c r="N693" s="103"/>
      <c r="O693" s="103" t="s">
        <v>17</v>
      </c>
    </row>
    <row r="694" spans="1:15" ht="22.5" hidden="1" customHeight="1">
      <c r="A694" s="103">
        <f>MAX(A$2:A693)+1</f>
        <v>603</v>
      </c>
      <c r="B694" s="103">
        <v>240700004</v>
      </c>
      <c r="C694" s="190" t="s">
        <v>1341</v>
      </c>
      <c r="D694" s="67" t="s">
        <v>1342</v>
      </c>
      <c r="E694" s="103"/>
      <c r="F694" s="116" t="s">
        <v>23</v>
      </c>
      <c r="G694" s="114" t="s">
        <v>652</v>
      </c>
      <c r="H694" s="376">
        <v>3943</v>
      </c>
      <c r="I694" s="377"/>
      <c r="J694" s="378"/>
      <c r="K694" s="67" t="s">
        <v>1343</v>
      </c>
      <c r="L694" s="188"/>
      <c r="M694" s="188"/>
      <c r="N694" s="103"/>
      <c r="O694" s="103" t="s">
        <v>786</v>
      </c>
    </row>
    <row r="695" spans="1:15" ht="33.75" hidden="1" customHeight="1">
      <c r="A695" s="103">
        <f>MAX(A$2:A694)+1</f>
        <v>604</v>
      </c>
      <c r="B695" s="103">
        <v>240700005</v>
      </c>
      <c r="C695" s="154" t="s">
        <v>1344</v>
      </c>
      <c r="D695" s="154" t="s">
        <v>1345</v>
      </c>
      <c r="E695" s="154" t="s">
        <v>1346</v>
      </c>
      <c r="F695" s="114" t="s">
        <v>36</v>
      </c>
      <c r="G695" s="188" t="s">
        <v>32</v>
      </c>
      <c r="H695" s="376">
        <v>2509</v>
      </c>
      <c r="I695" s="377"/>
      <c r="J695" s="378"/>
      <c r="K695" s="189"/>
      <c r="L695" s="114"/>
      <c r="M695" s="188"/>
      <c r="N695" s="114"/>
      <c r="O695" s="103" t="s">
        <v>1347</v>
      </c>
    </row>
    <row r="696" spans="1:15" ht="22.5" hidden="1" customHeight="1">
      <c r="A696" s="103">
        <f>MAX(A$2:A695)+1</f>
        <v>605</v>
      </c>
      <c r="B696" s="103">
        <v>240700006</v>
      </c>
      <c r="C696" s="67" t="s">
        <v>1348</v>
      </c>
      <c r="D696" s="67"/>
      <c r="E696" s="103" t="s">
        <v>1349</v>
      </c>
      <c r="F696" s="114" t="s">
        <v>23</v>
      </c>
      <c r="G696" s="114" t="s">
        <v>32</v>
      </c>
      <c r="H696" s="373">
        <v>5000</v>
      </c>
      <c r="I696" s="374"/>
      <c r="J696" s="375"/>
      <c r="K696" s="67"/>
      <c r="L696" s="114"/>
      <c r="M696" s="114"/>
      <c r="N696" s="103"/>
      <c r="O696" s="103" t="s">
        <v>17</v>
      </c>
    </row>
    <row r="697" spans="1:15" ht="22.5" hidden="1" customHeight="1">
      <c r="A697" s="103">
        <f>MAX(A$2:A696)+1</f>
        <v>606</v>
      </c>
      <c r="B697" s="103">
        <v>240700007</v>
      </c>
      <c r="C697" s="191" t="s">
        <v>1350</v>
      </c>
      <c r="D697" s="67" t="s">
        <v>1352</v>
      </c>
      <c r="E697" s="103" t="s">
        <v>1353</v>
      </c>
      <c r="F697" s="114" t="s">
        <v>36</v>
      </c>
      <c r="G697" s="114" t="s">
        <v>1354</v>
      </c>
      <c r="H697" s="376">
        <v>1743</v>
      </c>
      <c r="I697" s="377"/>
      <c r="J697" s="378"/>
      <c r="K697" s="67" t="s">
        <v>1355</v>
      </c>
      <c r="L697" s="188"/>
      <c r="M697" s="188"/>
      <c r="N697" s="103"/>
      <c r="O697" s="103" t="s">
        <v>786</v>
      </c>
    </row>
    <row r="698" spans="1:15" ht="22.5" hidden="1" customHeight="1">
      <c r="A698" s="103">
        <f>MAX(A$2:A697)+1</f>
        <v>607</v>
      </c>
      <c r="B698" s="103" t="s">
        <v>1356</v>
      </c>
      <c r="C698" s="191" t="s">
        <v>1357</v>
      </c>
      <c r="D698" s="67"/>
      <c r="E698" s="103"/>
      <c r="F698" s="114" t="s">
        <v>36</v>
      </c>
      <c r="G698" s="114" t="s">
        <v>1354</v>
      </c>
      <c r="H698" s="373">
        <v>600</v>
      </c>
      <c r="I698" s="374"/>
      <c r="J698" s="375"/>
      <c r="K698" s="67" t="s">
        <v>1358</v>
      </c>
      <c r="L698" s="114"/>
      <c r="M698" s="114"/>
      <c r="N698" s="103"/>
      <c r="O698" s="103" t="s">
        <v>17</v>
      </c>
    </row>
    <row r="699" spans="1:15" ht="78.75" hidden="1" customHeight="1">
      <c r="A699" s="103">
        <f>MAX(A$2:A698)+1</f>
        <v>608</v>
      </c>
      <c r="B699" s="103">
        <v>240700008</v>
      </c>
      <c r="C699" s="191" t="s">
        <v>1359</v>
      </c>
      <c r="D699" s="191" t="s">
        <v>1360</v>
      </c>
      <c r="E699" s="103" t="s">
        <v>1361</v>
      </c>
      <c r="F699" s="114" t="s">
        <v>23</v>
      </c>
      <c r="G699" s="114" t="s">
        <v>32</v>
      </c>
      <c r="H699" s="373">
        <v>18650</v>
      </c>
      <c r="I699" s="374"/>
      <c r="J699" s="375"/>
      <c r="K699" s="191" t="s">
        <v>1362</v>
      </c>
      <c r="L699" s="114"/>
      <c r="M699" s="114"/>
      <c r="N699" s="103"/>
      <c r="O699" s="103" t="s">
        <v>17</v>
      </c>
    </row>
    <row r="700" spans="1:15" ht="22.5" hidden="1" customHeight="1">
      <c r="A700" s="103">
        <f>MAX(A$2:A699)+1</f>
        <v>609</v>
      </c>
      <c r="B700" s="103" t="s">
        <v>1363</v>
      </c>
      <c r="C700" s="191" t="s">
        <v>1364</v>
      </c>
      <c r="D700" s="67"/>
      <c r="E700" s="103"/>
      <c r="F700" s="114" t="s">
        <v>23</v>
      </c>
      <c r="G700" s="114" t="s">
        <v>32</v>
      </c>
      <c r="H700" s="373">
        <v>6870</v>
      </c>
      <c r="I700" s="374"/>
      <c r="J700" s="375"/>
      <c r="K700" s="67" t="s">
        <v>1302</v>
      </c>
      <c r="L700" s="114"/>
      <c r="M700" s="114"/>
      <c r="N700" s="103"/>
      <c r="O700" s="103" t="s">
        <v>17</v>
      </c>
    </row>
    <row r="701" spans="1:15" ht="22.5" hidden="1" customHeight="1">
      <c r="A701" s="103">
        <f>MAX(A$2:A700)+1</f>
        <v>610</v>
      </c>
      <c r="B701" s="103">
        <v>240700009</v>
      </c>
      <c r="C701" s="192" t="s">
        <v>1365</v>
      </c>
      <c r="D701" s="189" t="s">
        <v>1366</v>
      </c>
      <c r="E701" s="154" t="s">
        <v>1367</v>
      </c>
      <c r="F701" s="114" t="s">
        <v>36</v>
      </c>
      <c r="G701" s="188" t="s">
        <v>747</v>
      </c>
      <c r="H701" s="373">
        <v>27</v>
      </c>
      <c r="I701" s="374"/>
      <c r="J701" s="375"/>
      <c r="K701" s="189" t="s">
        <v>748</v>
      </c>
      <c r="L701" s="114"/>
      <c r="M701" s="188"/>
      <c r="N701" s="114"/>
      <c r="O701" s="103" t="s">
        <v>915</v>
      </c>
    </row>
    <row r="702" spans="1:15" ht="22.5" hidden="1" customHeight="1">
      <c r="A702" s="103">
        <f>MAX(A$2:A701)+1</f>
        <v>611</v>
      </c>
      <c r="B702" s="103" t="s">
        <v>1368</v>
      </c>
      <c r="C702" s="191" t="s">
        <v>1369</v>
      </c>
      <c r="D702" s="67"/>
      <c r="E702" s="103"/>
      <c r="F702" s="114" t="s">
        <v>36</v>
      </c>
      <c r="G702" s="114" t="s">
        <v>32</v>
      </c>
      <c r="H702" s="373">
        <v>1700</v>
      </c>
      <c r="I702" s="374"/>
      <c r="J702" s="375"/>
      <c r="K702" s="67"/>
      <c r="L702" s="114"/>
      <c r="M702" s="114"/>
      <c r="N702" s="103"/>
      <c r="O702" s="103" t="s">
        <v>17</v>
      </c>
    </row>
    <row r="703" spans="1:15" ht="22.5" hidden="1" customHeight="1">
      <c r="A703" s="103">
        <f>MAX(A$2:A702)+1</f>
        <v>612</v>
      </c>
      <c r="B703" s="103">
        <v>240700010</v>
      </c>
      <c r="C703" s="191" t="s">
        <v>1370</v>
      </c>
      <c r="D703" s="67"/>
      <c r="E703" s="103"/>
      <c r="F703" s="114" t="s">
        <v>36</v>
      </c>
      <c r="G703" s="114" t="s">
        <v>32</v>
      </c>
      <c r="H703" s="373">
        <v>975</v>
      </c>
      <c r="I703" s="374"/>
      <c r="J703" s="375"/>
      <c r="K703" s="67" t="s">
        <v>1371</v>
      </c>
      <c r="L703" s="114"/>
      <c r="M703" s="114"/>
      <c r="N703" s="103"/>
      <c r="O703" s="103" t="s">
        <v>17</v>
      </c>
    </row>
    <row r="704" spans="1:15" ht="22.5" hidden="1" customHeight="1">
      <c r="A704" s="103">
        <f>MAX(A$2:A703)+1</f>
        <v>613</v>
      </c>
      <c r="B704" s="103">
        <v>240700011</v>
      </c>
      <c r="C704" s="193" t="s">
        <v>1372</v>
      </c>
      <c r="D704" s="67"/>
      <c r="E704" s="103" t="s">
        <v>1373</v>
      </c>
      <c r="F704" s="116" t="s">
        <v>23</v>
      </c>
      <c r="G704" s="114" t="s">
        <v>32</v>
      </c>
      <c r="H704" s="373">
        <v>1000</v>
      </c>
      <c r="I704" s="374"/>
      <c r="J704" s="375"/>
      <c r="K704" s="67"/>
      <c r="L704" s="114"/>
      <c r="M704" s="114"/>
      <c r="N704" s="103"/>
      <c r="O704" s="103" t="s">
        <v>17</v>
      </c>
    </row>
    <row r="705" spans="1:15" ht="22.5" hidden="1" customHeight="1">
      <c r="A705" s="103">
        <f>MAX(A$2:A704)+1</f>
        <v>614</v>
      </c>
      <c r="B705" s="133">
        <v>240700012</v>
      </c>
      <c r="C705" s="139" t="s">
        <v>1374</v>
      </c>
      <c r="D705" s="103" t="s">
        <v>1375</v>
      </c>
      <c r="E705" s="150" t="s">
        <v>1376</v>
      </c>
      <c r="F705" s="118" t="s">
        <v>23</v>
      </c>
      <c r="G705" s="147" t="s">
        <v>32</v>
      </c>
      <c r="H705" s="373" t="s">
        <v>56</v>
      </c>
      <c r="I705" s="374"/>
      <c r="J705" s="375"/>
      <c r="K705" s="159" t="s">
        <v>336</v>
      </c>
      <c r="L705" s="114"/>
      <c r="M705" s="114"/>
      <c r="N705" s="103"/>
      <c r="O705" s="103" t="s">
        <v>17</v>
      </c>
    </row>
    <row r="706" spans="1:15" s="87" customFormat="1" ht="22.5" hidden="1" customHeight="1">
      <c r="A706" s="103"/>
      <c r="B706" s="103">
        <v>25</v>
      </c>
      <c r="C706" s="103" t="s">
        <v>1377</v>
      </c>
      <c r="D706" s="103"/>
      <c r="E706" s="103"/>
      <c r="F706" s="114"/>
      <c r="G706" s="114"/>
      <c r="H706" s="373"/>
      <c r="I706" s="374"/>
      <c r="J706" s="375"/>
      <c r="K706" s="103"/>
      <c r="L706" s="114"/>
      <c r="M706" s="114"/>
      <c r="N706" s="103"/>
      <c r="O706" s="103" t="s">
        <v>17</v>
      </c>
    </row>
    <row r="707" spans="1:15" s="87" customFormat="1" ht="22.5" hidden="1" customHeight="1">
      <c r="A707" s="103"/>
      <c r="B707" s="103">
        <v>2501</v>
      </c>
      <c r="C707" s="103" t="s">
        <v>1378</v>
      </c>
      <c r="D707" s="103"/>
      <c r="E707" s="103"/>
      <c r="F707" s="114"/>
      <c r="G707" s="114"/>
      <c r="H707" s="373"/>
      <c r="I707" s="374"/>
      <c r="J707" s="375"/>
      <c r="K707" s="103"/>
      <c r="L707" s="114"/>
      <c r="M707" s="114"/>
      <c r="N707" s="103"/>
      <c r="O707" s="103" t="s">
        <v>17</v>
      </c>
    </row>
    <row r="708" spans="1:15" s="87" customFormat="1" ht="22.5" hidden="1" customHeight="1">
      <c r="A708" s="103"/>
      <c r="B708" s="103">
        <v>250101</v>
      </c>
      <c r="C708" s="103" t="s">
        <v>1379</v>
      </c>
      <c r="D708" s="103"/>
      <c r="E708" s="103"/>
      <c r="F708" s="114"/>
      <c r="G708" s="114"/>
      <c r="H708" s="373"/>
      <c r="I708" s="374"/>
      <c r="J708" s="375"/>
      <c r="K708" s="103"/>
      <c r="L708" s="114"/>
      <c r="M708" s="114"/>
      <c r="N708" s="103"/>
      <c r="O708" s="103" t="s">
        <v>17</v>
      </c>
    </row>
    <row r="709" spans="1:15" ht="22.5" hidden="1" customHeight="1">
      <c r="A709" s="103">
        <f>MAX(A$2:A708)+1</f>
        <v>615</v>
      </c>
      <c r="B709" s="103">
        <v>250101001</v>
      </c>
      <c r="C709" s="103" t="s">
        <v>1380</v>
      </c>
      <c r="D709" s="103"/>
      <c r="E709" s="103"/>
      <c r="F709" s="114" t="s">
        <v>31</v>
      </c>
      <c r="G709" s="114" t="s">
        <v>1381</v>
      </c>
      <c r="H709" s="373">
        <v>1</v>
      </c>
      <c r="I709" s="374"/>
      <c r="J709" s="375"/>
      <c r="K709" s="103"/>
      <c r="L709" s="114"/>
      <c r="M709" s="114"/>
      <c r="N709" s="103"/>
      <c r="O709" s="103" t="s">
        <v>17</v>
      </c>
    </row>
    <row r="710" spans="1:15" ht="22.5" hidden="1" customHeight="1">
      <c r="A710" s="103">
        <f>MAX(A$2:A709)+1</f>
        <v>616</v>
      </c>
      <c r="B710" s="103" t="s">
        <v>1382</v>
      </c>
      <c r="C710" s="103" t="s">
        <v>1383</v>
      </c>
      <c r="D710" s="103"/>
      <c r="E710" s="103"/>
      <c r="F710" s="114" t="s">
        <v>36</v>
      </c>
      <c r="G710" s="114" t="s">
        <v>1381</v>
      </c>
      <c r="H710" s="373">
        <v>10</v>
      </c>
      <c r="I710" s="374"/>
      <c r="J710" s="375"/>
      <c r="K710" s="103" t="s">
        <v>1384</v>
      </c>
      <c r="L710" s="114"/>
      <c r="M710" s="114"/>
      <c r="N710" s="103"/>
      <c r="O710" s="103" t="s">
        <v>17</v>
      </c>
    </row>
    <row r="711" spans="1:15" ht="22.5" hidden="1" customHeight="1">
      <c r="A711" s="103">
        <f>MAX(A$2:A710)+1</f>
        <v>617</v>
      </c>
      <c r="B711" s="103">
        <v>250101002</v>
      </c>
      <c r="C711" s="103" t="s">
        <v>1385</v>
      </c>
      <c r="D711" s="103"/>
      <c r="E711" s="103"/>
      <c r="F711" s="114" t="s">
        <v>31</v>
      </c>
      <c r="G711" s="114" t="s">
        <v>1381</v>
      </c>
      <c r="H711" s="373">
        <v>1</v>
      </c>
      <c r="I711" s="374"/>
      <c r="J711" s="375"/>
      <c r="K711" s="103"/>
      <c r="L711" s="114"/>
      <c r="M711" s="114"/>
      <c r="N711" s="103"/>
      <c r="O711" s="103" t="s">
        <v>17</v>
      </c>
    </row>
    <row r="712" spans="1:15" ht="22.5" hidden="1" customHeight="1">
      <c r="A712" s="103">
        <f>MAX(A$2:A711)+1</f>
        <v>618</v>
      </c>
      <c r="B712" s="103">
        <v>250101003</v>
      </c>
      <c r="C712" s="103" t="s">
        <v>1386</v>
      </c>
      <c r="D712" s="103"/>
      <c r="E712" s="103"/>
      <c r="F712" s="114" t="s">
        <v>31</v>
      </c>
      <c r="G712" s="114" t="s">
        <v>1381</v>
      </c>
      <c r="H712" s="373">
        <v>1</v>
      </c>
      <c r="I712" s="374"/>
      <c r="J712" s="375"/>
      <c r="K712" s="103"/>
      <c r="L712" s="114"/>
      <c r="M712" s="114"/>
      <c r="N712" s="103"/>
      <c r="O712" s="103" t="s">
        <v>17</v>
      </c>
    </row>
    <row r="713" spans="1:15" ht="22.5" hidden="1" customHeight="1">
      <c r="A713" s="103">
        <f>MAX(A$2:A712)+1</f>
        <v>619</v>
      </c>
      <c r="B713" s="103">
        <v>250101004</v>
      </c>
      <c r="C713" s="103" t="s">
        <v>1387</v>
      </c>
      <c r="D713" s="103" t="s">
        <v>1388</v>
      </c>
      <c r="E713" s="103"/>
      <c r="F713" s="114" t="s">
        <v>31</v>
      </c>
      <c r="G713" s="114" t="s">
        <v>32</v>
      </c>
      <c r="H713" s="373">
        <v>2</v>
      </c>
      <c r="I713" s="374"/>
      <c r="J713" s="375"/>
      <c r="K713" s="103"/>
      <c r="L713" s="114"/>
      <c r="M713" s="114"/>
      <c r="N713" s="103"/>
      <c r="O713" s="103" t="s">
        <v>17</v>
      </c>
    </row>
    <row r="714" spans="1:15" ht="22.5" hidden="1" customHeight="1">
      <c r="A714" s="103">
        <f>MAX(A$2:A713)+1</f>
        <v>620</v>
      </c>
      <c r="B714" s="103">
        <v>250101005</v>
      </c>
      <c r="C714" s="103" t="s">
        <v>1389</v>
      </c>
      <c r="D714" s="103"/>
      <c r="E714" s="103"/>
      <c r="F714" s="114" t="s">
        <v>31</v>
      </c>
      <c r="G714" s="114" t="s">
        <v>1381</v>
      </c>
      <c r="H714" s="373">
        <v>1</v>
      </c>
      <c r="I714" s="374"/>
      <c r="J714" s="375"/>
      <c r="K714" s="103" t="s">
        <v>1390</v>
      </c>
      <c r="L714" s="114"/>
      <c r="M714" s="114"/>
      <c r="N714" s="103"/>
      <c r="O714" s="103" t="s">
        <v>17</v>
      </c>
    </row>
    <row r="715" spans="1:15" ht="22.5" hidden="1" customHeight="1">
      <c r="A715" s="103">
        <f>MAX(A$2:A714)+1</f>
        <v>621</v>
      </c>
      <c r="B715" s="103" t="s">
        <v>1391</v>
      </c>
      <c r="C715" s="103" t="s">
        <v>1389</v>
      </c>
      <c r="D715" s="103"/>
      <c r="E715" s="103"/>
      <c r="F715" s="114" t="s">
        <v>36</v>
      </c>
      <c r="G715" s="114" t="s">
        <v>1381</v>
      </c>
      <c r="H715" s="373">
        <v>10</v>
      </c>
      <c r="I715" s="374"/>
      <c r="J715" s="375"/>
      <c r="K715" s="103" t="s">
        <v>1392</v>
      </c>
      <c r="L715" s="114"/>
      <c r="M715" s="114"/>
      <c r="N715" s="103"/>
      <c r="O715" s="103" t="s">
        <v>17</v>
      </c>
    </row>
    <row r="716" spans="1:15" ht="22.5" hidden="1" customHeight="1">
      <c r="A716" s="103">
        <f>MAX(A$2:A715)+1</f>
        <v>622</v>
      </c>
      <c r="B716" s="103" t="s">
        <v>1393</v>
      </c>
      <c r="C716" s="103" t="s">
        <v>1389</v>
      </c>
      <c r="D716" s="103"/>
      <c r="E716" s="103"/>
      <c r="F716" s="114" t="s">
        <v>36</v>
      </c>
      <c r="G716" s="114" t="s">
        <v>1381</v>
      </c>
      <c r="H716" s="373">
        <v>20</v>
      </c>
      <c r="I716" s="374"/>
      <c r="J716" s="375"/>
      <c r="K716" s="103" t="s">
        <v>1394</v>
      </c>
      <c r="L716" s="114"/>
      <c r="M716" s="114"/>
      <c r="N716" s="103"/>
      <c r="O716" s="103" t="s">
        <v>17</v>
      </c>
    </row>
    <row r="717" spans="1:15" ht="22.5" hidden="1" customHeight="1">
      <c r="A717" s="103">
        <f>MAX(A$2:A716)+1</f>
        <v>623</v>
      </c>
      <c r="B717" s="103">
        <v>250101006</v>
      </c>
      <c r="C717" s="103" t="s">
        <v>1395</v>
      </c>
      <c r="D717" s="103"/>
      <c r="E717" s="103"/>
      <c r="F717" s="114" t="s">
        <v>31</v>
      </c>
      <c r="G717" s="114" t="s">
        <v>1381</v>
      </c>
      <c r="H717" s="373">
        <v>2.5</v>
      </c>
      <c r="I717" s="374"/>
      <c r="J717" s="375"/>
      <c r="K717" s="103"/>
      <c r="L717" s="114"/>
      <c r="M717" s="114"/>
      <c r="N717" s="103"/>
      <c r="O717" s="103" t="s">
        <v>17</v>
      </c>
    </row>
    <row r="718" spans="1:15" ht="22.5" hidden="1" customHeight="1">
      <c r="A718" s="103">
        <f>MAX(A$2:A717)+1</f>
        <v>624</v>
      </c>
      <c r="B718" s="103">
        <v>250101007</v>
      </c>
      <c r="C718" s="103" t="s">
        <v>1396</v>
      </c>
      <c r="D718" s="103"/>
      <c r="E718" s="103"/>
      <c r="F718" s="114" t="s">
        <v>31</v>
      </c>
      <c r="G718" s="114" t="s">
        <v>1381</v>
      </c>
      <c r="H718" s="373">
        <v>2</v>
      </c>
      <c r="I718" s="374"/>
      <c r="J718" s="375"/>
      <c r="K718" s="103"/>
      <c r="L718" s="114"/>
      <c r="M718" s="114"/>
      <c r="N718" s="103"/>
      <c r="O718" s="103" t="s">
        <v>17</v>
      </c>
    </row>
    <row r="719" spans="1:15" ht="22.5" hidden="1" customHeight="1">
      <c r="A719" s="103">
        <f>MAX(A$2:A718)+1</f>
        <v>625</v>
      </c>
      <c r="B719" s="103">
        <v>250101008</v>
      </c>
      <c r="C719" s="103" t="s">
        <v>1397</v>
      </c>
      <c r="D719" s="103"/>
      <c r="E719" s="103"/>
      <c r="F719" s="114" t="s">
        <v>31</v>
      </c>
      <c r="G719" s="114" t="s">
        <v>1381</v>
      </c>
      <c r="H719" s="373">
        <v>5</v>
      </c>
      <c r="I719" s="374"/>
      <c r="J719" s="375"/>
      <c r="K719" s="103" t="s">
        <v>1398</v>
      </c>
      <c r="L719" s="114"/>
      <c r="M719" s="114"/>
      <c r="N719" s="103"/>
      <c r="O719" s="103" t="s">
        <v>17</v>
      </c>
    </row>
    <row r="720" spans="1:15" ht="22.5" hidden="1" customHeight="1">
      <c r="A720" s="103">
        <f>MAX(A$2:A719)+1</f>
        <v>626</v>
      </c>
      <c r="B720" s="103" t="s">
        <v>1399</v>
      </c>
      <c r="C720" s="103" t="s">
        <v>1397</v>
      </c>
      <c r="D720" s="103"/>
      <c r="E720" s="103"/>
      <c r="F720" s="114" t="s">
        <v>36</v>
      </c>
      <c r="G720" s="114" t="s">
        <v>1381</v>
      </c>
      <c r="H720" s="373">
        <v>7</v>
      </c>
      <c r="I720" s="374"/>
      <c r="J720" s="375"/>
      <c r="K720" s="103" t="s">
        <v>1392</v>
      </c>
      <c r="L720" s="114"/>
      <c r="M720" s="114"/>
      <c r="N720" s="103"/>
      <c r="O720" s="103" t="s">
        <v>17</v>
      </c>
    </row>
    <row r="721" spans="1:15" ht="22.5" hidden="1" customHeight="1">
      <c r="A721" s="103">
        <f>MAX(A$2:A720)+1</f>
        <v>627</v>
      </c>
      <c r="B721" s="103">
        <v>250101009</v>
      </c>
      <c r="C721" s="103" t="s">
        <v>1400</v>
      </c>
      <c r="D721" s="103"/>
      <c r="E721" s="103"/>
      <c r="F721" s="114" t="s">
        <v>31</v>
      </c>
      <c r="G721" s="114" t="s">
        <v>1381</v>
      </c>
      <c r="H721" s="373">
        <v>1</v>
      </c>
      <c r="I721" s="374"/>
      <c r="J721" s="375"/>
      <c r="K721" s="103"/>
      <c r="L721" s="114"/>
      <c r="M721" s="114"/>
      <c r="N721" s="103"/>
      <c r="O721" s="103" t="s">
        <v>17</v>
      </c>
    </row>
    <row r="722" spans="1:15" ht="22.5" hidden="1" customHeight="1">
      <c r="A722" s="103">
        <f>MAX(A$2:A721)+1</f>
        <v>628</v>
      </c>
      <c r="B722" s="103" t="s">
        <v>1401</v>
      </c>
      <c r="C722" s="103" t="s">
        <v>1400</v>
      </c>
      <c r="D722" s="103"/>
      <c r="E722" s="103"/>
      <c r="F722" s="114" t="s">
        <v>31</v>
      </c>
      <c r="G722" s="114" t="s">
        <v>1381</v>
      </c>
      <c r="H722" s="373">
        <v>5</v>
      </c>
      <c r="I722" s="374"/>
      <c r="J722" s="375"/>
      <c r="K722" s="103" t="s">
        <v>1398</v>
      </c>
      <c r="L722" s="114"/>
      <c r="M722" s="114"/>
      <c r="N722" s="103"/>
      <c r="O722" s="103" t="s">
        <v>17</v>
      </c>
    </row>
    <row r="723" spans="1:15" ht="22.5" hidden="1" customHeight="1">
      <c r="A723" s="103">
        <f>MAX(A$2:A722)+1</f>
        <v>629</v>
      </c>
      <c r="B723" s="103">
        <v>250101010</v>
      </c>
      <c r="C723" s="103" t="s">
        <v>1402</v>
      </c>
      <c r="D723" s="103"/>
      <c r="E723" s="103"/>
      <c r="F723" s="114" t="s">
        <v>31</v>
      </c>
      <c r="G723" s="114" t="s">
        <v>1381</v>
      </c>
      <c r="H723" s="373">
        <v>0.5</v>
      </c>
      <c r="I723" s="374"/>
      <c r="J723" s="375"/>
      <c r="K723" s="103"/>
      <c r="L723" s="114"/>
      <c r="M723" s="114"/>
      <c r="N723" s="103"/>
      <c r="O723" s="103" t="s">
        <v>17</v>
      </c>
    </row>
    <row r="724" spans="1:15" ht="22.5" hidden="1" customHeight="1">
      <c r="A724" s="103">
        <f>MAX(A$2:A723)+1</f>
        <v>630</v>
      </c>
      <c r="B724" s="103" t="s">
        <v>1403</v>
      </c>
      <c r="C724" s="103" t="s">
        <v>1402</v>
      </c>
      <c r="D724" s="103"/>
      <c r="E724" s="103"/>
      <c r="F724" s="114" t="s">
        <v>31</v>
      </c>
      <c r="G724" s="114" t="s">
        <v>1381</v>
      </c>
      <c r="H724" s="373">
        <v>3</v>
      </c>
      <c r="I724" s="374"/>
      <c r="J724" s="375"/>
      <c r="K724" s="103" t="s">
        <v>1398</v>
      </c>
      <c r="L724" s="114"/>
      <c r="M724" s="114"/>
      <c r="N724" s="103"/>
      <c r="O724" s="103" t="s">
        <v>17</v>
      </c>
    </row>
    <row r="725" spans="1:15" ht="33.75" hidden="1" customHeight="1">
      <c r="A725" s="103">
        <f>MAX(A$2:A724)+1</f>
        <v>631</v>
      </c>
      <c r="B725" s="103">
        <v>250101011</v>
      </c>
      <c r="C725" s="103" t="s">
        <v>1404</v>
      </c>
      <c r="D725" s="103" t="s">
        <v>1405</v>
      </c>
      <c r="E725" s="103"/>
      <c r="F725" s="114" t="s">
        <v>31</v>
      </c>
      <c r="G725" s="114" t="s">
        <v>1381</v>
      </c>
      <c r="H725" s="373">
        <v>5</v>
      </c>
      <c r="I725" s="374"/>
      <c r="J725" s="375"/>
      <c r="K725" s="103"/>
      <c r="L725" s="114"/>
      <c r="M725" s="114"/>
      <c r="N725" s="103"/>
      <c r="O725" s="103" t="s">
        <v>17</v>
      </c>
    </row>
    <row r="726" spans="1:15" ht="22.5" hidden="1" customHeight="1">
      <c r="A726" s="103">
        <f>MAX(A$2:A725)+1</f>
        <v>632</v>
      </c>
      <c r="B726" s="103">
        <v>250101012</v>
      </c>
      <c r="C726" s="103" t="s">
        <v>1406</v>
      </c>
      <c r="D726" s="103"/>
      <c r="E726" s="103"/>
      <c r="F726" s="114" t="s">
        <v>31</v>
      </c>
      <c r="G726" s="114" t="s">
        <v>1381</v>
      </c>
      <c r="H726" s="373">
        <v>2</v>
      </c>
      <c r="I726" s="374"/>
      <c r="J726" s="375"/>
      <c r="K726" s="103"/>
      <c r="L726" s="114"/>
      <c r="M726" s="114"/>
      <c r="N726" s="103"/>
      <c r="O726" s="103" t="s">
        <v>17</v>
      </c>
    </row>
    <row r="727" spans="1:15" ht="22.5" hidden="1" customHeight="1">
      <c r="A727" s="103">
        <f>MAX(A$2:A726)+1</f>
        <v>633</v>
      </c>
      <c r="B727" s="103">
        <v>250101014</v>
      </c>
      <c r="C727" s="103" t="s">
        <v>1407</v>
      </c>
      <c r="D727" s="103"/>
      <c r="E727" s="103"/>
      <c r="F727" s="114" t="s">
        <v>31</v>
      </c>
      <c r="G727" s="114" t="s">
        <v>1381</v>
      </c>
      <c r="H727" s="373">
        <v>1</v>
      </c>
      <c r="I727" s="374"/>
      <c r="J727" s="375"/>
      <c r="K727" s="103"/>
      <c r="L727" s="114"/>
      <c r="M727" s="114"/>
      <c r="N727" s="103"/>
      <c r="O727" s="103" t="s">
        <v>17</v>
      </c>
    </row>
    <row r="728" spans="1:15" ht="22.5" hidden="1" customHeight="1">
      <c r="A728" s="103">
        <f>MAX(A$2:A727)+1</f>
        <v>634</v>
      </c>
      <c r="B728" s="103" t="s">
        <v>1408</v>
      </c>
      <c r="C728" s="103" t="s">
        <v>1407</v>
      </c>
      <c r="D728" s="103"/>
      <c r="E728" s="103"/>
      <c r="F728" s="114" t="s">
        <v>31</v>
      </c>
      <c r="G728" s="114" t="s">
        <v>1381</v>
      </c>
      <c r="H728" s="373">
        <v>2</v>
      </c>
      <c r="I728" s="374"/>
      <c r="J728" s="375"/>
      <c r="K728" s="103" t="s">
        <v>1398</v>
      </c>
      <c r="L728" s="114"/>
      <c r="M728" s="114"/>
      <c r="N728" s="103"/>
      <c r="O728" s="103" t="s">
        <v>17</v>
      </c>
    </row>
    <row r="729" spans="1:15" ht="22.5" hidden="1" customHeight="1">
      <c r="A729" s="103">
        <f>MAX(A$2:A728)+1</f>
        <v>635</v>
      </c>
      <c r="B729" s="103">
        <v>250101015</v>
      </c>
      <c r="C729" s="103" t="s">
        <v>1409</v>
      </c>
      <c r="D729" s="103" t="s">
        <v>1410</v>
      </c>
      <c r="E729" s="103"/>
      <c r="F729" s="114" t="s">
        <v>31</v>
      </c>
      <c r="G729" s="114" t="s">
        <v>1381</v>
      </c>
      <c r="H729" s="373">
        <v>2</v>
      </c>
      <c r="I729" s="374"/>
      <c r="J729" s="375"/>
      <c r="K729" s="103" t="s">
        <v>1398</v>
      </c>
      <c r="L729" s="114"/>
      <c r="M729" s="114"/>
      <c r="N729" s="103"/>
      <c r="O729" s="103" t="s">
        <v>17</v>
      </c>
    </row>
    <row r="730" spans="1:15" ht="22.5" hidden="1" customHeight="1">
      <c r="A730" s="103">
        <f>MAX(A$2:A729)+1</f>
        <v>636</v>
      </c>
      <c r="B730" s="103" t="s">
        <v>1411</v>
      </c>
      <c r="C730" s="103" t="s">
        <v>1409</v>
      </c>
      <c r="D730" s="103"/>
      <c r="E730" s="103"/>
      <c r="F730" s="114" t="s">
        <v>31</v>
      </c>
      <c r="G730" s="114" t="s">
        <v>32</v>
      </c>
      <c r="H730" s="373">
        <v>10</v>
      </c>
      <c r="I730" s="374"/>
      <c r="J730" s="375"/>
      <c r="K730" s="103" t="s">
        <v>1412</v>
      </c>
      <c r="L730" s="114"/>
      <c r="M730" s="114"/>
      <c r="N730" s="103"/>
      <c r="O730" s="103" t="s">
        <v>17</v>
      </c>
    </row>
    <row r="731" spans="1:15" ht="22.5" hidden="1" customHeight="1">
      <c r="A731" s="103">
        <f>MAX(A$2:A730)+1</f>
        <v>637</v>
      </c>
      <c r="B731" s="103" t="s">
        <v>1413</v>
      </c>
      <c r="C731" s="103" t="s">
        <v>1409</v>
      </c>
      <c r="D731" s="103"/>
      <c r="E731" s="103"/>
      <c r="F731" s="114" t="s">
        <v>31</v>
      </c>
      <c r="G731" s="114" t="s">
        <v>32</v>
      </c>
      <c r="H731" s="373">
        <v>18</v>
      </c>
      <c r="I731" s="374"/>
      <c r="J731" s="375"/>
      <c r="K731" s="103" t="s">
        <v>1414</v>
      </c>
      <c r="L731" s="114"/>
      <c r="M731" s="114"/>
      <c r="N731" s="103"/>
      <c r="O731" s="103" t="s">
        <v>17</v>
      </c>
    </row>
    <row r="732" spans="1:15" ht="22.5" hidden="1" customHeight="1">
      <c r="A732" s="103">
        <f>MAX(A$2:A731)+1</f>
        <v>638</v>
      </c>
      <c r="B732" s="103" t="s">
        <v>1415</v>
      </c>
      <c r="C732" s="181" t="s">
        <v>1416</v>
      </c>
      <c r="D732" s="103"/>
      <c r="E732" s="103"/>
      <c r="F732" s="114" t="s">
        <v>31</v>
      </c>
      <c r="G732" s="114" t="s">
        <v>32</v>
      </c>
      <c r="H732" s="373">
        <v>3.5</v>
      </c>
      <c r="I732" s="374"/>
      <c r="J732" s="375"/>
      <c r="K732" s="103" t="s">
        <v>1416</v>
      </c>
      <c r="L732" s="114"/>
      <c r="M732" s="114"/>
      <c r="N732" s="103"/>
      <c r="O732" s="103" t="s">
        <v>17</v>
      </c>
    </row>
    <row r="733" spans="1:15" ht="22.5" hidden="1" customHeight="1">
      <c r="A733" s="103">
        <f>MAX(A$2:A732)+1</f>
        <v>639</v>
      </c>
      <c r="B733" s="103">
        <v>250101016</v>
      </c>
      <c r="C733" s="103" t="s">
        <v>1417</v>
      </c>
      <c r="D733" s="103"/>
      <c r="E733" s="103"/>
      <c r="F733" s="114" t="s">
        <v>31</v>
      </c>
      <c r="G733" s="114" t="s">
        <v>1381</v>
      </c>
      <c r="H733" s="373">
        <v>1</v>
      </c>
      <c r="I733" s="374"/>
      <c r="J733" s="375"/>
      <c r="K733" s="103"/>
      <c r="L733" s="114"/>
      <c r="M733" s="114"/>
      <c r="N733" s="103"/>
      <c r="O733" s="103" t="s">
        <v>17</v>
      </c>
    </row>
    <row r="734" spans="1:15" ht="22.5" hidden="1" customHeight="1">
      <c r="A734" s="103">
        <f>MAX(A$2:A733)+1</f>
        <v>640</v>
      </c>
      <c r="B734" s="103">
        <v>250101017</v>
      </c>
      <c r="C734" s="103" t="s">
        <v>1418</v>
      </c>
      <c r="D734" s="103" t="s">
        <v>1419</v>
      </c>
      <c r="E734" s="103"/>
      <c r="F734" s="114" t="s">
        <v>31</v>
      </c>
      <c r="G734" s="114" t="s">
        <v>1381</v>
      </c>
      <c r="H734" s="373">
        <v>2.5</v>
      </c>
      <c r="I734" s="374"/>
      <c r="J734" s="375"/>
      <c r="K734" s="103"/>
      <c r="L734" s="114"/>
      <c r="M734" s="114"/>
      <c r="N734" s="103"/>
      <c r="O734" s="103" t="s">
        <v>17</v>
      </c>
    </row>
    <row r="735" spans="1:15" ht="22.5" hidden="1" customHeight="1">
      <c r="A735" s="103">
        <f>MAX(A$2:A734)+1</f>
        <v>641</v>
      </c>
      <c r="B735" s="103">
        <v>250101018</v>
      </c>
      <c r="C735" s="103" t="s">
        <v>1420</v>
      </c>
      <c r="D735" s="103"/>
      <c r="E735" s="103"/>
      <c r="F735" s="114" t="s">
        <v>31</v>
      </c>
      <c r="G735" s="114" t="s">
        <v>1381</v>
      </c>
      <c r="H735" s="373">
        <v>1</v>
      </c>
      <c r="I735" s="374"/>
      <c r="J735" s="375"/>
      <c r="K735" s="103"/>
      <c r="L735" s="114"/>
      <c r="M735" s="114"/>
      <c r="N735" s="103"/>
      <c r="O735" s="103" t="s">
        <v>17</v>
      </c>
    </row>
    <row r="736" spans="1:15" ht="22.5" hidden="1" customHeight="1">
      <c r="A736" s="103">
        <f>MAX(A$2:A735)+1</f>
        <v>642</v>
      </c>
      <c r="B736" s="103">
        <v>250101019</v>
      </c>
      <c r="C736" s="103" t="s">
        <v>1421</v>
      </c>
      <c r="D736" s="103"/>
      <c r="E736" s="103"/>
      <c r="F736" s="114" t="s">
        <v>31</v>
      </c>
      <c r="G736" s="114" t="s">
        <v>1381</v>
      </c>
      <c r="H736" s="373">
        <v>7</v>
      </c>
      <c r="I736" s="374"/>
      <c r="J736" s="375"/>
      <c r="K736" s="103"/>
      <c r="L736" s="114"/>
      <c r="M736" s="114"/>
      <c r="N736" s="103"/>
      <c r="O736" s="103" t="s">
        <v>17</v>
      </c>
    </row>
    <row r="737" spans="1:15" ht="22.5" hidden="1" customHeight="1">
      <c r="A737" s="103">
        <f>MAX(A$2:A736)+1</f>
        <v>643</v>
      </c>
      <c r="B737" s="103">
        <v>250101020</v>
      </c>
      <c r="C737" s="103" t="s">
        <v>1422</v>
      </c>
      <c r="D737" s="103"/>
      <c r="E737" s="103"/>
      <c r="F737" s="114" t="s">
        <v>31</v>
      </c>
      <c r="G737" s="114" t="s">
        <v>1381</v>
      </c>
      <c r="H737" s="373">
        <v>3</v>
      </c>
      <c r="I737" s="374"/>
      <c r="J737" s="375"/>
      <c r="K737" s="103"/>
      <c r="L737" s="114"/>
      <c r="M737" s="114"/>
      <c r="N737" s="103"/>
      <c r="O737" s="103" t="s">
        <v>17</v>
      </c>
    </row>
    <row r="738" spans="1:15" ht="22.5" hidden="1" customHeight="1">
      <c r="A738" s="103">
        <f>MAX(A$2:A737)+1</f>
        <v>644</v>
      </c>
      <c r="B738" s="103">
        <v>250101023</v>
      </c>
      <c r="C738" s="103" t="s">
        <v>1423</v>
      </c>
      <c r="D738" s="103" t="s">
        <v>1424</v>
      </c>
      <c r="E738" s="103"/>
      <c r="F738" s="114" t="s">
        <v>36</v>
      </c>
      <c r="G738" s="114" t="s">
        <v>32</v>
      </c>
      <c r="H738" s="373">
        <v>50</v>
      </c>
      <c r="I738" s="374"/>
      <c r="J738" s="375"/>
      <c r="K738" s="103"/>
      <c r="L738" s="114"/>
      <c r="M738" s="114"/>
      <c r="N738" s="103"/>
      <c r="O738" s="103" t="s">
        <v>17</v>
      </c>
    </row>
    <row r="739" spans="1:15" ht="22.5" hidden="1" customHeight="1">
      <c r="A739" s="103">
        <f>MAX(A$2:A738)+1</f>
        <v>645</v>
      </c>
      <c r="B739" s="150">
        <v>250101024</v>
      </c>
      <c r="C739" s="135" t="s">
        <v>1425</v>
      </c>
      <c r="E739" s="150"/>
      <c r="F739" s="95" t="s">
        <v>23</v>
      </c>
      <c r="G739" s="147" t="s">
        <v>32</v>
      </c>
      <c r="H739" s="373" t="s">
        <v>56</v>
      </c>
      <c r="I739" s="374"/>
      <c r="J739" s="375"/>
      <c r="K739" s="103"/>
      <c r="L739" s="114"/>
      <c r="M739" s="114"/>
      <c r="N739" s="103"/>
      <c r="O739" s="103" t="s">
        <v>17</v>
      </c>
    </row>
    <row r="740" spans="1:15" s="87" customFormat="1" ht="22.5" hidden="1" customHeight="1">
      <c r="A740" s="103"/>
      <c r="B740" s="103">
        <v>250102</v>
      </c>
      <c r="C740" s="103" t="s">
        <v>1427</v>
      </c>
      <c r="D740" s="103"/>
      <c r="E740" s="103" t="s">
        <v>1428</v>
      </c>
      <c r="F740" s="114"/>
      <c r="G740" s="114"/>
      <c r="H740" s="373"/>
      <c r="I740" s="374"/>
      <c r="J740" s="375"/>
      <c r="K740" s="103"/>
      <c r="L740" s="114"/>
      <c r="M740" s="114"/>
      <c r="N740" s="103"/>
      <c r="O740" s="103" t="s">
        <v>17</v>
      </c>
    </row>
    <row r="741" spans="1:15" ht="22.5" hidden="1" customHeight="1">
      <c r="A741" s="103">
        <f>MAX(A$2:A740)+1</f>
        <v>646</v>
      </c>
      <c r="B741" s="103">
        <v>250102001</v>
      </c>
      <c r="C741" s="180" t="s">
        <v>1429</v>
      </c>
      <c r="D741" s="103" t="s">
        <v>1430</v>
      </c>
      <c r="E741" s="103"/>
      <c r="F741" s="114" t="s">
        <v>31</v>
      </c>
      <c r="G741" s="114" t="s">
        <v>32</v>
      </c>
      <c r="H741" s="373">
        <v>1</v>
      </c>
      <c r="I741" s="374"/>
      <c r="J741" s="375"/>
      <c r="K741" s="103"/>
      <c r="L741" s="114"/>
      <c r="M741" s="114"/>
      <c r="N741" s="103"/>
      <c r="O741" s="103" t="s">
        <v>17</v>
      </c>
    </row>
    <row r="742" spans="1:15" ht="22.5" hidden="1" customHeight="1">
      <c r="A742" s="103">
        <f>MAX(A$2:A741)+1</f>
        <v>647</v>
      </c>
      <c r="B742" s="103">
        <v>250102002</v>
      </c>
      <c r="C742" s="180" t="s">
        <v>1431</v>
      </c>
      <c r="D742" s="103"/>
      <c r="E742" s="103"/>
      <c r="F742" s="114" t="s">
        <v>31</v>
      </c>
      <c r="G742" s="114" t="s">
        <v>1381</v>
      </c>
      <c r="H742" s="373">
        <v>0.5</v>
      </c>
      <c r="I742" s="374"/>
      <c r="J742" s="375"/>
      <c r="K742" s="103"/>
      <c r="L742" s="114"/>
      <c r="M742" s="114"/>
      <c r="N742" s="103"/>
      <c r="O742" s="103" t="s">
        <v>17</v>
      </c>
    </row>
    <row r="743" spans="1:15" ht="22.5" hidden="1" customHeight="1">
      <c r="A743" s="103">
        <f>MAX(A$2:A742)+1</f>
        <v>648</v>
      </c>
      <c r="B743" s="103">
        <v>250102003</v>
      </c>
      <c r="C743" s="180" t="s">
        <v>1432</v>
      </c>
      <c r="D743" s="103"/>
      <c r="E743" s="103"/>
      <c r="F743" s="114" t="s">
        <v>31</v>
      </c>
      <c r="G743" s="114" t="s">
        <v>1381</v>
      </c>
      <c r="H743" s="373">
        <v>0.5</v>
      </c>
      <c r="I743" s="374"/>
      <c r="J743" s="375"/>
      <c r="K743" s="103"/>
      <c r="L743" s="114"/>
      <c r="M743" s="114"/>
      <c r="N743" s="103"/>
      <c r="O743" s="103" t="s">
        <v>17</v>
      </c>
    </row>
    <row r="744" spans="1:15" ht="22.5" hidden="1" customHeight="1">
      <c r="A744" s="103">
        <f>MAX(A$2:A743)+1</f>
        <v>649</v>
      </c>
      <c r="B744" s="103">
        <v>250102004</v>
      </c>
      <c r="C744" s="180" t="s">
        <v>1426</v>
      </c>
      <c r="D744" s="103" t="s">
        <v>1433</v>
      </c>
      <c r="E744" s="103"/>
      <c r="F744" s="114" t="s">
        <v>31</v>
      </c>
      <c r="G744" s="114" t="s">
        <v>1381</v>
      </c>
      <c r="H744" s="373">
        <v>3</v>
      </c>
      <c r="I744" s="374"/>
      <c r="J744" s="375"/>
      <c r="K744" s="103"/>
      <c r="L744" s="114"/>
      <c r="M744" s="114"/>
      <c r="N744" s="103"/>
      <c r="O744" s="103" t="s">
        <v>17</v>
      </c>
    </row>
    <row r="745" spans="1:15" ht="22.5" hidden="1" customHeight="1">
      <c r="A745" s="103">
        <f>MAX(A$2:A744)+1</f>
        <v>650</v>
      </c>
      <c r="B745" s="103">
        <v>250102005</v>
      </c>
      <c r="C745" s="180" t="s">
        <v>1434</v>
      </c>
      <c r="D745" s="103"/>
      <c r="E745" s="103"/>
      <c r="F745" s="114" t="s">
        <v>31</v>
      </c>
      <c r="G745" s="114" t="s">
        <v>1381</v>
      </c>
      <c r="H745" s="373">
        <v>0.5</v>
      </c>
      <c r="I745" s="374"/>
      <c r="J745" s="375"/>
      <c r="K745" s="103"/>
      <c r="L745" s="114"/>
      <c r="M745" s="114"/>
      <c r="N745" s="103"/>
      <c r="O745" s="103" t="s">
        <v>17</v>
      </c>
    </row>
    <row r="746" spans="1:15" ht="22.5" hidden="1" customHeight="1">
      <c r="A746" s="103">
        <f>MAX(A$2:A745)+1</f>
        <v>651</v>
      </c>
      <c r="B746" s="103">
        <v>250102006</v>
      </c>
      <c r="C746" s="180" t="s">
        <v>1435</v>
      </c>
      <c r="D746" s="103"/>
      <c r="E746" s="103"/>
      <c r="F746" s="114" t="s">
        <v>31</v>
      </c>
      <c r="G746" s="114" t="s">
        <v>1381</v>
      </c>
      <c r="H746" s="373">
        <v>2</v>
      </c>
      <c r="I746" s="374"/>
      <c r="J746" s="375"/>
      <c r="K746" s="103" t="s">
        <v>1436</v>
      </c>
      <c r="L746" s="114"/>
      <c r="M746" s="114"/>
      <c r="N746" s="103"/>
      <c r="O746" s="103" t="s">
        <v>17</v>
      </c>
    </row>
    <row r="747" spans="1:15" ht="22.5" hidden="1" customHeight="1">
      <c r="A747" s="103">
        <f>MAX(A$2:A746)+1</f>
        <v>652</v>
      </c>
      <c r="B747" s="103" t="s">
        <v>1437</v>
      </c>
      <c r="C747" s="180" t="s">
        <v>1435</v>
      </c>
      <c r="D747" s="103"/>
      <c r="E747" s="103"/>
      <c r="F747" s="114" t="s">
        <v>36</v>
      </c>
      <c r="G747" s="114" t="s">
        <v>1381</v>
      </c>
      <c r="H747" s="373">
        <v>3</v>
      </c>
      <c r="I747" s="374"/>
      <c r="J747" s="375"/>
      <c r="K747" s="103" t="s">
        <v>1438</v>
      </c>
      <c r="L747" s="114"/>
      <c r="M747" s="114"/>
      <c r="N747" s="103"/>
      <c r="O747" s="103" t="s">
        <v>17</v>
      </c>
    </row>
    <row r="748" spans="1:15" ht="22.5" hidden="1" customHeight="1">
      <c r="A748" s="103">
        <f>MAX(A$2:A747)+1</f>
        <v>653</v>
      </c>
      <c r="B748" s="103" t="s">
        <v>1439</v>
      </c>
      <c r="C748" s="180" t="s">
        <v>1435</v>
      </c>
      <c r="D748" s="103"/>
      <c r="E748" s="103"/>
      <c r="F748" s="114" t="s">
        <v>36</v>
      </c>
      <c r="G748" s="114" t="s">
        <v>1381</v>
      </c>
      <c r="H748" s="373">
        <v>6</v>
      </c>
      <c r="I748" s="374"/>
      <c r="J748" s="375"/>
      <c r="K748" s="103" t="s">
        <v>1440</v>
      </c>
      <c r="L748" s="114"/>
      <c r="M748" s="114"/>
      <c r="N748" s="103"/>
      <c r="O748" s="103" t="s">
        <v>17</v>
      </c>
    </row>
    <row r="749" spans="1:15" ht="22.5" hidden="1" customHeight="1">
      <c r="A749" s="103">
        <f>MAX(A$2:A748)+1</f>
        <v>654</v>
      </c>
      <c r="B749" s="103" t="s">
        <v>1441</v>
      </c>
      <c r="C749" s="180" t="s">
        <v>1435</v>
      </c>
      <c r="D749" s="103"/>
      <c r="E749" s="103"/>
      <c r="F749" s="114" t="s">
        <v>36</v>
      </c>
      <c r="G749" s="114" t="s">
        <v>1381</v>
      </c>
      <c r="H749" s="373">
        <v>10</v>
      </c>
      <c r="I749" s="374"/>
      <c r="J749" s="375"/>
      <c r="K749" s="103" t="s">
        <v>1384</v>
      </c>
      <c r="L749" s="114"/>
      <c r="M749" s="114"/>
      <c r="N749" s="103"/>
      <c r="O749" s="103" t="s">
        <v>17</v>
      </c>
    </row>
    <row r="750" spans="1:15" ht="22.5" hidden="1" customHeight="1">
      <c r="A750" s="103">
        <f>MAX(A$2:A749)+1</f>
        <v>655</v>
      </c>
      <c r="B750" s="103">
        <v>250102007</v>
      </c>
      <c r="C750" s="180" t="s">
        <v>1442</v>
      </c>
      <c r="D750" s="103"/>
      <c r="E750" s="103"/>
      <c r="F750" s="114" t="s">
        <v>31</v>
      </c>
      <c r="G750" s="114" t="s">
        <v>1381</v>
      </c>
      <c r="H750" s="373">
        <v>2</v>
      </c>
      <c r="I750" s="374"/>
      <c r="J750" s="375"/>
      <c r="K750" s="103" t="s">
        <v>1443</v>
      </c>
      <c r="L750" s="114"/>
      <c r="M750" s="114"/>
      <c r="N750" s="103"/>
      <c r="O750" s="103" t="s">
        <v>17</v>
      </c>
    </row>
    <row r="751" spans="1:15" ht="22.5" hidden="1" customHeight="1">
      <c r="A751" s="103">
        <f>MAX(A$2:A750)+1</f>
        <v>656</v>
      </c>
      <c r="B751" s="103">
        <v>250102008</v>
      </c>
      <c r="C751" s="180" t="s">
        <v>1444</v>
      </c>
      <c r="D751" s="103"/>
      <c r="E751" s="103"/>
      <c r="F751" s="114" t="s">
        <v>31</v>
      </c>
      <c r="G751" s="114" t="s">
        <v>1381</v>
      </c>
      <c r="H751" s="373">
        <v>3</v>
      </c>
      <c r="I751" s="374"/>
      <c r="J751" s="375"/>
      <c r="K751" s="103"/>
      <c r="L751" s="114"/>
      <c r="M751" s="114"/>
      <c r="N751" s="103"/>
      <c r="O751" s="103" t="s">
        <v>17</v>
      </c>
    </row>
    <row r="752" spans="1:15" ht="22.5" hidden="1" customHeight="1">
      <c r="A752" s="103">
        <f>MAX(A$2:A751)+1</f>
        <v>657</v>
      </c>
      <c r="B752" s="103">
        <v>250102009</v>
      </c>
      <c r="C752" s="180" t="s">
        <v>1445</v>
      </c>
      <c r="D752" s="103"/>
      <c r="E752" s="103"/>
      <c r="F752" s="114" t="s">
        <v>31</v>
      </c>
      <c r="G752" s="114" t="s">
        <v>1381</v>
      </c>
      <c r="H752" s="373">
        <v>1</v>
      </c>
      <c r="I752" s="374"/>
      <c r="J752" s="375"/>
      <c r="K752" s="103"/>
      <c r="L752" s="114"/>
      <c r="M752" s="114"/>
      <c r="N752" s="103"/>
      <c r="O752" s="103" t="s">
        <v>17</v>
      </c>
    </row>
    <row r="753" spans="1:15" ht="22.5" hidden="1" customHeight="1">
      <c r="A753" s="103">
        <f>MAX(A$2:A752)+1</f>
        <v>658</v>
      </c>
      <c r="B753" s="103">
        <v>250102010</v>
      </c>
      <c r="C753" s="180" t="s">
        <v>1446</v>
      </c>
      <c r="D753" s="103"/>
      <c r="E753" s="103"/>
      <c r="F753" s="114" t="s">
        <v>31</v>
      </c>
      <c r="G753" s="114" t="s">
        <v>1381</v>
      </c>
      <c r="H753" s="373">
        <v>0.5</v>
      </c>
      <c r="I753" s="374"/>
      <c r="J753" s="375"/>
      <c r="K753" s="103"/>
      <c r="L753" s="114"/>
      <c r="M753" s="114"/>
      <c r="N753" s="103"/>
      <c r="O753" s="103" t="s">
        <v>17</v>
      </c>
    </row>
    <row r="754" spans="1:15" ht="22.5" hidden="1" customHeight="1">
      <c r="A754" s="103">
        <f>MAX(A$2:A753)+1</f>
        <v>659</v>
      </c>
      <c r="B754" s="103">
        <v>250102011</v>
      </c>
      <c r="C754" s="180" t="s">
        <v>1447</v>
      </c>
      <c r="D754" s="103"/>
      <c r="E754" s="103"/>
      <c r="F754" s="114" t="s">
        <v>31</v>
      </c>
      <c r="G754" s="114" t="s">
        <v>1381</v>
      </c>
      <c r="H754" s="373">
        <v>3</v>
      </c>
      <c r="I754" s="374"/>
      <c r="J754" s="375"/>
      <c r="K754" s="103"/>
      <c r="L754" s="114"/>
      <c r="M754" s="114"/>
      <c r="N754" s="103"/>
      <c r="O754" s="103" t="s">
        <v>17</v>
      </c>
    </row>
    <row r="755" spans="1:15" ht="22.5" hidden="1" customHeight="1">
      <c r="A755" s="103">
        <f>MAX(A$2:A754)+1</f>
        <v>660</v>
      </c>
      <c r="B755" s="103">
        <v>250102012</v>
      </c>
      <c r="C755" s="180" t="s">
        <v>1448</v>
      </c>
      <c r="D755" s="103"/>
      <c r="E755" s="103"/>
      <c r="F755" s="114" t="s">
        <v>31</v>
      </c>
      <c r="G755" s="114" t="s">
        <v>1381</v>
      </c>
      <c r="H755" s="373">
        <v>0.5</v>
      </c>
      <c r="I755" s="374"/>
      <c r="J755" s="375"/>
      <c r="K755" s="103"/>
      <c r="L755" s="114"/>
      <c r="M755" s="114"/>
      <c r="N755" s="103"/>
      <c r="O755" s="103" t="s">
        <v>17</v>
      </c>
    </row>
    <row r="756" spans="1:15" ht="22.5" hidden="1" customHeight="1">
      <c r="A756" s="103">
        <f>MAX(A$2:A755)+1</f>
        <v>661</v>
      </c>
      <c r="B756" s="103">
        <v>250102013</v>
      </c>
      <c r="C756" s="180" t="s">
        <v>1449</v>
      </c>
      <c r="D756" s="103" t="s">
        <v>1450</v>
      </c>
      <c r="E756" s="103"/>
      <c r="F756" s="114" t="s">
        <v>31</v>
      </c>
      <c r="G756" s="114" t="s">
        <v>1381</v>
      </c>
      <c r="H756" s="373">
        <v>1</v>
      </c>
      <c r="I756" s="374"/>
      <c r="J756" s="375"/>
      <c r="K756" s="103"/>
      <c r="L756" s="114"/>
      <c r="M756" s="114"/>
      <c r="N756" s="103"/>
      <c r="O756" s="103" t="s">
        <v>17</v>
      </c>
    </row>
    <row r="757" spans="1:15" ht="22.5" hidden="1" customHeight="1">
      <c r="A757" s="103">
        <f>MAX(A$2:A756)+1</f>
        <v>662</v>
      </c>
      <c r="B757" s="103">
        <v>250102014</v>
      </c>
      <c r="C757" s="180" t="s">
        <v>1451</v>
      </c>
      <c r="D757" s="103"/>
      <c r="E757" s="103"/>
      <c r="F757" s="114" t="s">
        <v>31</v>
      </c>
      <c r="G757" s="114" t="s">
        <v>1381</v>
      </c>
      <c r="H757" s="373">
        <v>1</v>
      </c>
      <c r="I757" s="374"/>
      <c r="J757" s="375"/>
      <c r="K757" s="103"/>
      <c r="L757" s="114"/>
      <c r="M757" s="114"/>
      <c r="N757" s="103"/>
      <c r="O757" s="103" t="s">
        <v>17</v>
      </c>
    </row>
    <row r="758" spans="1:15" ht="22.5" hidden="1" customHeight="1">
      <c r="A758" s="103">
        <f>MAX(A$2:A757)+1</f>
        <v>663</v>
      </c>
      <c r="B758" s="103">
        <v>250102015</v>
      </c>
      <c r="C758" s="180" t="s">
        <v>1452</v>
      </c>
      <c r="D758" s="103"/>
      <c r="E758" s="103"/>
      <c r="F758" s="114" t="s">
        <v>31</v>
      </c>
      <c r="G758" s="114" t="s">
        <v>1381</v>
      </c>
      <c r="H758" s="373">
        <v>1</v>
      </c>
      <c r="I758" s="374"/>
      <c r="J758" s="375"/>
      <c r="K758" s="103"/>
      <c r="L758" s="114"/>
      <c r="M758" s="114"/>
      <c r="N758" s="103"/>
      <c r="O758" s="103" t="s">
        <v>17</v>
      </c>
    </row>
    <row r="759" spans="1:15" ht="22.5" hidden="1" customHeight="1">
      <c r="A759" s="103">
        <f>MAX(A$2:A758)+1</f>
        <v>664</v>
      </c>
      <c r="B759" s="103">
        <v>250102016</v>
      </c>
      <c r="C759" s="187" t="s">
        <v>1453</v>
      </c>
      <c r="D759" s="154" t="s">
        <v>1454</v>
      </c>
      <c r="E759" s="154"/>
      <c r="F759" s="114" t="s">
        <v>31</v>
      </c>
      <c r="G759" s="188" t="s">
        <v>1381</v>
      </c>
      <c r="H759" s="373">
        <v>5</v>
      </c>
      <c r="I759" s="374"/>
      <c r="J759" s="375"/>
      <c r="K759" s="154"/>
      <c r="L759" s="114"/>
      <c r="M759" s="188"/>
      <c r="N759" s="114"/>
      <c r="O759" s="103" t="s">
        <v>915</v>
      </c>
    </row>
    <row r="760" spans="1:15" ht="22.5" hidden="1" customHeight="1">
      <c r="A760" s="103">
        <f>MAX(A$2:A759)+1</f>
        <v>665</v>
      </c>
      <c r="B760" s="103">
        <v>250102017</v>
      </c>
      <c r="C760" s="180" t="s">
        <v>1455</v>
      </c>
      <c r="D760" s="103"/>
      <c r="E760" s="103"/>
      <c r="F760" s="114" t="s">
        <v>31</v>
      </c>
      <c r="G760" s="114" t="s">
        <v>1381</v>
      </c>
      <c r="H760" s="373">
        <v>0.5</v>
      </c>
      <c r="I760" s="374"/>
      <c r="J760" s="375"/>
      <c r="K760" s="103"/>
      <c r="L760" s="114"/>
      <c r="M760" s="114"/>
      <c r="N760" s="103"/>
      <c r="O760" s="103" t="s">
        <v>17</v>
      </c>
    </row>
    <row r="761" spans="1:15" ht="22.5" hidden="1" customHeight="1">
      <c r="A761" s="103">
        <f>MAX(A$2:A760)+1</f>
        <v>666</v>
      </c>
      <c r="B761" s="103">
        <v>250102018</v>
      </c>
      <c r="C761" s="180" t="s">
        <v>1456</v>
      </c>
      <c r="D761" s="103"/>
      <c r="E761" s="103"/>
      <c r="F761" s="114" t="s">
        <v>31</v>
      </c>
      <c r="G761" s="114" t="s">
        <v>1381</v>
      </c>
      <c r="H761" s="373">
        <v>1</v>
      </c>
      <c r="I761" s="374"/>
      <c r="J761" s="375"/>
      <c r="K761" s="103"/>
      <c r="L761" s="114"/>
      <c r="M761" s="114"/>
      <c r="N761" s="103"/>
      <c r="O761" s="103" t="s">
        <v>17</v>
      </c>
    </row>
    <row r="762" spans="1:15" ht="22.5" hidden="1" customHeight="1">
      <c r="A762" s="103">
        <f>MAX(A$2:A761)+1</f>
        <v>667</v>
      </c>
      <c r="B762" s="103">
        <v>250102019</v>
      </c>
      <c r="C762" s="180" t="s">
        <v>1457</v>
      </c>
      <c r="D762" s="103"/>
      <c r="E762" s="103"/>
      <c r="F762" s="114" t="s">
        <v>31</v>
      </c>
      <c r="G762" s="114" t="s">
        <v>1381</v>
      </c>
      <c r="H762" s="373">
        <v>2</v>
      </c>
      <c r="I762" s="374"/>
      <c r="J762" s="375"/>
      <c r="K762" s="103"/>
      <c r="L762" s="114"/>
      <c r="M762" s="114"/>
      <c r="N762" s="103"/>
      <c r="O762" s="103" t="s">
        <v>17</v>
      </c>
    </row>
    <row r="763" spans="1:15" ht="22.5" hidden="1" customHeight="1">
      <c r="A763" s="103">
        <f>MAX(A$2:A762)+1</f>
        <v>668</v>
      </c>
      <c r="B763" s="103">
        <v>250102020</v>
      </c>
      <c r="C763" s="180" t="s">
        <v>1458</v>
      </c>
      <c r="D763" s="103"/>
      <c r="E763" s="103"/>
      <c r="F763" s="114" t="s">
        <v>31</v>
      </c>
      <c r="G763" s="114" t="s">
        <v>1381</v>
      </c>
      <c r="H763" s="373">
        <v>2</v>
      </c>
      <c r="I763" s="374"/>
      <c r="J763" s="375"/>
      <c r="K763" s="103"/>
      <c r="L763" s="114"/>
      <c r="M763" s="114"/>
      <c r="N763" s="103"/>
      <c r="O763" s="103" t="s">
        <v>17</v>
      </c>
    </row>
    <row r="764" spans="1:15" ht="33.75" hidden="1" customHeight="1">
      <c r="A764" s="103">
        <f>MAX(A$2:A763)+1</f>
        <v>669</v>
      </c>
      <c r="B764" s="103">
        <v>250102021</v>
      </c>
      <c r="C764" s="103" t="s">
        <v>1459</v>
      </c>
      <c r="D764" s="103"/>
      <c r="E764" s="103"/>
      <c r="F764" s="114" t="s">
        <v>907</v>
      </c>
      <c r="G764" s="114" t="s">
        <v>1381</v>
      </c>
      <c r="H764" s="373">
        <v>6</v>
      </c>
      <c r="I764" s="374"/>
      <c r="J764" s="375"/>
      <c r="K764" s="103" t="s">
        <v>1460</v>
      </c>
      <c r="L764" s="114"/>
      <c r="M764" s="114"/>
      <c r="N764" s="103"/>
      <c r="O764" s="103" t="s">
        <v>17</v>
      </c>
    </row>
    <row r="765" spans="1:15" ht="33.75" hidden="1" customHeight="1">
      <c r="A765" s="103">
        <f>MAX(A$2:A764)+1</f>
        <v>670</v>
      </c>
      <c r="B765" s="103" t="s">
        <v>1461</v>
      </c>
      <c r="C765" s="103" t="s">
        <v>1459</v>
      </c>
      <c r="D765" s="103"/>
      <c r="E765" s="103"/>
      <c r="F765" s="114" t="s">
        <v>907</v>
      </c>
      <c r="G765" s="114" t="s">
        <v>1381</v>
      </c>
      <c r="H765" s="373">
        <v>7</v>
      </c>
      <c r="I765" s="374"/>
      <c r="J765" s="375"/>
      <c r="K765" s="103" t="s">
        <v>1462</v>
      </c>
      <c r="L765" s="114"/>
      <c r="M765" s="114"/>
      <c r="N765" s="103"/>
      <c r="O765" s="103" t="s">
        <v>17</v>
      </c>
    </row>
    <row r="766" spans="1:15" ht="22.5" hidden="1" customHeight="1">
      <c r="A766" s="103">
        <f>MAX(A$2:A765)+1</f>
        <v>671</v>
      </c>
      <c r="B766" s="103" t="s">
        <v>1463</v>
      </c>
      <c r="C766" s="103" t="s">
        <v>1464</v>
      </c>
      <c r="D766" s="103"/>
      <c r="E766" s="103"/>
      <c r="F766" s="114" t="s">
        <v>23</v>
      </c>
      <c r="G766" s="114" t="s">
        <v>32</v>
      </c>
      <c r="H766" s="373">
        <v>15</v>
      </c>
      <c r="I766" s="374"/>
      <c r="J766" s="375"/>
      <c r="K766" s="103" t="s">
        <v>1465</v>
      </c>
      <c r="L766" s="114"/>
      <c r="M766" s="114"/>
      <c r="N766" s="103"/>
      <c r="O766" s="103" t="s">
        <v>17</v>
      </c>
    </row>
    <row r="767" spans="1:15" ht="22.5" hidden="1" customHeight="1">
      <c r="A767" s="103">
        <f>MAX(A$2:A766)+1</f>
        <v>672</v>
      </c>
      <c r="B767" s="103">
        <v>250102024</v>
      </c>
      <c r="C767" s="103" t="s">
        <v>1466</v>
      </c>
      <c r="D767" s="103"/>
      <c r="E767" s="103"/>
      <c r="F767" s="114" t="s">
        <v>31</v>
      </c>
      <c r="G767" s="114" t="s">
        <v>1381</v>
      </c>
      <c r="H767" s="373">
        <v>5</v>
      </c>
      <c r="I767" s="374"/>
      <c r="J767" s="375"/>
      <c r="K767" s="103" t="s">
        <v>1398</v>
      </c>
      <c r="L767" s="114"/>
      <c r="M767" s="114"/>
      <c r="N767" s="103"/>
      <c r="O767" s="103" t="s">
        <v>17</v>
      </c>
    </row>
    <row r="768" spans="1:15" ht="33.75" hidden="1" customHeight="1">
      <c r="A768" s="103">
        <f>MAX(A$2:A767)+1</f>
        <v>673</v>
      </c>
      <c r="B768" s="103" t="s">
        <v>1467</v>
      </c>
      <c r="C768" s="103" t="s">
        <v>1466</v>
      </c>
      <c r="D768" s="103"/>
      <c r="E768" s="103"/>
      <c r="F768" s="114" t="s">
        <v>914</v>
      </c>
      <c r="G768" s="114" t="s">
        <v>1381</v>
      </c>
      <c r="H768" s="373">
        <v>20</v>
      </c>
      <c r="I768" s="374"/>
      <c r="J768" s="375"/>
      <c r="K768" s="103" t="s">
        <v>1468</v>
      </c>
      <c r="L768" s="114"/>
      <c r="M768" s="114"/>
      <c r="N768" s="103"/>
      <c r="O768" s="103" t="s">
        <v>17</v>
      </c>
    </row>
    <row r="769" spans="1:15" ht="56.25" hidden="1" customHeight="1">
      <c r="A769" s="103">
        <f>MAX(A$2:A768)+1</f>
        <v>674</v>
      </c>
      <c r="B769" s="103" t="s">
        <v>1469</v>
      </c>
      <c r="C769" s="104" t="s">
        <v>1470</v>
      </c>
      <c r="D769" s="154" t="s">
        <v>1471</v>
      </c>
      <c r="E769" s="103"/>
      <c r="F769" s="118" t="s">
        <v>23</v>
      </c>
      <c r="G769" s="202" t="s">
        <v>32</v>
      </c>
      <c r="H769" s="373" t="s">
        <v>56</v>
      </c>
      <c r="I769" s="374"/>
      <c r="J769" s="375"/>
      <c r="K769" s="104"/>
      <c r="L769" s="114"/>
      <c r="M769" s="114"/>
      <c r="N769" s="103"/>
      <c r="O769" s="103" t="s">
        <v>492</v>
      </c>
    </row>
    <row r="770" spans="1:15" ht="22.5" hidden="1" customHeight="1">
      <c r="A770" s="103">
        <f>MAX(A$2:A769)+1</f>
        <v>675</v>
      </c>
      <c r="B770" s="103">
        <v>250102025</v>
      </c>
      <c r="C770" s="103" t="s">
        <v>1472</v>
      </c>
      <c r="D770" s="103"/>
      <c r="E770" s="103"/>
      <c r="F770" s="114" t="s">
        <v>31</v>
      </c>
      <c r="G770" s="114" t="s">
        <v>1381</v>
      </c>
      <c r="H770" s="373">
        <v>1</v>
      </c>
      <c r="I770" s="374"/>
      <c r="J770" s="375"/>
      <c r="K770" s="103"/>
      <c r="L770" s="114"/>
      <c r="M770" s="114"/>
      <c r="N770" s="103"/>
      <c r="O770" s="103" t="s">
        <v>17</v>
      </c>
    </row>
    <row r="771" spans="1:15" ht="22.5" hidden="1" customHeight="1">
      <c r="A771" s="103">
        <f>MAX(A$2:A770)+1</f>
        <v>676</v>
      </c>
      <c r="B771" s="103">
        <v>250102026</v>
      </c>
      <c r="C771" s="180" t="s">
        <v>1473</v>
      </c>
      <c r="D771" s="103"/>
      <c r="E771" s="103"/>
      <c r="F771" s="114" t="s">
        <v>31</v>
      </c>
      <c r="G771" s="114" t="s">
        <v>1381</v>
      </c>
      <c r="H771" s="373">
        <v>2</v>
      </c>
      <c r="I771" s="374"/>
      <c r="J771" s="375"/>
      <c r="K771" s="103"/>
      <c r="L771" s="114"/>
      <c r="M771" s="114"/>
      <c r="N771" s="103"/>
      <c r="O771" s="103" t="s">
        <v>17</v>
      </c>
    </row>
    <row r="772" spans="1:15" ht="22.5" hidden="1" customHeight="1">
      <c r="A772" s="103">
        <f>MAX(A$2:A771)+1</f>
        <v>677</v>
      </c>
      <c r="B772" s="103">
        <v>250102029</v>
      </c>
      <c r="C772" s="180" t="s">
        <v>1474</v>
      </c>
      <c r="D772" s="103"/>
      <c r="E772" s="103"/>
      <c r="F772" s="114" t="s">
        <v>31</v>
      </c>
      <c r="G772" s="114" t="s">
        <v>1381</v>
      </c>
      <c r="H772" s="373">
        <v>1</v>
      </c>
      <c r="I772" s="374"/>
      <c r="J772" s="375"/>
      <c r="K772" s="103"/>
      <c r="L772" s="114"/>
      <c r="M772" s="114"/>
      <c r="N772" s="103"/>
      <c r="O772" s="103" t="s">
        <v>17</v>
      </c>
    </row>
    <row r="773" spans="1:15" ht="22.5" hidden="1" customHeight="1">
      <c r="A773" s="103">
        <f>MAX(A$2:A772)+1</f>
        <v>678</v>
      </c>
      <c r="B773" s="103">
        <v>250102030</v>
      </c>
      <c r="C773" s="180" t="s">
        <v>1475</v>
      </c>
      <c r="D773" s="103"/>
      <c r="E773" s="103"/>
      <c r="F773" s="114" t="s">
        <v>31</v>
      </c>
      <c r="G773" s="114" t="s">
        <v>1381</v>
      </c>
      <c r="H773" s="373">
        <v>2</v>
      </c>
      <c r="I773" s="374"/>
      <c r="J773" s="375"/>
      <c r="K773" s="103"/>
      <c r="L773" s="114"/>
      <c r="M773" s="114"/>
      <c r="N773" s="103"/>
      <c r="O773" s="103" t="s">
        <v>17</v>
      </c>
    </row>
    <row r="774" spans="1:15" ht="22.5" hidden="1" customHeight="1">
      <c r="A774" s="103">
        <f>MAX(A$2:A773)+1</f>
        <v>679</v>
      </c>
      <c r="B774" s="103">
        <v>250102031</v>
      </c>
      <c r="C774" s="180" t="s">
        <v>1476</v>
      </c>
      <c r="D774" s="103"/>
      <c r="E774" s="103"/>
      <c r="F774" s="114" t="s">
        <v>31</v>
      </c>
      <c r="G774" s="114" t="s">
        <v>1381</v>
      </c>
      <c r="H774" s="373">
        <v>2</v>
      </c>
      <c r="I774" s="374"/>
      <c r="J774" s="375"/>
      <c r="K774" s="103"/>
      <c r="L774" s="114"/>
      <c r="M774" s="114"/>
      <c r="N774" s="103"/>
      <c r="O774" s="103" t="s">
        <v>17</v>
      </c>
    </row>
    <row r="775" spans="1:15" ht="22.5" hidden="1" customHeight="1">
      <c r="A775" s="103">
        <f>MAX(A$2:A774)+1</f>
        <v>680</v>
      </c>
      <c r="B775" s="103">
        <v>250102032</v>
      </c>
      <c r="C775" s="180" t="s">
        <v>1477</v>
      </c>
      <c r="D775" s="103"/>
      <c r="E775" s="103"/>
      <c r="F775" s="114" t="s">
        <v>31</v>
      </c>
      <c r="G775" s="114" t="s">
        <v>1381</v>
      </c>
      <c r="H775" s="373">
        <v>2</v>
      </c>
      <c r="I775" s="374"/>
      <c r="J775" s="375"/>
      <c r="K775" s="103"/>
      <c r="L775" s="114"/>
      <c r="M775" s="114"/>
      <c r="N775" s="103"/>
      <c r="O775" s="103" t="s">
        <v>17</v>
      </c>
    </row>
    <row r="776" spans="1:15" ht="22.5" hidden="1" customHeight="1">
      <c r="A776" s="103">
        <f>MAX(A$2:A775)+1</f>
        <v>681</v>
      </c>
      <c r="B776" s="103">
        <v>250102033</v>
      </c>
      <c r="C776" s="180" t="s">
        <v>1478</v>
      </c>
      <c r="D776" s="103"/>
      <c r="E776" s="103"/>
      <c r="F776" s="114" t="s">
        <v>31</v>
      </c>
      <c r="G776" s="114" t="s">
        <v>1381</v>
      </c>
      <c r="H776" s="373">
        <v>2</v>
      </c>
      <c r="I776" s="374"/>
      <c r="J776" s="375"/>
      <c r="K776" s="103"/>
      <c r="L776" s="114"/>
      <c r="M776" s="114"/>
      <c r="N776" s="103"/>
      <c r="O776" s="103" t="s">
        <v>17</v>
      </c>
    </row>
    <row r="777" spans="1:15" ht="22.5" hidden="1" customHeight="1">
      <c r="A777" s="103">
        <f>MAX(A$2:A776)+1</f>
        <v>682</v>
      </c>
      <c r="B777" s="103">
        <v>250102034</v>
      </c>
      <c r="C777" s="180" t="s">
        <v>1479</v>
      </c>
      <c r="D777" s="103"/>
      <c r="E777" s="103"/>
      <c r="F777" s="114" t="s">
        <v>31</v>
      </c>
      <c r="G777" s="114" t="s">
        <v>1381</v>
      </c>
      <c r="H777" s="373">
        <v>8</v>
      </c>
      <c r="I777" s="374"/>
      <c r="J777" s="375"/>
      <c r="K777" s="103" t="s">
        <v>1480</v>
      </c>
      <c r="L777" s="114"/>
      <c r="M777" s="114"/>
      <c r="N777" s="103"/>
      <c r="O777" s="103" t="s">
        <v>17</v>
      </c>
    </row>
    <row r="778" spans="1:15" ht="22.5" hidden="1" customHeight="1">
      <c r="A778" s="103">
        <f>MAX(A$2:A777)+1</f>
        <v>683</v>
      </c>
      <c r="B778" s="103" t="s">
        <v>1481</v>
      </c>
      <c r="C778" s="180" t="s">
        <v>1479</v>
      </c>
      <c r="D778" s="103"/>
      <c r="E778" s="103"/>
      <c r="F778" s="114" t="s">
        <v>36</v>
      </c>
      <c r="G778" s="114" t="s">
        <v>1381</v>
      </c>
      <c r="H778" s="373">
        <v>2</v>
      </c>
      <c r="I778" s="374"/>
      <c r="J778" s="375"/>
      <c r="K778" s="103" t="s">
        <v>1398</v>
      </c>
      <c r="L778" s="114"/>
      <c r="M778" s="114"/>
      <c r="N778" s="103"/>
      <c r="O778" s="103" t="s">
        <v>17</v>
      </c>
    </row>
    <row r="779" spans="1:15" ht="22.5" hidden="1" customHeight="1">
      <c r="A779" s="103">
        <f>MAX(A$2:A778)+1</f>
        <v>684</v>
      </c>
      <c r="B779" s="103">
        <v>250102035</v>
      </c>
      <c r="C779" s="180" t="s">
        <v>1482</v>
      </c>
      <c r="D779" s="103" t="s">
        <v>1483</v>
      </c>
      <c r="E779" s="103"/>
      <c r="F779" s="114" t="s">
        <v>31</v>
      </c>
      <c r="G779" s="114" t="s">
        <v>32</v>
      </c>
      <c r="H779" s="373">
        <v>4.5</v>
      </c>
      <c r="I779" s="374"/>
      <c r="J779" s="375"/>
      <c r="K779" s="103" t="s">
        <v>1484</v>
      </c>
      <c r="L779" s="114"/>
      <c r="M779" s="114"/>
      <c r="N779" s="103"/>
      <c r="O779" s="103" t="s">
        <v>17</v>
      </c>
    </row>
    <row r="780" spans="1:15" ht="22.5" hidden="1" customHeight="1">
      <c r="A780" s="103">
        <f>MAX(A$2:A779)+1</f>
        <v>685</v>
      </c>
      <c r="B780" s="103" t="s">
        <v>1485</v>
      </c>
      <c r="C780" s="180" t="s">
        <v>1486</v>
      </c>
      <c r="D780" s="103"/>
      <c r="E780" s="103"/>
      <c r="F780" s="114" t="s">
        <v>31</v>
      </c>
      <c r="G780" s="114" t="s">
        <v>32</v>
      </c>
      <c r="H780" s="373">
        <v>2</v>
      </c>
      <c r="I780" s="374"/>
      <c r="J780" s="375"/>
      <c r="K780" s="181" t="s">
        <v>1486</v>
      </c>
      <c r="L780" s="114"/>
      <c r="M780" s="114"/>
      <c r="N780" s="103"/>
      <c r="O780" s="103" t="s">
        <v>17</v>
      </c>
    </row>
    <row r="781" spans="1:15" ht="22.5" hidden="1" customHeight="1">
      <c r="A781" s="103">
        <f>MAX(A$2:A780)+1</f>
        <v>686</v>
      </c>
      <c r="B781" s="103" t="s">
        <v>1487</v>
      </c>
      <c r="C781" s="103" t="s">
        <v>1488</v>
      </c>
      <c r="D781" s="103"/>
      <c r="E781" s="103"/>
      <c r="F781" s="114" t="s">
        <v>31</v>
      </c>
      <c r="G781" s="114" t="s">
        <v>1381</v>
      </c>
      <c r="H781" s="373">
        <v>25</v>
      </c>
      <c r="I781" s="374"/>
      <c r="J781" s="375"/>
      <c r="K781" s="103" t="s">
        <v>1489</v>
      </c>
      <c r="L781" s="114"/>
      <c r="M781" s="114"/>
      <c r="N781" s="103"/>
      <c r="O781" s="103" t="s">
        <v>17</v>
      </c>
    </row>
    <row r="782" spans="1:15" ht="67.5" hidden="1" customHeight="1">
      <c r="A782" s="103">
        <f>MAX(A$2:A781)+1</f>
        <v>687</v>
      </c>
      <c r="B782" s="103" t="s">
        <v>1490</v>
      </c>
      <c r="C782" s="103" t="s">
        <v>1482</v>
      </c>
      <c r="D782" s="191" t="s">
        <v>1491</v>
      </c>
      <c r="E782" s="103" t="s">
        <v>252</v>
      </c>
      <c r="F782" s="114" t="s">
        <v>31</v>
      </c>
      <c r="G782" s="114" t="s">
        <v>32</v>
      </c>
      <c r="H782" s="373">
        <v>10</v>
      </c>
      <c r="I782" s="374"/>
      <c r="J782" s="375"/>
      <c r="K782" s="103" t="s">
        <v>1384</v>
      </c>
      <c r="L782" s="114"/>
      <c r="M782" s="114"/>
      <c r="N782" s="103"/>
      <c r="O782" s="103" t="s">
        <v>17</v>
      </c>
    </row>
    <row r="783" spans="1:15" ht="22.5" hidden="1" customHeight="1">
      <c r="A783" s="103">
        <f>MAX(A$2:A782)+1</f>
        <v>688</v>
      </c>
      <c r="B783" s="103">
        <v>250102038</v>
      </c>
      <c r="C783" s="103" t="s">
        <v>1492</v>
      </c>
      <c r="D783" s="103"/>
      <c r="E783" s="103"/>
      <c r="F783" s="114" t="s">
        <v>23</v>
      </c>
      <c r="G783" s="114" t="s">
        <v>32</v>
      </c>
      <c r="H783" s="373" t="s">
        <v>25</v>
      </c>
      <c r="I783" s="374"/>
      <c r="J783" s="375"/>
      <c r="K783" s="103" t="s">
        <v>1493</v>
      </c>
      <c r="L783" s="114"/>
      <c r="M783" s="114"/>
      <c r="N783" s="103"/>
      <c r="O783" s="103" t="s">
        <v>17</v>
      </c>
    </row>
    <row r="784" spans="1:15" ht="22.5" hidden="1" customHeight="1">
      <c r="A784" s="103">
        <f>MAX(A$2:A783)+1</f>
        <v>689</v>
      </c>
      <c r="B784" s="103">
        <v>250102039</v>
      </c>
      <c r="C784" s="103" t="s">
        <v>1494</v>
      </c>
      <c r="D784" s="103"/>
      <c r="E784" s="103"/>
      <c r="F784" s="114" t="s">
        <v>23</v>
      </c>
      <c r="G784" s="114" t="s">
        <v>32</v>
      </c>
      <c r="H784" s="373" t="s">
        <v>25</v>
      </c>
      <c r="I784" s="374"/>
      <c r="J784" s="375"/>
      <c r="K784" s="103" t="s">
        <v>1493</v>
      </c>
      <c r="L784" s="114"/>
      <c r="M784" s="114"/>
      <c r="N784" s="103"/>
      <c r="O784" s="103" t="s">
        <v>17</v>
      </c>
    </row>
    <row r="785" spans="1:15" ht="22.5" hidden="1" customHeight="1">
      <c r="A785" s="103">
        <f>MAX(A$2:A784)+1</f>
        <v>690</v>
      </c>
      <c r="B785" s="103">
        <v>250102040</v>
      </c>
      <c r="C785" s="103" t="s">
        <v>1495</v>
      </c>
      <c r="D785" s="103" t="s">
        <v>1496</v>
      </c>
      <c r="E785" s="103"/>
      <c r="F785" s="114" t="s">
        <v>36</v>
      </c>
      <c r="G785" s="114" t="s">
        <v>32</v>
      </c>
      <c r="H785" s="373">
        <v>25</v>
      </c>
      <c r="I785" s="374"/>
      <c r="J785" s="375"/>
      <c r="K785" s="103" t="s">
        <v>1392</v>
      </c>
      <c r="L785" s="114"/>
      <c r="M785" s="114"/>
      <c r="N785" s="103"/>
      <c r="O785" s="103" t="s">
        <v>17</v>
      </c>
    </row>
    <row r="786" spans="1:15" ht="22.5" hidden="1" customHeight="1">
      <c r="A786" s="103">
        <f>MAX(A$2:A785)+1</f>
        <v>691</v>
      </c>
      <c r="B786" s="103">
        <v>250102041</v>
      </c>
      <c r="C786" s="103" t="s">
        <v>1497</v>
      </c>
      <c r="D786" s="103"/>
      <c r="E786" s="103"/>
      <c r="F786" s="114" t="s">
        <v>36</v>
      </c>
      <c r="G786" s="114" t="s">
        <v>1381</v>
      </c>
      <c r="H786" s="373">
        <v>190</v>
      </c>
      <c r="I786" s="374"/>
      <c r="J786" s="375"/>
      <c r="K786" s="103"/>
      <c r="L786" s="114"/>
      <c r="M786" s="114"/>
      <c r="N786" s="103"/>
      <c r="O786" s="103" t="s">
        <v>17</v>
      </c>
    </row>
    <row r="787" spans="1:15" ht="22.5" hidden="1" customHeight="1">
      <c r="A787" s="103">
        <f>MAX(A$2:A786)+1</f>
        <v>692</v>
      </c>
      <c r="B787" s="103">
        <v>250102042</v>
      </c>
      <c r="C787" s="103" t="s">
        <v>1498</v>
      </c>
      <c r="D787" s="103" t="s">
        <v>1499</v>
      </c>
      <c r="E787" s="103"/>
      <c r="F787" s="114" t="s">
        <v>36</v>
      </c>
      <c r="G787" s="114" t="s">
        <v>32</v>
      </c>
      <c r="H787" s="373">
        <v>80</v>
      </c>
      <c r="I787" s="374"/>
      <c r="J787" s="375"/>
      <c r="K787" s="103"/>
      <c r="L787" s="114"/>
      <c r="M787" s="114"/>
      <c r="N787" s="103"/>
      <c r="O787" s="103" t="s">
        <v>17</v>
      </c>
    </row>
    <row r="788" spans="1:15" s="87" customFormat="1" ht="36" hidden="1" customHeight="1">
      <c r="A788" s="103"/>
      <c r="B788" s="103">
        <v>250103</v>
      </c>
      <c r="C788" s="103" t="s">
        <v>1500</v>
      </c>
      <c r="D788" s="103"/>
      <c r="E788" s="164" t="s">
        <v>1501</v>
      </c>
      <c r="F788" s="114"/>
      <c r="G788" s="114"/>
      <c r="H788" s="373"/>
      <c r="I788" s="374"/>
      <c r="J788" s="375"/>
      <c r="K788" s="103"/>
      <c r="L788" s="114"/>
      <c r="M788" s="114"/>
      <c r="N788" s="103"/>
      <c r="O788" s="103" t="s">
        <v>17</v>
      </c>
    </row>
    <row r="789" spans="1:15" ht="22.5" hidden="1" customHeight="1">
      <c r="A789" s="103">
        <f>MAX(A$2:A788)+1</f>
        <v>693</v>
      </c>
      <c r="B789" s="103">
        <v>250103001</v>
      </c>
      <c r="C789" s="103" t="s">
        <v>1502</v>
      </c>
      <c r="D789" s="103" t="s">
        <v>1503</v>
      </c>
      <c r="E789" s="103"/>
      <c r="F789" s="114" t="s">
        <v>31</v>
      </c>
      <c r="G789" s="114" t="s">
        <v>32</v>
      </c>
      <c r="H789" s="373">
        <v>5</v>
      </c>
      <c r="I789" s="374"/>
      <c r="J789" s="375"/>
      <c r="K789" s="103" t="s">
        <v>1504</v>
      </c>
      <c r="L789" s="114"/>
      <c r="M789" s="114"/>
      <c r="N789" s="103"/>
      <c r="O789" s="103" t="s">
        <v>17</v>
      </c>
    </row>
    <row r="790" spans="1:15" ht="22.5" hidden="1" customHeight="1">
      <c r="A790" s="103">
        <f>MAX(A$2:A789)+1</f>
        <v>694</v>
      </c>
      <c r="B790" s="103" t="s">
        <v>1505</v>
      </c>
      <c r="C790" s="103" t="s">
        <v>1502</v>
      </c>
      <c r="D790" s="103" t="s">
        <v>1506</v>
      </c>
      <c r="E790" s="103"/>
      <c r="F790" s="114" t="s">
        <v>31</v>
      </c>
      <c r="G790" s="114" t="s">
        <v>32</v>
      </c>
      <c r="H790" s="373">
        <v>10</v>
      </c>
      <c r="I790" s="374"/>
      <c r="J790" s="375"/>
      <c r="K790" s="103" t="s">
        <v>1392</v>
      </c>
      <c r="L790" s="114"/>
      <c r="M790" s="114"/>
      <c r="N790" s="103"/>
      <c r="O790" s="103" t="s">
        <v>17</v>
      </c>
    </row>
    <row r="791" spans="1:15" ht="22.5" hidden="1" customHeight="1">
      <c r="A791" s="103">
        <f>MAX(A$2:A790)+1</f>
        <v>695</v>
      </c>
      <c r="B791" s="103">
        <v>250103002</v>
      </c>
      <c r="C791" s="103" t="s">
        <v>1507</v>
      </c>
      <c r="D791" s="103"/>
      <c r="E791" s="103"/>
      <c r="F791" s="114" t="s">
        <v>31</v>
      </c>
      <c r="G791" s="114" t="s">
        <v>1381</v>
      </c>
      <c r="H791" s="373">
        <v>1</v>
      </c>
      <c r="I791" s="374"/>
      <c r="J791" s="375"/>
      <c r="K791" s="103" t="s">
        <v>1508</v>
      </c>
      <c r="L791" s="114"/>
      <c r="M791" s="114"/>
      <c r="N791" s="103"/>
      <c r="O791" s="103" t="s">
        <v>17</v>
      </c>
    </row>
    <row r="792" spans="1:15" ht="22.5" hidden="1" customHeight="1">
      <c r="A792" s="103">
        <f>MAX(A$2:A791)+1</f>
        <v>696</v>
      </c>
      <c r="B792" s="103" t="s">
        <v>1509</v>
      </c>
      <c r="C792" s="103" t="s">
        <v>1507</v>
      </c>
      <c r="D792" s="103"/>
      <c r="E792" s="103"/>
      <c r="F792" s="114" t="s">
        <v>36</v>
      </c>
      <c r="G792" s="114" t="s">
        <v>1381</v>
      </c>
      <c r="H792" s="373">
        <v>10</v>
      </c>
      <c r="I792" s="374"/>
      <c r="J792" s="375"/>
      <c r="K792" s="103" t="s">
        <v>1510</v>
      </c>
      <c r="L792" s="114"/>
      <c r="M792" s="114"/>
      <c r="N792" s="103"/>
      <c r="O792" s="103" t="s">
        <v>17</v>
      </c>
    </row>
    <row r="793" spans="1:15" ht="22.5" hidden="1" customHeight="1">
      <c r="A793" s="103">
        <f>MAX(A$2:A792)+1</f>
        <v>697</v>
      </c>
      <c r="B793" s="103" t="s">
        <v>1511</v>
      </c>
      <c r="C793" s="103" t="s">
        <v>1507</v>
      </c>
      <c r="D793" s="103"/>
      <c r="E793" s="103"/>
      <c r="F793" s="114" t="s">
        <v>36</v>
      </c>
      <c r="G793" s="114" t="s">
        <v>1381</v>
      </c>
      <c r="H793" s="373">
        <v>12</v>
      </c>
      <c r="I793" s="374"/>
      <c r="J793" s="375"/>
      <c r="K793" s="103" t="s">
        <v>1512</v>
      </c>
      <c r="L793" s="114"/>
      <c r="M793" s="114"/>
      <c r="N793" s="103"/>
      <c r="O793" s="103" t="s">
        <v>17</v>
      </c>
    </row>
    <row r="794" spans="1:15" ht="22.5" hidden="1" customHeight="1">
      <c r="A794" s="103">
        <f>MAX(A$2:A793)+1</f>
        <v>698</v>
      </c>
      <c r="B794" s="103" t="s">
        <v>1513</v>
      </c>
      <c r="C794" s="103" t="s">
        <v>1514</v>
      </c>
      <c r="D794" s="103" t="s">
        <v>1515</v>
      </c>
      <c r="E794" s="103"/>
      <c r="F794" s="114" t="s">
        <v>36</v>
      </c>
      <c r="G794" s="114" t="s">
        <v>1381</v>
      </c>
      <c r="H794" s="373">
        <v>50</v>
      </c>
      <c r="I794" s="374"/>
      <c r="J794" s="375"/>
      <c r="K794" s="103" t="s">
        <v>1516</v>
      </c>
      <c r="L794" s="114"/>
      <c r="M794" s="114"/>
      <c r="N794" s="103"/>
      <c r="O794" s="103" t="s">
        <v>17</v>
      </c>
    </row>
    <row r="795" spans="1:15" ht="22.5" hidden="1" customHeight="1">
      <c r="A795" s="103">
        <f>MAX(A$2:A794)+1</f>
        <v>699</v>
      </c>
      <c r="B795" s="103">
        <v>250103003</v>
      </c>
      <c r="C795" s="103" t="s">
        <v>1517</v>
      </c>
      <c r="D795" s="103"/>
      <c r="E795" s="103"/>
      <c r="F795" s="114" t="s">
        <v>31</v>
      </c>
      <c r="G795" s="114" t="s">
        <v>1381</v>
      </c>
      <c r="H795" s="373">
        <v>2</v>
      </c>
      <c r="I795" s="374"/>
      <c r="J795" s="375"/>
      <c r="K795" s="103"/>
      <c r="L795" s="114"/>
      <c r="M795" s="114"/>
      <c r="N795" s="103"/>
      <c r="O795" s="103" t="s">
        <v>17</v>
      </c>
    </row>
    <row r="796" spans="1:15" ht="22.5" hidden="1" customHeight="1">
      <c r="A796" s="103">
        <f>MAX(A$2:A795)+1</f>
        <v>700</v>
      </c>
      <c r="B796" s="103">
        <v>250103004</v>
      </c>
      <c r="C796" s="103" t="s">
        <v>1518</v>
      </c>
      <c r="D796" s="103"/>
      <c r="E796" s="103"/>
      <c r="F796" s="114" t="s">
        <v>31</v>
      </c>
      <c r="G796" s="114" t="s">
        <v>1381</v>
      </c>
      <c r="H796" s="373">
        <v>2</v>
      </c>
      <c r="I796" s="374"/>
      <c r="J796" s="375"/>
      <c r="K796" s="103"/>
      <c r="L796" s="114"/>
      <c r="M796" s="114"/>
      <c r="N796" s="103"/>
      <c r="O796" s="103" t="s">
        <v>17</v>
      </c>
    </row>
    <row r="797" spans="1:15" ht="22.5" hidden="1" customHeight="1">
      <c r="A797" s="103">
        <f>MAX(A$2:A796)+1</f>
        <v>701</v>
      </c>
      <c r="B797" s="103" t="s">
        <v>1519</v>
      </c>
      <c r="C797" s="103" t="s">
        <v>1520</v>
      </c>
      <c r="D797" s="103"/>
      <c r="E797" s="103"/>
      <c r="F797" s="114" t="s">
        <v>36</v>
      </c>
      <c r="G797" s="114" t="s">
        <v>1381</v>
      </c>
      <c r="H797" s="373">
        <v>35</v>
      </c>
      <c r="I797" s="374"/>
      <c r="J797" s="375"/>
      <c r="K797" s="103"/>
      <c r="L797" s="114"/>
      <c r="M797" s="114"/>
      <c r="N797" s="103"/>
      <c r="O797" s="103" t="s">
        <v>17</v>
      </c>
    </row>
    <row r="798" spans="1:15" ht="22.5" hidden="1" customHeight="1">
      <c r="A798" s="103">
        <f>MAX(A$2:A797)+1</f>
        <v>702</v>
      </c>
      <c r="B798" s="103">
        <v>250103005</v>
      </c>
      <c r="C798" s="103" t="s">
        <v>1521</v>
      </c>
      <c r="D798" s="103"/>
      <c r="E798" s="103"/>
      <c r="F798" s="114" t="s">
        <v>31</v>
      </c>
      <c r="G798" s="114" t="s">
        <v>1381</v>
      </c>
      <c r="H798" s="373">
        <v>2</v>
      </c>
      <c r="I798" s="374"/>
      <c r="J798" s="375"/>
      <c r="K798" s="103"/>
      <c r="L798" s="114"/>
      <c r="M798" s="114"/>
      <c r="N798" s="103"/>
      <c r="O798" s="103" t="s">
        <v>17</v>
      </c>
    </row>
    <row r="799" spans="1:15" ht="22.5" hidden="1" customHeight="1">
      <c r="A799" s="103">
        <f>MAX(A$2:A798)+1</f>
        <v>703</v>
      </c>
      <c r="B799" s="103">
        <v>250103007</v>
      </c>
      <c r="C799" s="103" t="s">
        <v>1522</v>
      </c>
      <c r="D799" s="103" t="s">
        <v>1524</v>
      </c>
      <c r="E799" s="103"/>
      <c r="F799" s="114" t="s">
        <v>36</v>
      </c>
      <c r="G799" s="114" t="s">
        <v>32</v>
      </c>
      <c r="H799" s="373">
        <v>118</v>
      </c>
      <c r="I799" s="374"/>
      <c r="J799" s="375"/>
      <c r="K799" s="103" t="s">
        <v>1525</v>
      </c>
      <c r="L799" s="114"/>
      <c r="M799" s="114"/>
      <c r="N799" s="103"/>
      <c r="O799" s="103" t="s">
        <v>17</v>
      </c>
    </row>
    <row r="800" spans="1:15" ht="60" hidden="1" customHeight="1">
      <c r="A800" s="103">
        <f>MAX(A$2:A799)+1</f>
        <v>704</v>
      </c>
      <c r="B800" s="194">
        <v>250103008</v>
      </c>
      <c r="C800" s="195" t="s">
        <v>1526</v>
      </c>
      <c r="D800" s="199" t="s">
        <v>1527</v>
      </c>
      <c r="E800" s="200"/>
      <c r="F800" s="118" t="s">
        <v>23</v>
      </c>
      <c r="G800" s="202" t="s">
        <v>1381</v>
      </c>
      <c r="H800" s="373" t="s">
        <v>56</v>
      </c>
      <c r="I800" s="374"/>
      <c r="J800" s="375"/>
      <c r="K800" s="195" t="s">
        <v>1528</v>
      </c>
      <c r="L800" s="114"/>
      <c r="M800" s="114"/>
      <c r="N800" s="103"/>
      <c r="O800" s="103" t="s">
        <v>492</v>
      </c>
    </row>
    <row r="801" spans="1:15" s="87" customFormat="1" ht="22.5" hidden="1" customHeight="1">
      <c r="A801" s="103"/>
      <c r="B801" s="103">
        <v>250104</v>
      </c>
      <c r="C801" s="103" t="s">
        <v>1529</v>
      </c>
      <c r="D801" s="103"/>
      <c r="E801" s="103"/>
      <c r="F801" s="114"/>
      <c r="G801" s="114"/>
      <c r="H801" s="373"/>
      <c r="I801" s="374"/>
      <c r="J801" s="375"/>
      <c r="K801" s="103"/>
      <c r="L801" s="114"/>
      <c r="M801" s="114"/>
      <c r="N801" s="103"/>
      <c r="O801" s="103" t="s">
        <v>17</v>
      </c>
    </row>
    <row r="802" spans="1:15" ht="22.5" hidden="1" customHeight="1">
      <c r="A802" s="103">
        <f>MAX(A$2:A801)+1</f>
        <v>705</v>
      </c>
      <c r="B802" s="103">
        <v>250104001</v>
      </c>
      <c r="C802" s="180" t="s">
        <v>1530</v>
      </c>
      <c r="D802" s="180" t="s">
        <v>1531</v>
      </c>
      <c r="E802" s="103"/>
      <c r="F802" s="114" t="s">
        <v>31</v>
      </c>
      <c r="G802" s="114" t="s">
        <v>32</v>
      </c>
      <c r="H802" s="373">
        <v>10</v>
      </c>
      <c r="I802" s="374"/>
      <c r="J802" s="375"/>
      <c r="K802" s="180"/>
      <c r="L802" s="114"/>
      <c r="M802" s="114"/>
      <c r="N802" s="103"/>
      <c r="O802" s="103" t="s">
        <v>17</v>
      </c>
    </row>
    <row r="803" spans="1:15" ht="22.5" hidden="1" customHeight="1">
      <c r="A803" s="103">
        <f>MAX(A$2:A802)+1</f>
        <v>706</v>
      </c>
      <c r="B803" s="103" t="s">
        <v>1532</v>
      </c>
      <c r="C803" s="180" t="s">
        <v>1530</v>
      </c>
      <c r="D803" s="180"/>
      <c r="E803" s="103"/>
      <c r="F803" s="114" t="s">
        <v>36</v>
      </c>
      <c r="G803" s="114" t="s">
        <v>32</v>
      </c>
      <c r="H803" s="373">
        <v>20</v>
      </c>
      <c r="I803" s="374"/>
      <c r="J803" s="375"/>
      <c r="K803" s="180" t="s">
        <v>1392</v>
      </c>
      <c r="L803" s="114"/>
      <c r="M803" s="114"/>
      <c r="N803" s="103"/>
      <c r="O803" s="103" t="s">
        <v>17</v>
      </c>
    </row>
    <row r="804" spans="1:15" ht="22.5" hidden="1" customHeight="1">
      <c r="A804" s="103">
        <f>MAX(A$2:A803)+1</f>
        <v>707</v>
      </c>
      <c r="B804" s="103">
        <v>250104002</v>
      </c>
      <c r="C804" s="180" t="s">
        <v>1533</v>
      </c>
      <c r="D804" s="180" t="s">
        <v>1534</v>
      </c>
      <c r="E804" s="103"/>
      <c r="F804" s="114" t="s">
        <v>31</v>
      </c>
      <c r="G804" s="114" t="s">
        <v>32</v>
      </c>
      <c r="H804" s="373">
        <v>8</v>
      </c>
      <c r="I804" s="374"/>
      <c r="J804" s="375"/>
      <c r="K804" s="180"/>
      <c r="L804" s="114"/>
      <c r="M804" s="114"/>
      <c r="N804" s="103"/>
      <c r="O804" s="103" t="s">
        <v>17</v>
      </c>
    </row>
    <row r="805" spans="1:15" ht="22.5" hidden="1" customHeight="1">
      <c r="A805" s="103">
        <f>MAX(A$2:A804)+1</f>
        <v>708</v>
      </c>
      <c r="B805" s="103">
        <v>250104003</v>
      </c>
      <c r="C805" s="180" t="s">
        <v>1535</v>
      </c>
      <c r="D805" s="180" t="s">
        <v>1536</v>
      </c>
      <c r="E805" s="103"/>
      <c r="F805" s="114" t="s">
        <v>31</v>
      </c>
      <c r="G805" s="114" t="s">
        <v>32</v>
      </c>
      <c r="H805" s="373">
        <v>10</v>
      </c>
      <c r="I805" s="374"/>
      <c r="J805" s="375"/>
      <c r="K805" s="180"/>
      <c r="L805" s="114"/>
      <c r="M805" s="114"/>
      <c r="N805" s="103"/>
      <c r="O805" s="103" t="s">
        <v>17</v>
      </c>
    </row>
    <row r="806" spans="1:15" ht="22.5" hidden="1" customHeight="1">
      <c r="A806" s="103">
        <f>MAX(A$2:A805)+1</f>
        <v>709</v>
      </c>
      <c r="B806" s="103" t="s">
        <v>1537</v>
      </c>
      <c r="C806" s="180" t="s">
        <v>1535</v>
      </c>
      <c r="D806" s="180"/>
      <c r="E806" s="103"/>
      <c r="F806" s="114" t="s">
        <v>36</v>
      </c>
      <c r="G806" s="114" t="s">
        <v>32</v>
      </c>
      <c r="H806" s="373">
        <v>20</v>
      </c>
      <c r="I806" s="374"/>
      <c r="J806" s="375"/>
      <c r="K806" s="180" t="s">
        <v>1392</v>
      </c>
      <c r="L806" s="114"/>
      <c r="M806" s="114"/>
      <c r="N806" s="103"/>
      <c r="O806" s="103" t="s">
        <v>17</v>
      </c>
    </row>
    <row r="807" spans="1:15" ht="22.5" hidden="1" customHeight="1">
      <c r="A807" s="103">
        <f>MAX(A$2:A806)+1</f>
        <v>710</v>
      </c>
      <c r="B807" s="103">
        <v>250104004</v>
      </c>
      <c r="C807" s="180" t="s">
        <v>1538</v>
      </c>
      <c r="D807" s="180" t="s">
        <v>1539</v>
      </c>
      <c r="E807" s="103"/>
      <c r="F807" s="114" t="s">
        <v>31</v>
      </c>
      <c r="G807" s="114" t="s">
        <v>32</v>
      </c>
      <c r="H807" s="373">
        <v>10</v>
      </c>
      <c r="I807" s="374"/>
      <c r="J807" s="375"/>
      <c r="K807" s="180"/>
      <c r="L807" s="114"/>
      <c r="M807" s="114"/>
      <c r="N807" s="103"/>
      <c r="O807" s="103" t="s">
        <v>17</v>
      </c>
    </row>
    <row r="808" spans="1:15" ht="22.5" hidden="1" customHeight="1">
      <c r="A808" s="103">
        <f>MAX(A$2:A807)+1</f>
        <v>711</v>
      </c>
      <c r="B808" s="103" t="s">
        <v>1540</v>
      </c>
      <c r="C808" s="196" t="s">
        <v>1541</v>
      </c>
      <c r="D808" s="67" t="s">
        <v>1542</v>
      </c>
      <c r="E808" s="103"/>
      <c r="F808" s="114" t="s">
        <v>23</v>
      </c>
      <c r="G808" s="114" t="s">
        <v>32</v>
      </c>
      <c r="H808" s="373">
        <v>100</v>
      </c>
      <c r="I808" s="374"/>
      <c r="J808" s="375"/>
      <c r="K808" s="67"/>
      <c r="L808" s="114"/>
      <c r="M808" s="114"/>
      <c r="N808" s="103"/>
      <c r="O808" s="103" t="s">
        <v>17</v>
      </c>
    </row>
    <row r="809" spans="1:15" ht="22.5" hidden="1" customHeight="1">
      <c r="A809" s="103">
        <f>MAX(A$2:A808)+1</f>
        <v>712</v>
      </c>
      <c r="B809" s="103">
        <v>250104005</v>
      </c>
      <c r="C809" s="180" t="s">
        <v>1543</v>
      </c>
      <c r="D809" s="201"/>
      <c r="E809" s="103"/>
      <c r="F809" s="114" t="s">
        <v>23</v>
      </c>
      <c r="G809" s="114" t="s">
        <v>1381</v>
      </c>
      <c r="H809" s="373">
        <v>4</v>
      </c>
      <c r="I809" s="374"/>
      <c r="J809" s="375"/>
      <c r="K809" s="180"/>
      <c r="L809" s="114"/>
      <c r="M809" s="114"/>
      <c r="N809" s="103"/>
      <c r="O809" s="103" t="s">
        <v>17</v>
      </c>
    </row>
    <row r="810" spans="1:15" ht="22.5" hidden="1" customHeight="1">
      <c r="A810" s="103">
        <f>MAX(A$2:A809)+1</f>
        <v>713</v>
      </c>
      <c r="B810" s="103">
        <v>250104006</v>
      </c>
      <c r="C810" s="180" t="s">
        <v>1544</v>
      </c>
      <c r="D810" s="180"/>
      <c r="E810" s="103"/>
      <c r="F810" s="114" t="s">
        <v>23</v>
      </c>
      <c r="G810" s="114" t="s">
        <v>1381</v>
      </c>
      <c r="H810" s="373">
        <v>2</v>
      </c>
      <c r="I810" s="374"/>
      <c r="J810" s="375"/>
      <c r="K810" s="180"/>
      <c r="L810" s="114"/>
      <c r="M810" s="114"/>
      <c r="N810" s="103"/>
      <c r="O810" s="103" t="s">
        <v>17</v>
      </c>
    </row>
    <row r="811" spans="1:15" ht="22.5" hidden="1" customHeight="1">
      <c r="A811" s="103">
        <f>MAX(A$2:A810)+1</f>
        <v>714</v>
      </c>
      <c r="B811" s="150" t="s">
        <v>1545</v>
      </c>
      <c r="C811" s="144" t="s">
        <v>1546</v>
      </c>
      <c r="D811" s="144"/>
      <c r="E811" s="150"/>
      <c r="F811" s="121" t="s">
        <v>23</v>
      </c>
      <c r="G811" s="147" t="s">
        <v>32</v>
      </c>
      <c r="H811" s="373" t="s">
        <v>56</v>
      </c>
      <c r="I811" s="374"/>
      <c r="J811" s="375"/>
      <c r="K811" s="144" t="s">
        <v>1547</v>
      </c>
      <c r="L811" s="114"/>
      <c r="M811" s="114"/>
      <c r="N811" s="103"/>
      <c r="O811" s="103" t="s">
        <v>17</v>
      </c>
    </row>
    <row r="812" spans="1:15" ht="22.5" hidden="1" customHeight="1">
      <c r="A812" s="103">
        <f>MAX(A$2:A811)+1</f>
        <v>715</v>
      </c>
      <c r="B812" s="103">
        <v>250104007</v>
      </c>
      <c r="C812" s="180" t="s">
        <v>1548</v>
      </c>
      <c r="D812" s="201"/>
      <c r="E812" s="103"/>
      <c r="F812" s="114" t="s">
        <v>23</v>
      </c>
      <c r="G812" s="114" t="s">
        <v>1381</v>
      </c>
      <c r="H812" s="373">
        <v>4</v>
      </c>
      <c r="I812" s="374"/>
      <c r="J812" s="375"/>
      <c r="K812" s="180"/>
      <c r="L812" s="114"/>
      <c r="M812" s="114"/>
      <c r="N812" s="103"/>
      <c r="O812" s="103" t="s">
        <v>17</v>
      </c>
    </row>
    <row r="813" spans="1:15" ht="22.5" hidden="1" customHeight="1">
      <c r="A813" s="103">
        <f>MAX(A$2:A812)+1</f>
        <v>716</v>
      </c>
      <c r="B813" s="150" t="s">
        <v>1549</v>
      </c>
      <c r="C813" s="144" t="s">
        <v>1550</v>
      </c>
      <c r="D813" s="144"/>
      <c r="E813" s="150"/>
      <c r="F813" s="121" t="s">
        <v>23</v>
      </c>
      <c r="G813" s="147" t="s">
        <v>32</v>
      </c>
      <c r="H813" s="373" t="s">
        <v>56</v>
      </c>
      <c r="I813" s="374"/>
      <c r="J813" s="375"/>
      <c r="K813" s="144" t="s">
        <v>1551</v>
      </c>
      <c r="L813" s="114"/>
      <c r="M813" s="114"/>
      <c r="N813" s="103"/>
      <c r="O813" s="103" t="s">
        <v>17</v>
      </c>
    </row>
    <row r="814" spans="1:15" ht="22.5" hidden="1" customHeight="1">
      <c r="A814" s="103">
        <f>MAX(A$2:A813)+1</f>
        <v>717</v>
      </c>
      <c r="B814" s="103">
        <v>250104008</v>
      </c>
      <c r="C814" s="180" t="s">
        <v>1552</v>
      </c>
      <c r="D814" s="201"/>
      <c r="E814" s="103"/>
      <c r="F814" s="114" t="s">
        <v>23</v>
      </c>
      <c r="G814" s="114" t="s">
        <v>1381</v>
      </c>
      <c r="H814" s="373">
        <v>3</v>
      </c>
      <c r="I814" s="374"/>
      <c r="J814" s="375"/>
      <c r="K814" s="180"/>
      <c r="L814" s="114"/>
      <c r="M814" s="114"/>
      <c r="N814" s="103"/>
      <c r="O814" s="103" t="s">
        <v>17</v>
      </c>
    </row>
    <row r="815" spans="1:15" ht="22.5" hidden="1" customHeight="1">
      <c r="A815" s="103">
        <f>MAX(A$2:A814)+1</f>
        <v>718</v>
      </c>
      <c r="B815" s="103">
        <v>250104009</v>
      </c>
      <c r="C815" s="180" t="s">
        <v>1553</v>
      </c>
      <c r="D815" s="201"/>
      <c r="E815" s="103"/>
      <c r="F815" s="114" t="s">
        <v>23</v>
      </c>
      <c r="G815" s="114" t="s">
        <v>1381</v>
      </c>
      <c r="H815" s="373">
        <v>2</v>
      </c>
      <c r="I815" s="374"/>
      <c r="J815" s="375"/>
      <c r="K815" s="180"/>
      <c r="L815" s="114"/>
      <c r="M815" s="114"/>
      <c r="N815" s="103"/>
      <c r="O815" s="103" t="s">
        <v>17</v>
      </c>
    </row>
    <row r="816" spans="1:15" ht="22.5" hidden="1" customHeight="1">
      <c r="A816" s="103">
        <f>MAX(A$2:A815)+1</f>
        <v>719</v>
      </c>
      <c r="B816" s="103">
        <v>250104010</v>
      </c>
      <c r="C816" s="180" t="s">
        <v>1554</v>
      </c>
      <c r="D816" s="201"/>
      <c r="E816" s="103"/>
      <c r="F816" s="114" t="s">
        <v>23</v>
      </c>
      <c r="G816" s="114" t="s">
        <v>1381</v>
      </c>
      <c r="H816" s="373">
        <v>3</v>
      </c>
      <c r="I816" s="374"/>
      <c r="J816" s="375"/>
      <c r="K816" s="180"/>
      <c r="L816" s="114"/>
      <c r="M816" s="114"/>
      <c r="N816" s="103"/>
      <c r="O816" s="103" t="s">
        <v>17</v>
      </c>
    </row>
    <row r="817" spans="1:15" ht="22.5" hidden="1" customHeight="1">
      <c r="A817" s="103">
        <f>MAX(A$2:A816)+1</f>
        <v>720</v>
      </c>
      <c r="B817" s="103">
        <v>250104011</v>
      </c>
      <c r="C817" s="180" t="s">
        <v>1555</v>
      </c>
      <c r="D817" s="201"/>
      <c r="E817" s="103"/>
      <c r="F817" s="114" t="s">
        <v>23</v>
      </c>
      <c r="G817" s="114" t="s">
        <v>1381</v>
      </c>
      <c r="H817" s="373">
        <v>3</v>
      </c>
      <c r="I817" s="374"/>
      <c r="J817" s="375"/>
      <c r="K817" s="180"/>
      <c r="L817" s="114"/>
      <c r="M817" s="114"/>
      <c r="N817" s="103"/>
      <c r="O817" s="103" t="s">
        <v>17</v>
      </c>
    </row>
    <row r="818" spans="1:15" ht="22.5" hidden="1" customHeight="1">
      <c r="A818" s="103">
        <f>MAX(A$2:A817)+1</f>
        <v>721</v>
      </c>
      <c r="B818" s="103">
        <v>250104012</v>
      </c>
      <c r="C818" s="180" t="s">
        <v>1556</v>
      </c>
      <c r="D818" s="201"/>
      <c r="E818" s="103"/>
      <c r="F818" s="114" t="s">
        <v>23</v>
      </c>
      <c r="G818" s="114" t="s">
        <v>1381</v>
      </c>
      <c r="H818" s="373">
        <v>2</v>
      </c>
      <c r="I818" s="374"/>
      <c r="J818" s="375"/>
      <c r="K818" s="180"/>
      <c r="L818" s="114"/>
      <c r="M818" s="114"/>
      <c r="N818" s="103"/>
      <c r="O818" s="103" t="s">
        <v>17</v>
      </c>
    </row>
    <row r="819" spans="1:15" ht="22.5" hidden="1" customHeight="1">
      <c r="A819" s="103">
        <f>MAX(A$2:A818)+1</f>
        <v>722</v>
      </c>
      <c r="B819" s="103">
        <v>250104013</v>
      </c>
      <c r="C819" s="180" t="s">
        <v>1557</v>
      </c>
      <c r="D819" s="180" t="s">
        <v>1558</v>
      </c>
      <c r="E819" s="103"/>
      <c r="F819" s="114" t="s">
        <v>31</v>
      </c>
      <c r="G819" s="114" t="s">
        <v>32</v>
      </c>
      <c r="H819" s="373">
        <v>5</v>
      </c>
      <c r="I819" s="374"/>
      <c r="J819" s="375"/>
      <c r="K819" s="180"/>
      <c r="L819" s="114"/>
      <c r="M819" s="114"/>
      <c r="N819" s="103"/>
      <c r="O819" s="103" t="s">
        <v>17</v>
      </c>
    </row>
    <row r="820" spans="1:15" ht="22.5" hidden="1" customHeight="1">
      <c r="A820" s="103">
        <f>MAX(A$2:A819)+1</f>
        <v>723</v>
      </c>
      <c r="B820" s="103">
        <v>250104014</v>
      </c>
      <c r="C820" s="180" t="s">
        <v>1559</v>
      </c>
      <c r="D820" s="180" t="s">
        <v>1560</v>
      </c>
      <c r="E820" s="103"/>
      <c r="F820" s="114" t="s">
        <v>31</v>
      </c>
      <c r="G820" s="114" t="s">
        <v>32</v>
      </c>
      <c r="H820" s="373">
        <v>7</v>
      </c>
      <c r="I820" s="374"/>
      <c r="J820" s="375"/>
      <c r="K820" s="180"/>
      <c r="L820" s="114"/>
      <c r="M820" s="114"/>
      <c r="N820" s="103"/>
      <c r="O820" s="103" t="s">
        <v>17</v>
      </c>
    </row>
    <row r="821" spans="1:15" ht="33.75" hidden="1" customHeight="1">
      <c r="A821" s="103">
        <f>MAX(A$2:A820)+1</f>
        <v>724</v>
      </c>
      <c r="B821" s="103" t="s">
        <v>1561</v>
      </c>
      <c r="C821" s="67" t="s">
        <v>1562</v>
      </c>
      <c r="D821" s="67" t="s">
        <v>1563</v>
      </c>
      <c r="E821" s="103"/>
      <c r="F821" s="114" t="s">
        <v>31</v>
      </c>
      <c r="G821" s="114" t="s">
        <v>1381</v>
      </c>
      <c r="H821" s="373">
        <v>12</v>
      </c>
      <c r="I821" s="374"/>
      <c r="J821" s="375"/>
      <c r="K821" s="67"/>
      <c r="L821" s="114"/>
      <c r="M821" s="114"/>
      <c r="N821" s="103"/>
      <c r="O821" s="103" t="s">
        <v>17</v>
      </c>
    </row>
    <row r="822" spans="1:15" ht="22.5" hidden="1" customHeight="1">
      <c r="A822" s="103">
        <f>MAX(A$2:A821)+1</f>
        <v>725</v>
      </c>
      <c r="B822" s="103" t="s">
        <v>1564</v>
      </c>
      <c r="C822" s="67" t="s">
        <v>1565</v>
      </c>
      <c r="D822" s="67"/>
      <c r="E822" s="103"/>
      <c r="F822" s="114" t="s">
        <v>31</v>
      </c>
      <c r="G822" s="114" t="s">
        <v>32</v>
      </c>
      <c r="H822" s="373">
        <v>20</v>
      </c>
      <c r="I822" s="374"/>
      <c r="J822" s="375"/>
      <c r="K822" s="67"/>
      <c r="L822" s="114"/>
      <c r="M822" s="114"/>
      <c r="N822" s="103"/>
      <c r="O822" s="103" t="s">
        <v>17</v>
      </c>
    </row>
    <row r="823" spans="1:15" ht="22.5" hidden="1" customHeight="1">
      <c r="A823" s="103">
        <f>MAX(A$2:A822)+1</f>
        <v>726</v>
      </c>
      <c r="B823" s="103" t="s">
        <v>1566</v>
      </c>
      <c r="C823" s="197" t="s">
        <v>1567</v>
      </c>
      <c r="D823" s="197"/>
      <c r="E823" s="154"/>
      <c r="F823" s="114" t="s">
        <v>36</v>
      </c>
      <c r="G823" s="188" t="s">
        <v>1381</v>
      </c>
      <c r="H823" s="373">
        <v>40</v>
      </c>
      <c r="I823" s="374"/>
      <c r="J823" s="375"/>
      <c r="K823" s="197" t="s">
        <v>1569</v>
      </c>
      <c r="L823" s="114"/>
      <c r="M823" s="188"/>
      <c r="N823" s="114"/>
      <c r="O823" s="103" t="s">
        <v>915</v>
      </c>
    </row>
    <row r="824" spans="1:15" ht="22.5" hidden="1" customHeight="1">
      <c r="A824" s="103">
        <f>MAX(A$2:A823)+1</f>
        <v>727</v>
      </c>
      <c r="B824" s="103" t="s">
        <v>1570</v>
      </c>
      <c r="C824" s="198" t="s">
        <v>1571</v>
      </c>
      <c r="D824" s="198"/>
      <c r="E824" s="103"/>
      <c r="F824" s="114" t="s">
        <v>36</v>
      </c>
      <c r="G824" s="114" t="s">
        <v>1381</v>
      </c>
      <c r="H824" s="373">
        <v>40</v>
      </c>
      <c r="I824" s="374"/>
      <c r="J824" s="375"/>
      <c r="K824" s="198" t="s">
        <v>1569</v>
      </c>
      <c r="L824" s="114"/>
      <c r="M824" s="114"/>
      <c r="N824" s="103"/>
      <c r="O824" s="103" t="s">
        <v>17</v>
      </c>
    </row>
    <row r="825" spans="1:15" ht="22.5" hidden="1" customHeight="1">
      <c r="A825" s="103">
        <f>MAX(A$2:A824)+1</f>
        <v>728</v>
      </c>
      <c r="B825" s="133" t="s">
        <v>1572</v>
      </c>
      <c r="C825" s="139" t="s">
        <v>1573</v>
      </c>
      <c r="D825" s="139"/>
      <c r="E825" s="152"/>
      <c r="F825" s="147" t="s">
        <v>23</v>
      </c>
      <c r="G825" s="147" t="s">
        <v>32</v>
      </c>
      <c r="H825" s="373" t="s">
        <v>56</v>
      </c>
      <c r="I825" s="374"/>
      <c r="J825" s="375"/>
      <c r="K825" s="144" t="s">
        <v>1574</v>
      </c>
      <c r="L825" s="114"/>
      <c r="M825" s="114"/>
      <c r="N825" s="103"/>
      <c r="O825" s="103" t="s">
        <v>17</v>
      </c>
    </row>
    <row r="826" spans="1:15" ht="22.5" hidden="1" customHeight="1">
      <c r="A826" s="103">
        <f>MAX(A$2:A825)+1</f>
        <v>729</v>
      </c>
      <c r="B826" s="103">
        <v>250104015</v>
      </c>
      <c r="C826" s="180" t="s">
        <v>1575</v>
      </c>
      <c r="D826" s="180"/>
      <c r="E826" s="103"/>
      <c r="F826" s="114" t="s">
        <v>907</v>
      </c>
      <c r="G826" s="114" t="s">
        <v>1381</v>
      </c>
      <c r="H826" s="373">
        <v>2</v>
      </c>
      <c r="I826" s="374"/>
      <c r="J826" s="375"/>
      <c r="K826" s="103" t="s">
        <v>908</v>
      </c>
      <c r="L826" s="114"/>
      <c r="M826" s="114"/>
      <c r="N826" s="103"/>
      <c r="O826" s="103" t="s">
        <v>17</v>
      </c>
    </row>
    <row r="827" spans="1:15" ht="22.5" hidden="1" customHeight="1">
      <c r="A827" s="103">
        <f>MAX(A$2:A826)+1</f>
        <v>730</v>
      </c>
      <c r="B827" s="103">
        <v>250104016</v>
      </c>
      <c r="C827" s="180" t="s">
        <v>1576</v>
      </c>
      <c r="D827" s="180" t="s">
        <v>1577</v>
      </c>
      <c r="E827" s="103"/>
      <c r="F827" s="114" t="s">
        <v>31</v>
      </c>
      <c r="G827" s="114" t="s">
        <v>32</v>
      </c>
      <c r="H827" s="373">
        <v>2</v>
      </c>
      <c r="I827" s="374"/>
      <c r="J827" s="375"/>
      <c r="K827" s="180"/>
      <c r="L827" s="114"/>
      <c r="M827" s="114"/>
      <c r="N827" s="103"/>
      <c r="O827" s="103" t="s">
        <v>17</v>
      </c>
    </row>
    <row r="828" spans="1:15" ht="22.5" hidden="1" customHeight="1">
      <c r="A828" s="103">
        <f>MAX(A$2:A827)+1</f>
        <v>731</v>
      </c>
      <c r="B828" s="103">
        <v>250104017</v>
      </c>
      <c r="C828" s="180" t="s">
        <v>1578</v>
      </c>
      <c r="D828" s="180" t="s">
        <v>1579</v>
      </c>
      <c r="E828" s="103"/>
      <c r="F828" s="114" t="s">
        <v>31</v>
      </c>
      <c r="G828" s="114" t="s">
        <v>32</v>
      </c>
      <c r="H828" s="373">
        <v>3</v>
      </c>
      <c r="I828" s="374"/>
      <c r="J828" s="375"/>
      <c r="K828" s="180"/>
      <c r="L828" s="114"/>
      <c r="M828" s="114"/>
      <c r="N828" s="103"/>
      <c r="O828" s="103" t="s">
        <v>17</v>
      </c>
    </row>
    <row r="829" spans="1:15" ht="22.5" hidden="1" customHeight="1">
      <c r="A829" s="103">
        <f>MAX(A$2:A828)+1</f>
        <v>732</v>
      </c>
      <c r="B829" s="103">
        <v>250104018</v>
      </c>
      <c r="C829" s="180" t="s">
        <v>1580</v>
      </c>
      <c r="D829" s="180" t="s">
        <v>1581</v>
      </c>
      <c r="E829" s="103"/>
      <c r="F829" s="114" t="s">
        <v>31</v>
      </c>
      <c r="G829" s="114" t="s">
        <v>32</v>
      </c>
      <c r="H829" s="373">
        <v>2</v>
      </c>
      <c r="I829" s="374"/>
      <c r="J829" s="375"/>
      <c r="K829" s="180"/>
      <c r="L829" s="114"/>
      <c r="M829" s="114"/>
      <c r="N829" s="103"/>
      <c r="O829" s="103" t="s">
        <v>17</v>
      </c>
    </row>
    <row r="830" spans="1:15" ht="22.5" hidden="1" customHeight="1">
      <c r="A830" s="103">
        <f>MAX(A$2:A829)+1</f>
        <v>733</v>
      </c>
      <c r="B830" s="103">
        <v>250104019</v>
      </c>
      <c r="C830" s="180" t="s">
        <v>1582</v>
      </c>
      <c r="D830" s="180" t="s">
        <v>1583</v>
      </c>
      <c r="E830" s="103"/>
      <c r="F830" s="114" t="s">
        <v>31</v>
      </c>
      <c r="G830" s="114" t="s">
        <v>32</v>
      </c>
      <c r="H830" s="373">
        <v>2</v>
      </c>
      <c r="I830" s="374"/>
      <c r="J830" s="375"/>
      <c r="K830" s="180"/>
      <c r="L830" s="114"/>
      <c r="M830" s="114"/>
      <c r="N830" s="103"/>
      <c r="O830" s="103" t="s">
        <v>17</v>
      </c>
    </row>
    <row r="831" spans="1:15" ht="22.5" hidden="1" customHeight="1">
      <c r="A831" s="103">
        <f>MAX(A$2:A830)+1</f>
        <v>734</v>
      </c>
      <c r="B831" s="103">
        <v>250104020</v>
      </c>
      <c r="C831" s="103" t="s">
        <v>1584</v>
      </c>
      <c r="D831" s="103"/>
      <c r="E831" s="103"/>
      <c r="F831" s="114" t="s">
        <v>23</v>
      </c>
      <c r="G831" s="114" t="s">
        <v>1381</v>
      </c>
      <c r="H831" s="373">
        <v>60</v>
      </c>
      <c r="I831" s="374"/>
      <c r="J831" s="375"/>
      <c r="K831" s="103"/>
      <c r="L831" s="114"/>
      <c r="M831" s="114"/>
      <c r="N831" s="103"/>
      <c r="O831" s="103" t="s">
        <v>17</v>
      </c>
    </row>
    <row r="832" spans="1:15" ht="22.5" hidden="1" customHeight="1">
      <c r="A832" s="103">
        <f>MAX(A$2:A831)+1</f>
        <v>735</v>
      </c>
      <c r="B832" s="103">
        <v>250104026</v>
      </c>
      <c r="C832" s="103" t="s">
        <v>1585</v>
      </c>
      <c r="D832" s="103"/>
      <c r="E832" s="103"/>
      <c r="F832" s="114" t="s">
        <v>23</v>
      </c>
      <c r="G832" s="114" t="s">
        <v>1381</v>
      </c>
      <c r="H832" s="373">
        <v>140</v>
      </c>
      <c r="I832" s="374"/>
      <c r="J832" s="375"/>
      <c r="K832" s="103"/>
      <c r="L832" s="114"/>
      <c r="M832" s="114"/>
      <c r="N832" s="103"/>
      <c r="O832" s="103" t="s">
        <v>17</v>
      </c>
    </row>
    <row r="833" spans="1:15" ht="22.5" hidden="1" customHeight="1">
      <c r="A833" s="103">
        <f>MAX(A$2:A832)+1</f>
        <v>736</v>
      </c>
      <c r="B833" s="103" t="s">
        <v>1586</v>
      </c>
      <c r="C833" s="103" t="s">
        <v>1587</v>
      </c>
      <c r="D833" s="103"/>
      <c r="E833" s="103"/>
      <c r="F833" s="114" t="s">
        <v>23</v>
      </c>
      <c r="G833" s="114" t="s">
        <v>1381</v>
      </c>
      <c r="H833" s="373">
        <v>90</v>
      </c>
      <c r="I833" s="374"/>
      <c r="J833" s="375"/>
      <c r="K833" s="103"/>
      <c r="L833" s="114"/>
      <c r="M833" s="114"/>
      <c r="N833" s="103"/>
      <c r="O833" s="103" t="s">
        <v>17</v>
      </c>
    </row>
    <row r="834" spans="1:15" ht="22.5" hidden="1" customHeight="1">
      <c r="A834" s="103">
        <f>MAX(A$2:A833)+1</f>
        <v>737</v>
      </c>
      <c r="B834" s="103">
        <v>250104027</v>
      </c>
      <c r="C834" s="103" t="s">
        <v>1588</v>
      </c>
      <c r="D834" s="103"/>
      <c r="E834" s="103"/>
      <c r="F834" s="114" t="s">
        <v>23</v>
      </c>
      <c r="G834" s="114" t="s">
        <v>1381</v>
      </c>
      <c r="H834" s="373">
        <v>140</v>
      </c>
      <c r="I834" s="374"/>
      <c r="J834" s="375"/>
      <c r="K834" s="103"/>
      <c r="L834" s="114"/>
      <c r="M834" s="114"/>
      <c r="N834" s="103"/>
      <c r="O834" s="103" t="s">
        <v>17</v>
      </c>
    </row>
    <row r="835" spans="1:15" ht="22.5" hidden="1" customHeight="1">
      <c r="A835" s="103">
        <f>MAX(A$2:A834)+1</f>
        <v>738</v>
      </c>
      <c r="B835" s="103">
        <v>250104028</v>
      </c>
      <c r="C835" s="103" t="s">
        <v>1589</v>
      </c>
      <c r="D835" s="103"/>
      <c r="E835" s="103"/>
      <c r="F835" s="114" t="s">
        <v>23</v>
      </c>
      <c r="G835" s="114" t="s">
        <v>1381</v>
      </c>
      <c r="H835" s="373">
        <v>230</v>
      </c>
      <c r="I835" s="374"/>
      <c r="J835" s="375"/>
      <c r="K835" s="103"/>
      <c r="L835" s="114"/>
      <c r="M835" s="114"/>
      <c r="N835" s="103"/>
      <c r="O835" s="103" t="s">
        <v>17</v>
      </c>
    </row>
    <row r="836" spans="1:15" ht="22.5" hidden="1" customHeight="1">
      <c r="A836" s="103">
        <f>MAX(A$2:A835)+1</f>
        <v>739</v>
      </c>
      <c r="B836" s="103">
        <v>250104030</v>
      </c>
      <c r="C836" s="103" t="s">
        <v>1590</v>
      </c>
      <c r="D836" s="103"/>
      <c r="E836" s="103"/>
      <c r="F836" s="114" t="s">
        <v>23</v>
      </c>
      <c r="G836" s="114" t="s">
        <v>1381</v>
      </c>
      <c r="H836" s="373">
        <v>100</v>
      </c>
      <c r="I836" s="374"/>
      <c r="J836" s="375"/>
      <c r="K836" s="103"/>
      <c r="L836" s="114"/>
      <c r="M836" s="114"/>
      <c r="N836" s="103"/>
      <c r="O836" s="103" t="s">
        <v>17</v>
      </c>
    </row>
    <row r="837" spans="1:15" ht="22.5" hidden="1" customHeight="1">
      <c r="A837" s="103">
        <f>MAX(A$2:A836)+1</f>
        <v>740</v>
      </c>
      <c r="B837" s="103">
        <v>250104031</v>
      </c>
      <c r="C837" s="103" t="s">
        <v>1591</v>
      </c>
      <c r="D837" s="103"/>
      <c r="E837" s="103"/>
      <c r="F837" s="114" t="s">
        <v>23</v>
      </c>
      <c r="G837" s="114" t="s">
        <v>1381</v>
      </c>
      <c r="H837" s="373">
        <v>100</v>
      </c>
      <c r="I837" s="374"/>
      <c r="J837" s="375"/>
      <c r="K837" s="103"/>
      <c r="L837" s="114"/>
      <c r="M837" s="114"/>
      <c r="N837" s="103"/>
      <c r="O837" s="103" t="s">
        <v>17</v>
      </c>
    </row>
    <row r="838" spans="1:15" ht="22.5" hidden="1" customHeight="1">
      <c r="A838" s="103">
        <f>MAX(A$2:A837)+1</f>
        <v>741</v>
      </c>
      <c r="B838" s="103">
        <v>250104032</v>
      </c>
      <c r="C838" s="103" t="s">
        <v>1592</v>
      </c>
      <c r="D838" s="103"/>
      <c r="E838" s="103"/>
      <c r="F838" s="114" t="s">
        <v>23</v>
      </c>
      <c r="G838" s="114" t="s">
        <v>1381</v>
      </c>
      <c r="H838" s="373">
        <v>100</v>
      </c>
      <c r="I838" s="374"/>
      <c r="J838" s="375"/>
      <c r="K838" s="103"/>
      <c r="L838" s="114"/>
      <c r="M838" s="114"/>
      <c r="N838" s="103"/>
      <c r="O838" s="103" t="s">
        <v>17</v>
      </c>
    </row>
    <row r="839" spans="1:15" ht="22.5" hidden="1" customHeight="1">
      <c r="A839" s="103">
        <f>MAX(A$2:A838)+1</f>
        <v>742</v>
      </c>
      <c r="B839" s="103">
        <v>250104033</v>
      </c>
      <c r="C839" s="103" t="s">
        <v>1593</v>
      </c>
      <c r="D839" s="103"/>
      <c r="E839" s="103"/>
      <c r="F839" s="114" t="s">
        <v>23</v>
      </c>
      <c r="G839" s="114" t="s">
        <v>1381</v>
      </c>
      <c r="H839" s="373">
        <v>140</v>
      </c>
      <c r="I839" s="374"/>
      <c r="J839" s="375"/>
      <c r="K839" s="103"/>
      <c r="L839" s="114"/>
      <c r="M839" s="114"/>
      <c r="N839" s="103"/>
      <c r="O839" s="103" t="s">
        <v>17</v>
      </c>
    </row>
    <row r="840" spans="1:15" ht="22.5" hidden="1" customHeight="1">
      <c r="A840" s="103">
        <f>MAX(A$2:A839)+1</f>
        <v>743</v>
      </c>
      <c r="B840" s="103">
        <v>250104034</v>
      </c>
      <c r="C840" s="103" t="s">
        <v>1594</v>
      </c>
      <c r="D840" s="103"/>
      <c r="E840" s="103"/>
      <c r="F840" s="114" t="s">
        <v>23</v>
      </c>
      <c r="G840" s="114" t="s">
        <v>1381</v>
      </c>
      <c r="H840" s="373">
        <v>120</v>
      </c>
      <c r="I840" s="374"/>
      <c r="J840" s="375"/>
      <c r="K840" s="103"/>
      <c r="L840" s="114"/>
      <c r="M840" s="114"/>
      <c r="N840" s="103"/>
      <c r="O840" s="103" t="s">
        <v>17</v>
      </c>
    </row>
    <row r="841" spans="1:15" ht="22.5" hidden="1" customHeight="1">
      <c r="A841" s="103">
        <f>MAX(A$2:A840)+1</f>
        <v>744</v>
      </c>
      <c r="B841" s="103">
        <v>250104036</v>
      </c>
      <c r="C841" s="103" t="s">
        <v>1595</v>
      </c>
      <c r="D841" s="103"/>
      <c r="E841" s="103"/>
      <c r="F841" s="114" t="s">
        <v>23</v>
      </c>
      <c r="G841" s="114" t="s">
        <v>32</v>
      </c>
      <c r="H841" s="373">
        <v>300</v>
      </c>
      <c r="I841" s="374"/>
      <c r="J841" s="375"/>
      <c r="K841" s="103" t="s">
        <v>1394</v>
      </c>
      <c r="L841" s="114"/>
      <c r="M841" s="114"/>
      <c r="N841" s="103"/>
      <c r="O841" s="103" t="s">
        <v>17</v>
      </c>
    </row>
    <row r="842" spans="1:15" ht="22.5" hidden="1" customHeight="1">
      <c r="A842" s="103">
        <f>MAX(A$2:A841)+1</f>
        <v>745</v>
      </c>
      <c r="B842" s="103">
        <v>250104037</v>
      </c>
      <c r="C842" s="103" t="s">
        <v>1596</v>
      </c>
      <c r="D842" s="103"/>
      <c r="E842" s="103"/>
      <c r="F842" s="114" t="s">
        <v>36</v>
      </c>
      <c r="G842" s="114" t="s">
        <v>32</v>
      </c>
      <c r="H842" s="373">
        <v>195</v>
      </c>
      <c r="I842" s="374"/>
      <c r="J842" s="375"/>
      <c r="K842" s="103" t="s">
        <v>1525</v>
      </c>
      <c r="L842" s="114"/>
      <c r="M842" s="114"/>
      <c r="N842" s="103"/>
      <c r="O842" s="103" t="s">
        <v>17</v>
      </c>
    </row>
    <row r="843" spans="1:15" ht="22.5" hidden="1" customHeight="1">
      <c r="A843" s="103">
        <f>MAX(A$2:A842)+1</f>
        <v>746</v>
      </c>
      <c r="B843" s="150">
        <v>250104039</v>
      </c>
      <c r="C843" s="135" t="s">
        <v>1597</v>
      </c>
      <c r="D843" s="150" t="s">
        <v>1598</v>
      </c>
      <c r="E843" s="140"/>
      <c r="F843" s="118" t="s">
        <v>23</v>
      </c>
      <c r="G843" s="147" t="s">
        <v>32</v>
      </c>
      <c r="H843" s="373" t="s">
        <v>56</v>
      </c>
      <c r="I843" s="374"/>
      <c r="J843" s="375"/>
      <c r="K843" s="206" t="s">
        <v>336</v>
      </c>
      <c r="L843" s="114"/>
      <c r="M843" s="114"/>
      <c r="N843" s="103"/>
      <c r="O843" s="103" t="s">
        <v>17</v>
      </c>
    </row>
    <row r="844" spans="1:15" ht="22.5" hidden="1" customHeight="1">
      <c r="A844" s="103">
        <f>MAX(A$2:A843)+1</f>
        <v>747</v>
      </c>
      <c r="B844" s="150">
        <v>250104040</v>
      </c>
      <c r="C844" s="135" t="s">
        <v>1599</v>
      </c>
      <c r="D844" s="150" t="s">
        <v>1598</v>
      </c>
      <c r="E844" s="204"/>
      <c r="F844" s="118" t="s">
        <v>23</v>
      </c>
      <c r="G844" s="147" t="s">
        <v>32</v>
      </c>
      <c r="H844" s="373" t="s">
        <v>56</v>
      </c>
      <c r="I844" s="374"/>
      <c r="J844" s="375"/>
      <c r="K844" s="206" t="s">
        <v>336</v>
      </c>
      <c r="L844" s="114"/>
      <c r="M844" s="114"/>
      <c r="N844" s="103"/>
      <c r="O844" s="103" t="s">
        <v>17</v>
      </c>
    </row>
    <row r="845" spans="1:15" ht="22.5" hidden="1" customHeight="1">
      <c r="A845" s="103">
        <f>MAX(A$2:A844)+1</f>
        <v>748</v>
      </c>
      <c r="B845" s="150">
        <v>250104041</v>
      </c>
      <c r="C845" s="135" t="s">
        <v>1600</v>
      </c>
      <c r="D845" s="150"/>
      <c r="E845" s="140"/>
      <c r="F845" s="118" t="s">
        <v>23</v>
      </c>
      <c r="G845" s="147" t="s">
        <v>1381</v>
      </c>
      <c r="H845" s="373" t="s">
        <v>56</v>
      </c>
      <c r="I845" s="374"/>
      <c r="J845" s="375"/>
      <c r="K845" s="206" t="s">
        <v>336</v>
      </c>
      <c r="L845" s="114"/>
      <c r="M845" s="114"/>
      <c r="N845" s="103"/>
      <c r="O845" s="103" t="s">
        <v>17</v>
      </c>
    </row>
    <row r="846" spans="1:15" s="87" customFormat="1" ht="22.5" hidden="1" customHeight="1">
      <c r="A846" s="103"/>
      <c r="B846" s="103">
        <v>2502</v>
      </c>
      <c r="C846" s="103" t="s">
        <v>1601</v>
      </c>
      <c r="D846" s="103" t="s">
        <v>1602</v>
      </c>
      <c r="E846" s="103"/>
      <c r="F846" s="114"/>
      <c r="G846" s="114"/>
      <c r="H846" s="373"/>
      <c r="I846" s="374"/>
      <c r="J846" s="375"/>
      <c r="K846" s="103"/>
      <c r="L846" s="114"/>
      <c r="M846" s="114"/>
      <c r="N846" s="103"/>
      <c r="O846" s="103" t="s">
        <v>17</v>
      </c>
    </row>
    <row r="847" spans="1:15" s="87" customFormat="1" ht="22.5" hidden="1" customHeight="1">
      <c r="A847" s="103"/>
      <c r="B847" s="103">
        <v>250201</v>
      </c>
      <c r="C847" s="103" t="s">
        <v>1603</v>
      </c>
      <c r="D847" s="103"/>
      <c r="E847" s="103"/>
      <c r="F847" s="114"/>
      <c r="G847" s="114"/>
      <c r="H847" s="373"/>
      <c r="I847" s="374"/>
      <c r="J847" s="375"/>
      <c r="K847" s="103"/>
      <c r="L847" s="114"/>
      <c r="M847" s="114"/>
      <c r="N847" s="103"/>
      <c r="O847" s="103" t="s">
        <v>17</v>
      </c>
    </row>
    <row r="848" spans="1:15" ht="22.5" hidden="1" customHeight="1">
      <c r="A848" s="103">
        <f>MAX(A$2:A847)+1</f>
        <v>749</v>
      </c>
      <c r="B848" s="103">
        <v>250201001</v>
      </c>
      <c r="C848" s="180" t="s">
        <v>1604</v>
      </c>
      <c r="D848" s="103" t="s">
        <v>1605</v>
      </c>
      <c r="E848" s="103"/>
      <c r="F848" s="114" t="s">
        <v>31</v>
      </c>
      <c r="G848" s="114" t="s">
        <v>32</v>
      </c>
      <c r="H848" s="373">
        <v>100</v>
      </c>
      <c r="I848" s="374"/>
      <c r="J848" s="375"/>
      <c r="K848" s="103"/>
      <c r="L848" s="114"/>
      <c r="M848" s="114"/>
      <c r="N848" s="103"/>
      <c r="O848" s="103" t="s">
        <v>17</v>
      </c>
    </row>
    <row r="849" spans="1:15" ht="22.5" hidden="1" customHeight="1">
      <c r="A849" s="103">
        <f>MAX(A$2:A848)+1</f>
        <v>750</v>
      </c>
      <c r="B849" s="103">
        <v>250201002</v>
      </c>
      <c r="C849" s="180" t="s">
        <v>1606</v>
      </c>
      <c r="D849" s="103"/>
      <c r="E849" s="103"/>
      <c r="F849" s="114" t="s">
        <v>31</v>
      </c>
      <c r="G849" s="114" t="s">
        <v>1381</v>
      </c>
      <c r="H849" s="373">
        <v>40</v>
      </c>
      <c r="I849" s="374"/>
      <c r="J849" s="375"/>
      <c r="K849" s="103"/>
      <c r="L849" s="114"/>
      <c r="M849" s="114"/>
      <c r="N849" s="103"/>
      <c r="O849" s="103" t="s">
        <v>17</v>
      </c>
    </row>
    <row r="850" spans="1:15" ht="22.5" hidden="1" customHeight="1">
      <c r="A850" s="103">
        <f>MAX(A$2:A849)+1</f>
        <v>751</v>
      </c>
      <c r="B850" s="103">
        <v>250201003</v>
      </c>
      <c r="C850" s="180" t="s">
        <v>1607</v>
      </c>
      <c r="D850" s="103"/>
      <c r="E850" s="103"/>
      <c r="F850" s="114" t="s">
        <v>31</v>
      </c>
      <c r="G850" s="114" t="s">
        <v>1381</v>
      </c>
      <c r="H850" s="373">
        <v>10</v>
      </c>
      <c r="I850" s="374"/>
      <c r="J850" s="375"/>
      <c r="K850" s="103"/>
      <c r="L850" s="114"/>
      <c r="M850" s="114"/>
      <c r="N850" s="103"/>
      <c r="O850" s="103" t="s">
        <v>17</v>
      </c>
    </row>
    <row r="851" spans="1:15" ht="22.5" hidden="1" customHeight="1">
      <c r="A851" s="103">
        <f>MAX(A$2:A850)+1</f>
        <v>752</v>
      </c>
      <c r="B851" s="103">
        <v>250201004</v>
      </c>
      <c r="C851" s="180" t="s">
        <v>1608</v>
      </c>
      <c r="D851" s="103"/>
      <c r="E851" s="103"/>
      <c r="F851" s="114" t="s">
        <v>31</v>
      </c>
      <c r="G851" s="114" t="s">
        <v>1381</v>
      </c>
      <c r="H851" s="373">
        <v>30</v>
      </c>
      <c r="I851" s="374"/>
      <c r="J851" s="375"/>
      <c r="K851" s="103" t="s">
        <v>1609</v>
      </c>
      <c r="L851" s="114"/>
      <c r="M851" s="114"/>
      <c r="N851" s="103"/>
      <c r="O851" s="103" t="s">
        <v>17</v>
      </c>
    </row>
    <row r="852" spans="1:15" ht="22.5" hidden="1" customHeight="1">
      <c r="A852" s="103">
        <f>MAX(A$2:A851)+1</f>
        <v>753</v>
      </c>
      <c r="B852" s="103" t="s">
        <v>1610</v>
      </c>
      <c r="C852" s="180" t="s">
        <v>1608</v>
      </c>
      <c r="D852" s="103"/>
      <c r="E852" s="103"/>
      <c r="F852" s="114" t="s">
        <v>36</v>
      </c>
      <c r="G852" s="114" t="s">
        <v>1381</v>
      </c>
      <c r="H852" s="373">
        <v>40</v>
      </c>
      <c r="I852" s="374"/>
      <c r="J852" s="375"/>
      <c r="K852" s="103" t="s">
        <v>1394</v>
      </c>
      <c r="L852" s="114"/>
      <c r="M852" s="114"/>
      <c r="N852" s="103"/>
      <c r="O852" s="103" t="s">
        <v>17</v>
      </c>
    </row>
    <row r="853" spans="1:15" ht="22.5" hidden="1" customHeight="1">
      <c r="A853" s="103">
        <f>MAX(A$2:A852)+1</f>
        <v>754</v>
      </c>
      <c r="B853" s="103">
        <v>250201005</v>
      </c>
      <c r="C853" s="180" t="s">
        <v>1611</v>
      </c>
      <c r="D853" s="103" t="s">
        <v>1612</v>
      </c>
      <c r="E853" s="103"/>
      <c r="F853" s="114" t="s">
        <v>31</v>
      </c>
      <c r="G853" s="114" t="s">
        <v>1381</v>
      </c>
      <c r="H853" s="373">
        <v>100</v>
      </c>
      <c r="I853" s="374"/>
      <c r="J853" s="375"/>
      <c r="K853" s="103"/>
      <c r="L853" s="114"/>
      <c r="M853" s="114"/>
      <c r="N853" s="103"/>
      <c r="O853" s="103" t="s">
        <v>17</v>
      </c>
    </row>
    <row r="854" spans="1:15" ht="22.5" hidden="1" customHeight="1">
      <c r="A854" s="103">
        <f>MAX(A$2:A853)+1</f>
        <v>755</v>
      </c>
      <c r="B854" s="103">
        <v>250201006</v>
      </c>
      <c r="C854" s="180" t="s">
        <v>1613</v>
      </c>
      <c r="D854" s="103"/>
      <c r="E854" s="103"/>
      <c r="F854" s="114" t="s">
        <v>36</v>
      </c>
      <c r="G854" s="114" t="s">
        <v>1381</v>
      </c>
      <c r="H854" s="373">
        <v>80</v>
      </c>
      <c r="I854" s="374"/>
      <c r="J854" s="375"/>
      <c r="K854" s="103" t="s">
        <v>1394</v>
      </c>
      <c r="L854" s="114"/>
      <c r="M854" s="114"/>
      <c r="N854" s="103"/>
      <c r="O854" s="103" t="s">
        <v>17</v>
      </c>
    </row>
    <row r="855" spans="1:15" ht="22.5" hidden="1" customHeight="1">
      <c r="A855" s="103">
        <f>MAX(A$2:A854)+1</f>
        <v>756</v>
      </c>
      <c r="B855" s="103" t="s">
        <v>1614</v>
      </c>
      <c r="C855" s="180" t="s">
        <v>1613</v>
      </c>
      <c r="D855" s="103"/>
      <c r="E855" s="103"/>
      <c r="F855" s="114" t="s">
        <v>31</v>
      </c>
      <c r="G855" s="114" t="s">
        <v>1381</v>
      </c>
      <c r="H855" s="373">
        <v>30</v>
      </c>
      <c r="I855" s="374"/>
      <c r="J855" s="375"/>
      <c r="K855" s="103" t="s">
        <v>1609</v>
      </c>
      <c r="L855" s="114"/>
      <c r="M855" s="114"/>
      <c r="N855" s="103"/>
      <c r="O855" s="103" t="s">
        <v>17</v>
      </c>
    </row>
    <row r="856" spans="1:15" ht="22.5" hidden="1" customHeight="1">
      <c r="A856" s="103">
        <f>MAX(A$2:A855)+1</f>
        <v>757</v>
      </c>
      <c r="B856" s="103" t="s">
        <v>1615</v>
      </c>
      <c r="C856" s="180" t="s">
        <v>1613</v>
      </c>
      <c r="D856" s="103"/>
      <c r="E856" s="103"/>
      <c r="F856" s="114" t="s">
        <v>36</v>
      </c>
      <c r="G856" s="114" t="s">
        <v>1381</v>
      </c>
      <c r="H856" s="373">
        <v>50</v>
      </c>
      <c r="I856" s="374"/>
      <c r="J856" s="375"/>
      <c r="K856" s="103"/>
      <c r="L856" s="114"/>
      <c r="M856" s="114"/>
      <c r="N856" s="103"/>
      <c r="O856" s="103" t="s">
        <v>17</v>
      </c>
    </row>
    <row r="857" spans="1:15" ht="22.5" hidden="1" customHeight="1">
      <c r="A857" s="103">
        <f>MAX(A$2:A856)+1</f>
        <v>758</v>
      </c>
      <c r="B857" s="103">
        <v>250201007</v>
      </c>
      <c r="C857" s="180" t="s">
        <v>1616</v>
      </c>
      <c r="D857" s="103"/>
      <c r="E857" s="103"/>
      <c r="F857" s="114" t="s">
        <v>31</v>
      </c>
      <c r="G857" s="114" t="s">
        <v>1381</v>
      </c>
      <c r="H857" s="373">
        <v>6</v>
      </c>
      <c r="I857" s="374"/>
      <c r="J857" s="375"/>
      <c r="K857" s="103" t="s">
        <v>1617</v>
      </c>
      <c r="L857" s="114"/>
      <c r="M857" s="114"/>
      <c r="N857" s="103"/>
      <c r="O857" s="103" t="s">
        <v>17</v>
      </c>
    </row>
    <row r="858" spans="1:15" ht="22.5" hidden="1" customHeight="1">
      <c r="A858" s="154">
        <f>MAX(A$2:A857)+1</f>
        <v>759</v>
      </c>
      <c r="B858" s="154">
        <v>250201008</v>
      </c>
      <c r="C858" s="180" t="s">
        <v>1618</v>
      </c>
      <c r="D858" s="154"/>
      <c r="E858" s="154"/>
      <c r="F858" s="188" t="s">
        <v>36</v>
      </c>
      <c r="G858" s="188" t="s">
        <v>1381</v>
      </c>
      <c r="H858" s="373">
        <v>30</v>
      </c>
      <c r="I858" s="374"/>
      <c r="J858" s="375"/>
      <c r="K858" s="154"/>
      <c r="L858" s="188"/>
      <c r="M858" s="188"/>
      <c r="N858" s="103"/>
      <c r="O858" s="103" t="s">
        <v>17</v>
      </c>
    </row>
    <row r="859" spans="1:15" ht="22.5" hidden="1" customHeight="1">
      <c r="A859" s="103">
        <f>MAX(A$2:A858)+1</f>
        <v>760</v>
      </c>
      <c r="B859" s="103">
        <v>250201009</v>
      </c>
      <c r="C859" s="180" t="s">
        <v>1619</v>
      </c>
      <c r="D859" s="103"/>
      <c r="E859" s="103"/>
      <c r="F859" s="114" t="s">
        <v>36</v>
      </c>
      <c r="G859" s="114" t="s">
        <v>1381</v>
      </c>
      <c r="H859" s="373">
        <v>250</v>
      </c>
      <c r="I859" s="374"/>
      <c r="J859" s="375"/>
      <c r="K859" s="103"/>
      <c r="L859" s="114"/>
      <c r="M859" s="114"/>
      <c r="N859" s="103"/>
      <c r="O859" s="103" t="s">
        <v>17</v>
      </c>
    </row>
    <row r="860" spans="1:15" ht="33.75" hidden="1" customHeight="1">
      <c r="A860" s="103">
        <f>MAX(A$2:A859)+1</f>
        <v>761</v>
      </c>
      <c r="B860" s="103">
        <v>250201011</v>
      </c>
      <c r="C860" s="203" t="s">
        <v>1620</v>
      </c>
      <c r="D860" s="103"/>
      <c r="E860" s="103"/>
      <c r="F860" s="114" t="s">
        <v>23</v>
      </c>
      <c r="G860" s="114" t="s">
        <v>1381</v>
      </c>
      <c r="H860" s="373">
        <v>230</v>
      </c>
      <c r="I860" s="374"/>
      <c r="J860" s="375"/>
      <c r="K860" s="103" t="s">
        <v>1621</v>
      </c>
      <c r="L860" s="114"/>
      <c r="M860" s="114"/>
      <c r="N860" s="103"/>
      <c r="O860" s="103" t="s">
        <v>17</v>
      </c>
    </row>
    <row r="861" spans="1:15" ht="24" hidden="1" customHeight="1">
      <c r="A861" s="103">
        <f>MAX(A$2:A860)+1</f>
        <v>762</v>
      </c>
      <c r="B861" s="133">
        <v>250201012</v>
      </c>
      <c r="C861" s="139" t="s">
        <v>1622</v>
      </c>
      <c r="D861" s="205"/>
      <c r="E861" s="205"/>
      <c r="F861" s="95" t="s">
        <v>23</v>
      </c>
      <c r="G861" s="147" t="s">
        <v>32</v>
      </c>
      <c r="H861" s="373" t="s">
        <v>56</v>
      </c>
      <c r="I861" s="374"/>
      <c r="J861" s="375"/>
      <c r="K861" s="207" t="s">
        <v>1623</v>
      </c>
      <c r="L861" s="114"/>
      <c r="M861" s="114"/>
      <c r="N861" s="103"/>
      <c r="O861" s="103" t="s">
        <v>17</v>
      </c>
    </row>
    <row r="862" spans="1:15" s="87" customFormat="1" ht="23.1" hidden="1" customHeight="1">
      <c r="A862" s="103"/>
      <c r="B862" s="103">
        <v>250202</v>
      </c>
      <c r="C862" s="103" t="s">
        <v>1624</v>
      </c>
      <c r="D862" s="103"/>
      <c r="E862" s="103"/>
      <c r="F862" s="114"/>
      <c r="G862" s="114"/>
      <c r="H862" s="373"/>
      <c r="I862" s="374"/>
      <c r="J862" s="375"/>
      <c r="K862" s="103"/>
      <c r="L862" s="114"/>
      <c r="M862" s="114"/>
      <c r="N862" s="103"/>
      <c r="O862" s="103" t="s">
        <v>17</v>
      </c>
    </row>
    <row r="863" spans="1:15" ht="22.5" hidden="1" customHeight="1">
      <c r="A863" s="103">
        <f>MAX(A$2:A862)+1</f>
        <v>763</v>
      </c>
      <c r="B863" s="103">
        <v>250202001</v>
      </c>
      <c r="C863" s="180" t="s">
        <v>1625</v>
      </c>
      <c r="D863" s="103"/>
      <c r="E863" s="103"/>
      <c r="F863" s="114" t="s">
        <v>31</v>
      </c>
      <c r="G863" s="114" t="s">
        <v>1381</v>
      </c>
      <c r="H863" s="373">
        <v>2</v>
      </c>
      <c r="I863" s="374"/>
      <c r="J863" s="375"/>
      <c r="K863" s="103"/>
      <c r="L863" s="114"/>
      <c r="M863" s="114"/>
      <c r="N863" s="103"/>
      <c r="O863" s="103" t="s">
        <v>17</v>
      </c>
    </row>
    <row r="864" spans="1:15" ht="22.5" hidden="1" customHeight="1">
      <c r="A864" s="103">
        <f>MAX(A$2:A863)+1</f>
        <v>764</v>
      </c>
      <c r="B864" s="103">
        <v>250202002</v>
      </c>
      <c r="C864" s="180" t="s">
        <v>1626</v>
      </c>
      <c r="D864" s="103"/>
      <c r="E864" s="103"/>
      <c r="F864" s="114" t="s">
        <v>31</v>
      </c>
      <c r="G864" s="114" t="s">
        <v>1381</v>
      </c>
      <c r="H864" s="373">
        <v>1</v>
      </c>
      <c r="I864" s="374"/>
      <c r="J864" s="375"/>
      <c r="K864" s="103"/>
      <c r="L864" s="114"/>
      <c r="M864" s="114"/>
      <c r="N864" s="103"/>
      <c r="O864" s="103" t="s">
        <v>17</v>
      </c>
    </row>
    <row r="865" spans="1:15" ht="22.5" hidden="1" customHeight="1">
      <c r="A865" s="103">
        <f>MAX(A$2:A864)+1</f>
        <v>765</v>
      </c>
      <c r="B865" s="103">
        <v>250202004</v>
      </c>
      <c r="C865" s="180" t="s">
        <v>1627</v>
      </c>
      <c r="D865" s="103"/>
      <c r="E865" s="103"/>
      <c r="F865" s="114" t="s">
        <v>31</v>
      </c>
      <c r="G865" s="114" t="s">
        <v>1381</v>
      </c>
      <c r="H865" s="373">
        <v>2</v>
      </c>
      <c r="I865" s="374"/>
      <c r="J865" s="375"/>
      <c r="K865" s="103"/>
      <c r="L865" s="114"/>
      <c r="M865" s="114"/>
      <c r="N865" s="103"/>
      <c r="O865" s="103" t="s">
        <v>17</v>
      </c>
    </row>
    <row r="866" spans="1:15" ht="22.5" hidden="1" customHeight="1">
      <c r="A866" s="103">
        <f>MAX(A$2:A865)+1</f>
        <v>766</v>
      </c>
      <c r="B866" s="103">
        <v>250202005</v>
      </c>
      <c r="C866" s="180" t="s">
        <v>1628</v>
      </c>
      <c r="D866" s="103"/>
      <c r="E866" s="103"/>
      <c r="F866" s="114" t="s">
        <v>31</v>
      </c>
      <c r="G866" s="114" t="s">
        <v>1381</v>
      </c>
      <c r="H866" s="373">
        <v>2</v>
      </c>
      <c r="I866" s="374"/>
      <c r="J866" s="375"/>
      <c r="K866" s="103"/>
      <c r="L866" s="114"/>
      <c r="M866" s="114"/>
      <c r="N866" s="103"/>
      <c r="O866" s="103" t="s">
        <v>17</v>
      </c>
    </row>
    <row r="867" spans="1:15" ht="22.5" hidden="1" customHeight="1">
      <c r="A867" s="103">
        <f>MAX(A$2:A866)+1</f>
        <v>767</v>
      </c>
      <c r="B867" s="103">
        <v>250202006</v>
      </c>
      <c r="C867" s="180" t="s">
        <v>1629</v>
      </c>
      <c r="D867" s="103"/>
      <c r="E867" s="103"/>
      <c r="F867" s="114" t="s">
        <v>31</v>
      </c>
      <c r="G867" s="114" t="s">
        <v>1381</v>
      </c>
      <c r="H867" s="373">
        <v>3</v>
      </c>
      <c r="I867" s="374"/>
      <c r="J867" s="375"/>
      <c r="K867" s="103"/>
      <c r="L867" s="114"/>
      <c r="M867" s="114"/>
      <c r="N867" s="103"/>
      <c r="O867" s="103" t="s">
        <v>17</v>
      </c>
    </row>
    <row r="868" spans="1:15" ht="22.5" hidden="1" customHeight="1">
      <c r="A868" s="103">
        <f>MAX(A$2:A867)+1</f>
        <v>768</v>
      </c>
      <c r="B868" s="103">
        <v>250202007</v>
      </c>
      <c r="C868" s="180" t="s">
        <v>1630</v>
      </c>
      <c r="D868" s="103"/>
      <c r="E868" s="103"/>
      <c r="F868" s="114" t="s">
        <v>31</v>
      </c>
      <c r="G868" s="114" t="s">
        <v>1381</v>
      </c>
      <c r="H868" s="373">
        <v>4</v>
      </c>
      <c r="I868" s="374"/>
      <c r="J868" s="375"/>
      <c r="K868" s="103"/>
      <c r="L868" s="114"/>
      <c r="M868" s="114"/>
      <c r="N868" s="103"/>
      <c r="O868" s="103" t="s">
        <v>17</v>
      </c>
    </row>
    <row r="869" spans="1:15" ht="22.5" hidden="1" customHeight="1">
      <c r="A869" s="103">
        <f>MAX(A$2:A868)+1</f>
        <v>769</v>
      </c>
      <c r="B869" s="103">
        <v>250202008</v>
      </c>
      <c r="C869" s="180" t="s">
        <v>1631</v>
      </c>
      <c r="D869" s="103"/>
      <c r="E869" s="103"/>
      <c r="F869" s="114" t="s">
        <v>31</v>
      </c>
      <c r="G869" s="114" t="s">
        <v>1381</v>
      </c>
      <c r="H869" s="373">
        <v>6</v>
      </c>
      <c r="I869" s="374"/>
      <c r="J869" s="375"/>
      <c r="K869" s="103"/>
      <c r="L869" s="114"/>
      <c r="M869" s="114"/>
      <c r="N869" s="103"/>
      <c r="O869" s="103" t="s">
        <v>17</v>
      </c>
    </row>
    <row r="870" spans="1:15" ht="22.5" hidden="1" customHeight="1">
      <c r="A870" s="103">
        <f>MAX(A$2:A869)+1</f>
        <v>770</v>
      </c>
      <c r="B870" s="103">
        <v>250202009</v>
      </c>
      <c r="C870" s="180" t="s">
        <v>1632</v>
      </c>
      <c r="D870" s="103"/>
      <c r="E870" s="103"/>
      <c r="F870" s="114" t="s">
        <v>31</v>
      </c>
      <c r="G870" s="114" t="s">
        <v>1381</v>
      </c>
      <c r="H870" s="373">
        <v>6</v>
      </c>
      <c r="I870" s="374"/>
      <c r="J870" s="375"/>
      <c r="K870" s="103"/>
      <c r="L870" s="114"/>
      <c r="M870" s="114"/>
      <c r="N870" s="103"/>
      <c r="O870" s="103" t="s">
        <v>17</v>
      </c>
    </row>
    <row r="871" spans="1:15" ht="22.5" hidden="1" customHeight="1">
      <c r="A871" s="103">
        <f>MAX(A$2:A870)+1</f>
        <v>771</v>
      </c>
      <c r="B871" s="103">
        <v>250202010</v>
      </c>
      <c r="C871" s="180" t="s">
        <v>1633</v>
      </c>
      <c r="D871" s="103"/>
      <c r="E871" s="103"/>
      <c r="F871" s="114" t="s">
        <v>31</v>
      </c>
      <c r="G871" s="114" t="s">
        <v>1381</v>
      </c>
      <c r="H871" s="373">
        <v>6</v>
      </c>
      <c r="I871" s="374"/>
      <c r="J871" s="375"/>
      <c r="K871" s="103"/>
      <c r="L871" s="114"/>
      <c r="M871" s="114"/>
      <c r="N871" s="103"/>
      <c r="O871" s="103" t="s">
        <v>17</v>
      </c>
    </row>
    <row r="872" spans="1:15" ht="22.5" hidden="1" customHeight="1">
      <c r="A872" s="103">
        <f>MAX(A$2:A871)+1</f>
        <v>772</v>
      </c>
      <c r="B872" s="103">
        <v>250202011</v>
      </c>
      <c r="C872" s="180" t="s">
        <v>1634</v>
      </c>
      <c r="D872" s="103"/>
      <c r="E872" s="103"/>
      <c r="F872" s="114" t="s">
        <v>31</v>
      </c>
      <c r="G872" s="114" t="s">
        <v>1381</v>
      </c>
      <c r="H872" s="373">
        <v>1</v>
      </c>
      <c r="I872" s="374"/>
      <c r="J872" s="375"/>
      <c r="K872" s="103"/>
      <c r="L872" s="114"/>
      <c r="M872" s="114"/>
      <c r="N872" s="103"/>
      <c r="O872" s="103" t="s">
        <v>17</v>
      </c>
    </row>
    <row r="873" spans="1:15" ht="22.5" hidden="1" customHeight="1">
      <c r="A873" s="103">
        <f>MAX(A$2:A872)+1</f>
        <v>773</v>
      </c>
      <c r="B873" s="103">
        <v>250202012</v>
      </c>
      <c r="C873" s="180" t="s">
        <v>1635</v>
      </c>
      <c r="D873" s="103"/>
      <c r="E873" s="103"/>
      <c r="F873" s="114" t="s">
        <v>31</v>
      </c>
      <c r="G873" s="114" t="s">
        <v>1381</v>
      </c>
      <c r="H873" s="373">
        <v>4</v>
      </c>
      <c r="I873" s="374"/>
      <c r="J873" s="375"/>
      <c r="K873" s="103"/>
      <c r="L873" s="114"/>
      <c r="M873" s="114"/>
      <c r="N873" s="103"/>
      <c r="O873" s="103" t="s">
        <v>17</v>
      </c>
    </row>
    <row r="874" spans="1:15" ht="22.5" hidden="1" customHeight="1">
      <c r="A874" s="103">
        <f>MAX(A$2:A873)+1</f>
        <v>774</v>
      </c>
      <c r="B874" s="103">
        <v>250202013</v>
      </c>
      <c r="C874" s="180" t="s">
        <v>1636</v>
      </c>
      <c r="D874" s="103"/>
      <c r="E874" s="103"/>
      <c r="F874" s="114" t="s">
        <v>31</v>
      </c>
      <c r="G874" s="114" t="s">
        <v>1381</v>
      </c>
      <c r="H874" s="373">
        <v>4</v>
      </c>
      <c r="I874" s="374"/>
      <c r="J874" s="375"/>
      <c r="K874" s="103"/>
      <c r="L874" s="114"/>
      <c r="M874" s="114"/>
      <c r="N874" s="103"/>
      <c r="O874" s="103" t="s">
        <v>17</v>
      </c>
    </row>
    <row r="875" spans="1:15" ht="22.5" hidden="1" customHeight="1">
      <c r="A875" s="103">
        <f>MAX(A$2:A874)+1</f>
        <v>775</v>
      </c>
      <c r="B875" s="103">
        <v>250202014</v>
      </c>
      <c r="C875" s="180" t="s">
        <v>1637</v>
      </c>
      <c r="D875" s="103"/>
      <c r="E875" s="103"/>
      <c r="F875" s="114" t="s">
        <v>31</v>
      </c>
      <c r="G875" s="114" t="s">
        <v>1381</v>
      </c>
      <c r="H875" s="373">
        <v>6</v>
      </c>
      <c r="I875" s="374"/>
      <c r="J875" s="375"/>
      <c r="K875" s="103"/>
      <c r="L875" s="114"/>
      <c r="M875" s="114"/>
      <c r="N875" s="103"/>
      <c r="O875" s="103" t="s">
        <v>17</v>
      </c>
    </row>
    <row r="876" spans="1:15" ht="22.5" hidden="1" customHeight="1">
      <c r="A876" s="103">
        <f>MAX(A$2:A875)+1</f>
        <v>776</v>
      </c>
      <c r="B876" s="103">
        <v>250202015</v>
      </c>
      <c r="C876" s="180" t="s">
        <v>1638</v>
      </c>
      <c r="D876" s="103"/>
      <c r="E876" s="103"/>
      <c r="F876" s="114" t="s">
        <v>31</v>
      </c>
      <c r="G876" s="114" t="s">
        <v>1381</v>
      </c>
      <c r="H876" s="373">
        <v>15</v>
      </c>
      <c r="I876" s="374"/>
      <c r="J876" s="375"/>
      <c r="K876" s="103"/>
      <c r="L876" s="114"/>
      <c r="M876" s="114"/>
      <c r="N876" s="103"/>
      <c r="O876" s="103" t="s">
        <v>17</v>
      </c>
    </row>
    <row r="877" spans="1:15" ht="22.5" hidden="1" customHeight="1">
      <c r="A877" s="103">
        <f>MAX(A$2:A876)+1</f>
        <v>777</v>
      </c>
      <c r="B877" s="103">
        <v>250202016</v>
      </c>
      <c r="C877" s="180" t="s">
        <v>1639</v>
      </c>
      <c r="D877" s="103"/>
      <c r="E877" s="103"/>
      <c r="F877" s="114" t="s">
        <v>31</v>
      </c>
      <c r="G877" s="114" t="s">
        <v>1381</v>
      </c>
      <c r="H877" s="373">
        <v>2</v>
      </c>
      <c r="I877" s="374"/>
      <c r="J877" s="375"/>
      <c r="K877" s="103"/>
      <c r="L877" s="114"/>
      <c r="M877" s="114"/>
      <c r="N877" s="103"/>
      <c r="O877" s="103" t="s">
        <v>17</v>
      </c>
    </row>
    <row r="878" spans="1:15" ht="22.5" hidden="1" customHeight="1">
      <c r="A878" s="154">
        <f>MAX(A$2:A877)+1</f>
        <v>778</v>
      </c>
      <c r="B878" s="154">
        <v>250202017</v>
      </c>
      <c r="C878" s="180" t="s">
        <v>1640</v>
      </c>
      <c r="D878" s="154"/>
      <c r="E878" s="154"/>
      <c r="F878" s="188" t="s">
        <v>31</v>
      </c>
      <c r="G878" s="188" t="s">
        <v>1381</v>
      </c>
      <c r="H878" s="373">
        <v>6</v>
      </c>
      <c r="I878" s="374"/>
      <c r="J878" s="375"/>
      <c r="K878" s="154"/>
      <c r="L878" s="188"/>
      <c r="M878" s="188"/>
      <c r="N878" s="103"/>
      <c r="O878" s="103" t="s">
        <v>17</v>
      </c>
    </row>
    <row r="879" spans="1:15" ht="22.5" hidden="1" customHeight="1">
      <c r="A879" s="103">
        <f>MAX(A$2:A878)+1</f>
        <v>779</v>
      </c>
      <c r="B879" s="103">
        <v>250202018</v>
      </c>
      <c r="C879" s="180" t="s">
        <v>1641</v>
      </c>
      <c r="D879" s="103"/>
      <c r="E879" s="103"/>
      <c r="F879" s="114" t="s">
        <v>31</v>
      </c>
      <c r="G879" s="114" t="s">
        <v>1381</v>
      </c>
      <c r="H879" s="373">
        <v>4</v>
      </c>
      <c r="I879" s="374"/>
      <c r="J879" s="375"/>
      <c r="K879" s="103"/>
      <c r="L879" s="114"/>
      <c r="M879" s="114"/>
      <c r="N879" s="103"/>
      <c r="O879" s="103" t="s">
        <v>17</v>
      </c>
    </row>
    <row r="880" spans="1:15" ht="22.5" hidden="1" customHeight="1">
      <c r="A880" s="103">
        <f>MAX(A$2:A879)+1</f>
        <v>780</v>
      </c>
      <c r="B880" s="103">
        <v>250202019</v>
      </c>
      <c r="C880" s="180" t="s">
        <v>1642</v>
      </c>
      <c r="D880" s="103"/>
      <c r="E880" s="103"/>
      <c r="F880" s="114" t="s">
        <v>31</v>
      </c>
      <c r="G880" s="114" t="s">
        <v>1381</v>
      </c>
      <c r="H880" s="373">
        <v>10</v>
      </c>
      <c r="I880" s="374"/>
      <c r="J880" s="375"/>
      <c r="K880" s="103"/>
      <c r="L880" s="114"/>
      <c r="M880" s="114"/>
      <c r="N880" s="103"/>
      <c r="O880" s="103" t="s">
        <v>17</v>
      </c>
    </row>
    <row r="881" spans="1:15" ht="22.5" hidden="1" customHeight="1">
      <c r="A881" s="103">
        <f>MAX(A$2:A880)+1</f>
        <v>781</v>
      </c>
      <c r="B881" s="103">
        <v>250202020</v>
      </c>
      <c r="C881" s="180" t="s">
        <v>1643</v>
      </c>
      <c r="D881" s="103"/>
      <c r="E881" s="103"/>
      <c r="F881" s="114" t="s">
        <v>31</v>
      </c>
      <c r="G881" s="114" t="s">
        <v>1381</v>
      </c>
      <c r="H881" s="373">
        <v>10</v>
      </c>
      <c r="I881" s="374"/>
      <c r="J881" s="375"/>
      <c r="K881" s="103"/>
      <c r="L881" s="114"/>
      <c r="M881" s="114"/>
      <c r="N881" s="103"/>
      <c r="O881" s="103" t="s">
        <v>17</v>
      </c>
    </row>
    <row r="882" spans="1:15" ht="22.5" hidden="1" customHeight="1">
      <c r="A882" s="103">
        <f>MAX(A$2:A881)+1</f>
        <v>782</v>
      </c>
      <c r="B882" s="103">
        <v>250202021</v>
      </c>
      <c r="C882" s="180" t="s">
        <v>1644</v>
      </c>
      <c r="D882" s="103"/>
      <c r="E882" s="103"/>
      <c r="F882" s="114" t="s">
        <v>31</v>
      </c>
      <c r="G882" s="114" t="s">
        <v>1381</v>
      </c>
      <c r="H882" s="373">
        <v>6</v>
      </c>
      <c r="I882" s="374"/>
      <c r="J882" s="375"/>
      <c r="K882" s="103"/>
      <c r="L882" s="114"/>
      <c r="M882" s="114"/>
      <c r="N882" s="103"/>
      <c r="O882" s="103" t="s">
        <v>17</v>
      </c>
    </row>
    <row r="883" spans="1:15" ht="22.5" hidden="1" customHeight="1">
      <c r="A883" s="103">
        <f>MAX(A$2:A882)+1</f>
        <v>783</v>
      </c>
      <c r="B883" s="103">
        <v>250202022</v>
      </c>
      <c r="C883" s="180" t="s">
        <v>1645</v>
      </c>
      <c r="D883" s="103"/>
      <c r="E883" s="103"/>
      <c r="F883" s="114" t="s">
        <v>31</v>
      </c>
      <c r="G883" s="114" t="s">
        <v>1381</v>
      </c>
      <c r="H883" s="373">
        <v>4</v>
      </c>
      <c r="I883" s="374"/>
      <c r="J883" s="375"/>
      <c r="K883" s="103"/>
      <c r="L883" s="114"/>
      <c r="M883" s="114"/>
      <c r="N883" s="103"/>
      <c r="O883" s="103" t="s">
        <v>17</v>
      </c>
    </row>
    <row r="884" spans="1:15" ht="22.5" hidden="1" customHeight="1">
      <c r="A884" s="103">
        <f>MAX(A$2:A883)+1</f>
        <v>784</v>
      </c>
      <c r="B884" s="103">
        <v>250202023</v>
      </c>
      <c r="C884" s="180" t="s">
        <v>1646</v>
      </c>
      <c r="D884" s="103"/>
      <c r="E884" s="103"/>
      <c r="F884" s="114" t="s">
        <v>31</v>
      </c>
      <c r="G884" s="114" t="s">
        <v>1381</v>
      </c>
      <c r="H884" s="373">
        <v>2</v>
      </c>
      <c r="I884" s="374"/>
      <c r="J884" s="375"/>
      <c r="K884" s="103"/>
      <c r="L884" s="114"/>
      <c r="M884" s="114"/>
      <c r="N884" s="103"/>
      <c r="O884" s="103" t="s">
        <v>17</v>
      </c>
    </row>
    <row r="885" spans="1:15" ht="22.5" hidden="1" customHeight="1">
      <c r="A885" s="103">
        <f>MAX(A$2:A884)+1</f>
        <v>785</v>
      </c>
      <c r="B885" s="103">
        <v>250202024</v>
      </c>
      <c r="C885" s="180" t="s">
        <v>1647</v>
      </c>
      <c r="D885" s="103"/>
      <c r="E885" s="103"/>
      <c r="F885" s="114" t="s">
        <v>31</v>
      </c>
      <c r="G885" s="114" t="s">
        <v>1381</v>
      </c>
      <c r="H885" s="373">
        <v>2</v>
      </c>
      <c r="I885" s="374"/>
      <c r="J885" s="375"/>
      <c r="K885" s="103"/>
      <c r="L885" s="114"/>
      <c r="M885" s="114"/>
      <c r="N885" s="103"/>
      <c r="O885" s="103" t="s">
        <v>17</v>
      </c>
    </row>
    <row r="886" spans="1:15" ht="22.5" hidden="1" customHeight="1">
      <c r="A886" s="103">
        <f>MAX(A$2:A885)+1</f>
        <v>786</v>
      </c>
      <c r="B886" s="103">
        <v>250202025</v>
      </c>
      <c r="C886" s="180" t="s">
        <v>1648</v>
      </c>
      <c r="D886" s="103"/>
      <c r="E886" s="103"/>
      <c r="F886" s="114" t="s">
        <v>31</v>
      </c>
      <c r="G886" s="114" t="s">
        <v>1381</v>
      </c>
      <c r="H886" s="373">
        <v>2</v>
      </c>
      <c r="I886" s="374"/>
      <c r="J886" s="375"/>
      <c r="K886" s="103"/>
      <c r="L886" s="114"/>
      <c r="M886" s="114"/>
      <c r="N886" s="103"/>
      <c r="O886" s="103" t="s">
        <v>17</v>
      </c>
    </row>
    <row r="887" spans="1:15" ht="22.5" hidden="1" customHeight="1">
      <c r="A887" s="103">
        <f>MAX(A$2:A886)+1</f>
        <v>787</v>
      </c>
      <c r="B887" s="103">
        <v>250202026</v>
      </c>
      <c r="C887" s="180" t="s">
        <v>1649</v>
      </c>
      <c r="D887" s="103"/>
      <c r="E887" s="103"/>
      <c r="F887" s="114" t="s">
        <v>31</v>
      </c>
      <c r="G887" s="114" t="s">
        <v>1381</v>
      </c>
      <c r="H887" s="373">
        <v>3</v>
      </c>
      <c r="I887" s="374"/>
      <c r="J887" s="375"/>
      <c r="K887" s="103"/>
      <c r="L887" s="114"/>
      <c r="M887" s="114"/>
      <c r="N887" s="103"/>
      <c r="O887" s="103" t="s">
        <v>17</v>
      </c>
    </row>
    <row r="888" spans="1:15" ht="22.5" hidden="1" customHeight="1">
      <c r="A888" s="103">
        <f>MAX(A$2:A887)+1</f>
        <v>788</v>
      </c>
      <c r="B888" s="103" t="s">
        <v>1650</v>
      </c>
      <c r="C888" s="180" t="s">
        <v>1649</v>
      </c>
      <c r="D888" s="103"/>
      <c r="E888" s="103"/>
      <c r="F888" s="114" t="s">
        <v>36</v>
      </c>
      <c r="G888" s="114" t="s">
        <v>1381</v>
      </c>
      <c r="H888" s="373">
        <v>35</v>
      </c>
      <c r="I888" s="374"/>
      <c r="J888" s="375"/>
      <c r="K888" s="103" t="s">
        <v>1651</v>
      </c>
      <c r="L888" s="114"/>
      <c r="M888" s="114"/>
      <c r="N888" s="103"/>
      <c r="O888" s="103" t="s">
        <v>17</v>
      </c>
    </row>
    <row r="889" spans="1:15" ht="22.5" hidden="1" customHeight="1">
      <c r="A889" s="103">
        <f>MAX(A$2:A888)+1</f>
        <v>789</v>
      </c>
      <c r="B889" s="103">
        <v>250202027</v>
      </c>
      <c r="C889" s="180" t="s">
        <v>1652</v>
      </c>
      <c r="D889" s="103"/>
      <c r="E889" s="103"/>
      <c r="F889" s="114" t="s">
        <v>31</v>
      </c>
      <c r="G889" s="114" t="s">
        <v>1381</v>
      </c>
      <c r="H889" s="373">
        <v>7</v>
      </c>
      <c r="I889" s="374"/>
      <c r="J889" s="375"/>
      <c r="K889" s="103"/>
      <c r="L889" s="114"/>
      <c r="M889" s="114"/>
      <c r="N889" s="103"/>
      <c r="O889" s="103" t="s">
        <v>17</v>
      </c>
    </row>
    <row r="890" spans="1:15" ht="22.5" hidden="1" customHeight="1">
      <c r="A890" s="103">
        <f>MAX(A$2:A889)+1</f>
        <v>790</v>
      </c>
      <c r="B890" s="103">
        <v>250202028</v>
      </c>
      <c r="C890" s="180" t="s">
        <v>1653</v>
      </c>
      <c r="D890" s="103"/>
      <c r="E890" s="103"/>
      <c r="F890" s="114" t="s">
        <v>31</v>
      </c>
      <c r="G890" s="114" t="s">
        <v>1381</v>
      </c>
      <c r="H890" s="373">
        <v>7</v>
      </c>
      <c r="I890" s="374"/>
      <c r="J890" s="375"/>
      <c r="K890" s="103"/>
      <c r="L890" s="114"/>
      <c r="M890" s="114"/>
      <c r="N890" s="103"/>
      <c r="O890" s="103" t="s">
        <v>17</v>
      </c>
    </row>
    <row r="891" spans="1:15" ht="22.5" hidden="1" customHeight="1">
      <c r="A891" s="103">
        <f>MAX(A$2:A890)+1</f>
        <v>791</v>
      </c>
      <c r="B891" s="103">
        <v>250202029</v>
      </c>
      <c r="C891" s="180" t="s">
        <v>1654</v>
      </c>
      <c r="D891" s="103"/>
      <c r="E891" s="103"/>
      <c r="F891" s="114" t="s">
        <v>31</v>
      </c>
      <c r="G891" s="114" t="s">
        <v>1381</v>
      </c>
      <c r="H891" s="373">
        <v>4</v>
      </c>
      <c r="I891" s="374"/>
      <c r="J891" s="375"/>
      <c r="K891" s="103"/>
      <c r="L891" s="114"/>
      <c r="M891" s="114"/>
      <c r="N891" s="103"/>
      <c r="O891" s="103" t="s">
        <v>17</v>
      </c>
    </row>
    <row r="892" spans="1:15" ht="22.5" hidden="1" customHeight="1">
      <c r="A892" s="103">
        <f>MAX(A$2:A891)+1</f>
        <v>792</v>
      </c>
      <c r="B892" s="103">
        <v>250202030</v>
      </c>
      <c r="C892" s="180" t="s">
        <v>1655</v>
      </c>
      <c r="D892" s="103"/>
      <c r="E892" s="103"/>
      <c r="F892" s="114" t="s">
        <v>31</v>
      </c>
      <c r="G892" s="114" t="s">
        <v>1381</v>
      </c>
      <c r="H892" s="373">
        <v>2</v>
      </c>
      <c r="I892" s="374"/>
      <c r="J892" s="375"/>
      <c r="K892" s="103"/>
      <c r="L892" s="114"/>
      <c r="M892" s="114"/>
      <c r="N892" s="103"/>
      <c r="O892" s="103" t="s">
        <v>17</v>
      </c>
    </row>
    <row r="893" spans="1:15" ht="22.5" hidden="1" customHeight="1">
      <c r="A893" s="103">
        <f>MAX(A$2:A892)+1</f>
        <v>793</v>
      </c>
      <c r="B893" s="103">
        <v>250202031</v>
      </c>
      <c r="C893" s="180" t="s">
        <v>1656</v>
      </c>
      <c r="D893" s="103" t="s">
        <v>1657</v>
      </c>
      <c r="E893" s="103"/>
      <c r="F893" s="114" t="s">
        <v>31</v>
      </c>
      <c r="G893" s="114" t="s">
        <v>1381</v>
      </c>
      <c r="H893" s="373">
        <v>1</v>
      </c>
      <c r="I893" s="374"/>
      <c r="J893" s="375"/>
      <c r="K893" s="103"/>
      <c r="L893" s="114"/>
      <c r="M893" s="114"/>
      <c r="N893" s="103"/>
      <c r="O893" s="103" t="s">
        <v>17</v>
      </c>
    </row>
    <row r="894" spans="1:15" ht="22.5" hidden="1" customHeight="1">
      <c r="A894" s="103">
        <f>MAX(A$2:A893)+1</f>
        <v>794</v>
      </c>
      <c r="B894" s="103">
        <v>250202032</v>
      </c>
      <c r="C894" s="180" t="s">
        <v>1658</v>
      </c>
      <c r="D894" s="103"/>
      <c r="E894" s="103"/>
      <c r="F894" s="114" t="s">
        <v>31</v>
      </c>
      <c r="G894" s="114" t="s">
        <v>1381</v>
      </c>
      <c r="H894" s="373">
        <v>3</v>
      </c>
      <c r="I894" s="374"/>
      <c r="J894" s="375"/>
      <c r="K894" s="103"/>
      <c r="L894" s="114"/>
      <c r="M894" s="114"/>
      <c r="N894" s="103"/>
      <c r="O894" s="103" t="s">
        <v>17</v>
      </c>
    </row>
    <row r="895" spans="1:15" ht="22.5" hidden="1" customHeight="1">
      <c r="A895" s="103">
        <f>MAX(A$2:A894)+1</f>
        <v>795</v>
      </c>
      <c r="B895" s="103">
        <v>250202033</v>
      </c>
      <c r="C895" s="180" t="s">
        <v>1659</v>
      </c>
      <c r="D895" s="103"/>
      <c r="E895" s="103"/>
      <c r="F895" s="114" t="s">
        <v>31</v>
      </c>
      <c r="G895" s="114" t="s">
        <v>1381</v>
      </c>
      <c r="H895" s="373">
        <v>3</v>
      </c>
      <c r="I895" s="374"/>
      <c r="J895" s="375"/>
      <c r="K895" s="103"/>
      <c r="L895" s="114"/>
      <c r="M895" s="114"/>
      <c r="N895" s="103"/>
      <c r="O895" s="103" t="s">
        <v>17</v>
      </c>
    </row>
    <row r="896" spans="1:15" ht="22.5" hidden="1" customHeight="1">
      <c r="A896" s="154">
        <f>MAX(A$2:A895)+1</f>
        <v>796</v>
      </c>
      <c r="B896" s="154">
        <v>250202034</v>
      </c>
      <c r="C896" s="180" t="s">
        <v>1660</v>
      </c>
      <c r="D896" s="154" t="s">
        <v>1661</v>
      </c>
      <c r="E896" s="154"/>
      <c r="F896" s="188" t="s">
        <v>23</v>
      </c>
      <c r="G896" s="188" t="s">
        <v>1381</v>
      </c>
      <c r="H896" s="373">
        <v>12</v>
      </c>
      <c r="I896" s="374"/>
      <c r="J896" s="375"/>
      <c r="K896" s="154" t="s">
        <v>1662</v>
      </c>
      <c r="L896" s="188"/>
      <c r="M896" s="188"/>
      <c r="N896" s="103"/>
      <c r="O896" s="103" t="s">
        <v>17</v>
      </c>
    </row>
    <row r="897" spans="1:15" ht="22.5" hidden="1" customHeight="1">
      <c r="A897" s="103">
        <f>MAX(A$2:A896)+1</f>
        <v>797</v>
      </c>
      <c r="B897" s="103" t="s">
        <v>1663</v>
      </c>
      <c r="C897" s="180" t="s">
        <v>1660</v>
      </c>
      <c r="D897" s="103"/>
      <c r="E897" s="103"/>
      <c r="F897" s="114" t="s">
        <v>23</v>
      </c>
      <c r="G897" s="114" t="s">
        <v>1381</v>
      </c>
      <c r="H897" s="373">
        <v>55</v>
      </c>
      <c r="I897" s="374"/>
      <c r="J897" s="375"/>
      <c r="K897" s="103" t="s">
        <v>1664</v>
      </c>
      <c r="L897" s="114"/>
      <c r="M897" s="114"/>
      <c r="N897" s="103"/>
      <c r="O897" s="103" t="s">
        <v>17</v>
      </c>
    </row>
    <row r="898" spans="1:15" ht="22.5" hidden="1" customHeight="1">
      <c r="A898" s="103">
        <f>MAX(A$2:A897)+1</f>
        <v>798</v>
      </c>
      <c r="B898" s="103">
        <v>250202035</v>
      </c>
      <c r="C898" s="180" t="s">
        <v>1665</v>
      </c>
      <c r="D898" s="103"/>
      <c r="E898" s="103"/>
      <c r="F898" s="114" t="s">
        <v>31</v>
      </c>
      <c r="G898" s="114" t="s">
        <v>1381</v>
      </c>
      <c r="H898" s="373">
        <v>8</v>
      </c>
      <c r="I898" s="374"/>
      <c r="J898" s="375"/>
      <c r="K898" s="103" t="s">
        <v>1662</v>
      </c>
      <c r="L898" s="114"/>
      <c r="M898" s="114"/>
      <c r="N898" s="103"/>
      <c r="O898" s="103" t="s">
        <v>17</v>
      </c>
    </row>
    <row r="899" spans="1:15" ht="22.5" hidden="1" customHeight="1">
      <c r="A899" s="103">
        <f>MAX(A$2:A898)+1</f>
        <v>799</v>
      </c>
      <c r="B899" s="103" t="s">
        <v>1666</v>
      </c>
      <c r="C899" s="180" t="s">
        <v>1665</v>
      </c>
      <c r="D899" s="103"/>
      <c r="E899" s="103"/>
      <c r="F899" s="114" t="s">
        <v>23</v>
      </c>
      <c r="G899" s="114" t="s">
        <v>1381</v>
      </c>
      <c r="H899" s="373">
        <v>55</v>
      </c>
      <c r="I899" s="374"/>
      <c r="J899" s="375"/>
      <c r="K899" s="103" t="s">
        <v>1664</v>
      </c>
      <c r="L899" s="114"/>
      <c r="M899" s="114"/>
      <c r="N899" s="103"/>
      <c r="O899" s="103" t="s">
        <v>17</v>
      </c>
    </row>
    <row r="900" spans="1:15" ht="22.5" hidden="1" customHeight="1">
      <c r="A900" s="103">
        <f>MAX(A$2:A899)+1</f>
        <v>800</v>
      </c>
      <c r="B900" s="103">
        <v>250202036</v>
      </c>
      <c r="C900" s="180" t="s">
        <v>1667</v>
      </c>
      <c r="D900" s="103"/>
      <c r="E900" s="103"/>
      <c r="F900" s="114" t="s">
        <v>31</v>
      </c>
      <c r="G900" s="114" t="s">
        <v>1381</v>
      </c>
      <c r="H900" s="373">
        <v>5</v>
      </c>
      <c r="I900" s="374"/>
      <c r="J900" s="375"/>
      <c r="K900" s="103"/>
      <c r="L900" s="114"/>
      <c r="M900" s="114"/>
      <c r="N900" s="103"/>
      <c r="O900" s="103" t="s">
        <v>17</v>
      </c>
    </row>
    <row r="901" spans="1:15" ht="22.5" hidden="1" customHeight="1">
      <c r="A901" s="103">
        <f>MAX(A$2:A900)+1</f>
        <v>801</v>
      </c>
      <c r="B901" s="103">
        <v>250202037</v>
      </c>
      <c r="C901" s="180" t="s">
        <v>1668</v>
      </c>
      <c r="D901" s="103"/>
      <c r="E901" s="103"/>
      <c r="F901" s="114" t="s">
        <v>31</v>
      </c>
      <c r="G901" s="114" t="s">
        <v>1381</v>
      </c>
      <c r="H901" s="373">
        <v>5</v>
      </c>
      <c r="I901" s="374"/>
      <c r="J901" s="375"/>
      <c r="K901" s="103"/>
      <c r="L901" s="114"/>
      <c r="M901" s="114"/>
      <c r="N901" s="103"/>
      <c r="O901" s="103" t="s">
        <v>17</v>
      </c>
    </row>
    <row r="902" spans="1:15" ht="22.5" hidden="1" customHeight="1">
      <c r="A902" s="103">
        <f>MAX(A$2:A901)+1</f>
        <v>802</v>
      </c>
      <c r="B902" s="103">
        <v>250202038</v>
      </c>
      <c r="C902" s="180" t="s">
        <v>1669</v>
      </c>
      <c r="D902" s="103"/>
      <c r="E902" s="103"/>
      <c r="F902" s="114" t="s">
        <v>31</v>
      </c>
      <c r="G902" s="114" t="s">
        <v>1381</v>
      </c>
      <c r="H902" s="373">
        <v>15</v>
      </c>
      <c r="I902" s="374"/>
      <c r="J902" s="375"/>
      <c r="K902" s="103"/>
      <c r="L902" s="114"/>
      <c r="M902" s="114"/>
      <c r="N902" s="103"/>
      <c r="O902" s="103" t="s">
        <v>17</v>
      </c>
    </row>
    <row r="903" spans="1:15" ht="22.5" hidden="1" customHeight="1">
      <c r="A903" s="103">
        <f>MAX(A$2:A902)+1</f>
        <v>803</v>
      </c>
      <c r="B903" s="103">
        <v>250202039</v>
      </c>
      <c r="C903" s="180" t="s">
        <v>1670</v>
      </c>
      <c r="D903" s="103"/>
      <c r="E903" s="103"/>
      <c r="F903" s="114" t="s">
        <v>36</v>
      </c>
      <c r="G903" s="114" t="s">
        <v>1381</v>
      </c>
      <c r="H903" s="373">
        <v>20</v>
      </c>
      <c r="I903" s="374"/>
      <c r="J903" s="375"/>
      <c r="K903" s="103"/>
      <c r="L903" s="114"/>
      <c r="M903" s="114"/>
      <c r="N903" s="103"/>
      <c r="O903" s="103" t="s">
        <v>17</v>
      </c>
    </row>
    <row r="904" spans="1:15" ht="22.5" hidden="1" customHeight="1">
      <c r="A904" s="103">
        <f>MAX(A$2:A903)+1</f>
        <v>804</v>
      </c>
      <c r="B904" s="103">
        <v>250202040</v>
      </c>
      <c r="C904" s="180" t="s">
        <v>1671</v>
      </c>
      <c r="D904" s="103"/>
      <c r="E904" s="103"/>
      <c r="F904" s="114" t="s">
        <v>31</v>
      </c>
      <c r="G904" s="114" t="s">
        <v>1381</v>
      </c>
      <c r="H904" s="373">
        <v>8</v>
      </c>
      <c r="I904" s="374"/>
      <c r="J904" s="375"/>
      <c r="K904" s="103"/>
      <c r="L904" s="114"/>
      <c r="M904" s="114"/>
      <c r="N904" s="103"/>
      <c r="O904" s="103" t="s">
        <v>17</v>
      </c>
    </row>
    <row r="905" spans="1:15" ht="22.5" hidden="1" customHeight="1">
      <c r="A905" s="103">
        <f>MAX(A$2:A904)+1</f>
        <v>805</v>
      </c>
      <c r="B905" s="103">
        <v>250202041</v>
      </c>
      <c r="C905" s="180" t="s">
        <v>1672</v>
      </c>
      <c r="D905" s="103"/>
      <c r="E905" s="103"/>
      <c r="F905" s="114" t="s">
        <v>31</v>
      </c>
      <c r="G905" s="114" t="s">
        <v>1381</v>
      </c>
      <c r="H905" s="373">
        <v>4</v>
      </c>
      <c r="I905" s="374"/>
      <c r="J905" s="375"/>
      <c r="K905" s="103"/>
      <c r="L905" s="114"/>
      <c r="M905" s="114"/>
      <c r="N905" s="103"/>
      <c r="O905" s="103" t="s">
        <v>17</v>
      </c>
    </row>
    <row r="906" spans="1:15" ht="22.5" hidden="1" customHeight="1">
      <c r="A906" s="103">
        <f>MAX(A$2:A905)+1</f>
        <v>806</v>
      </c>
      <c r="B906" s="103">
        <v>250202042</v>
      </c>
      <c r="C906" s="103" t="s">
        <v>1673</v>
      </c>
      <c r="D906" s="103"/>
      <c r="E906" s="103"/>
      <c r="F906" s="114" t="s">
        <v>23</v>
      </c>
      <c r="G906" s="114" t="s">
        <v>1381</v>
      </c>
      <c r="H906" s="373">
        <v>95</v>
      </c>
      <c r="I906" s="374"/>
      <c r="J906" s="375"/>
      <c r="K906" s="103" t="s">
        <v>1674</v>
      </c>
      <c r="L906" s="114"/>
      <c r="M906" s="114"/>
      <c r="N906" s="103"/>
      <c r="O906" s="103" t="s">
        <v>17</v>
      </c>
    </row>
    <row r="907" spans="1:15" s="87" customFormat="1" ht="22.5" hidden="1" customHeight="1">
      <c r="A907" s="103"/>
      <c r="B907" s="103">
        <v>250203</v>
      </c>
      <c r="C907" s="103" t="s">
        <v>1675</v>
      </c>
      <c r="D907" s="103"/>
      <c r="E907" s="103"/>
      <c r="F907" s="114"/>
      <c r="G907" s="114"/>
      <c r="H907" s="373"/>
      <c r="I907" s="374"/>
      <c r="J907" s="375"/>
      <c r="K907" s="103"/>
      <c r="L907" s="114"/>
      <c r="M907" s="114"/>
      <c r="N907" s="103"/>
      <c r="O907" s="103" t="s">
        <v>17</v>
      </c>
    </row>
    <row r="908" spans="1:15" ht="22.5" hidden="1" customHeight="1">
      <c r="A908" s="103">
        <f>MAX(A$2:A907)+1</f>
        <v>807</v>
      </c>
      <c r="B908" s="103">
        <v>250203001</v>
      </c>
      <c r="C908" s="180" t="s">
        <v>1676</v>
      </c>
      <c r="D908" s="103" t="s">
        <v>1677</v>
      </c>
      <c r="E908" s="103"/>
      <c r="F908" s="114" t="s">
        <v>36</v>
      </c>
      <c r="G908" s="114" t="s">
        <v>1381</v>
      </c>
      <c r="H908" s="373">
        <v>15</v>
      </c>
      <c r="I908" s="374"/>
      <c r="J908" s="375"/>
      <c r="K908" s="181" t="s">
        <v>1394</v>
      </c>
      <c r="L908" s="114"/>
      <c r="M908" s="114"/>
      <c r="N908" s="103"/>
      <c r="O908" s="103" t="s">
        <v>17</v>
      </c>
    </row>
    <row r="909" spans="1:15" ht="22.5" hidden="1" customHeight="1">
      <c r="A909" s="103">
        <f>MAX(A$2:A908)+1</f>
        <v>808</v>
      </c>
      <c r="B909" s="103" t="s">
        <v>1678</v>
      </c>
      <c r="C909" s="180" t="s">
        <v>1676</v>
      </c>
      <c r="D909" s="103"/>
      <c r="E909" s="103"/>
      <c r="F909" s="114" t="s">
        <v>31</v>
      </c>
      <c r="G909" s="114" t="s">
        <v>1381</v>
      </c>
      <c r="H909" s="373">
        <v>5</v>
      </c>
      <c r="I909" s="374"/>
      <c r="J909" s="375"/>
      <c r="K909" s="181" t="s">
        <v>1679</v>
      </c>
      <c r="L909" s="114"/>
      <c r="M909" s="114"/>
      <c r="N909" s="103"/>
      <c r="O909" s="103" t="s">
        <v>17</v>
      </c>
    </row>
    <row r="910" spans="1:15" ht="22.5" hidden="1" customHeight="1">
      <c r="A910" s="103">
        <f>MAX(A$2:A909)+1</f>
        <v>809</v>
      </c>
      <c r="B910" s="103">
        <v>250203002</v>
      </c>
      <c r="C910" s="180" t="s">
        <v>1680</v>
      </c>
      <c r="D910" s="103"/>
      <c r="E910" s="103"/>
      <c r="F910" s="114" t="s">
        <v>36</v>
      </c>
      <c r="G910" s="114" t="s">
        <v>1381</v>
      </c>
      <c r="H910" s="373">
        <v>20</v>
      </c>
      <c r="I910" s="374"/>
      <c r="J910" s="375"/>
      <c r="K910" s="181" t="s">
        <v>1394</v>
      </c>
      <c r="L910" s="114"/>
      <c r="M910" s="114"/>
      <c r="N910" s="103"/>
      <c r="O910" s="103" t="s">
        <v>17</v>
      </c>
    </row>
    <row r="911" spans="1:15" ht="22.5" hidden="1" customHeight="1">
      <c r="A911" s="103">
        <f>MAX(A$2:A910)+1</f>
        <v>810</v>
      </c>
      <c r="B911" s="103" t="s">
        <v>1681</v>
      </c>
      <c r="C911" s="180" t="s">
        <v>1680</v>
      </c>
      <c r="D911" s="103"/>
      <c r="E911" s="103"/>
      <c r="F911" s="114" t="s">
        <v>31</v>
      </c>
      <c r="G911" s="114" t="s">
        <v>1381</v>
      </c>
      <c r="H911" s="373">
        <v>5</v>
      </c>
      <c r="I911" s="374"/>
      <c r="J911" s="375"/>
      <c r="K911" s="181" t="s">
        <v>1679</v>
      </c>
      <c r="L911" s="114"/>
      <c r="M911" s="114"/>
      <c r="N911" s="103"/>
      <c r="O911" s="103" t="s">
        <v>17</v>
      </c>
    </row>
    <row r="912" spans="1:15" ht="22.5" hidden="1" customHeight="1">
      <c r="A912" s="103">
        <f>MAX(A$2:A911)+1</f>
        <v>811</v>
      </c>
      <c r="B912" s="103">
        <v>250203003</v>
      </c>
      <c r="C912" s="180" t="s">
        <v>1682</v>
      </c>
      <c r="D912" s="103" t="s">
        <v>1683</v>
      </c>
      <c r="E912" s="103"/>
      <c r="F912" s="114" t="s">
        <v>36</v>
      </c>
      <c r="G912" s="114" t="s">
        <v>1381</v>
      </c>
      <c r="H912" s="373">
        <v>25</v>
      </c>
      <c r="I912" s="374"/>
      <c r="J912" s="375"/>
      <c r="K912" s="181" t="s">
        <v>1394</v>
      </c>
      <c r="L912" s="114"/>
      <c r="M912" s="114"/>
      <c r="N912" s="103"/>
      <c r="O912" s="103" t="s">
        <v>17</v>
      </c>
    </row>
    <row r="913" spans="1:15" ht="22.5" hidden="1" customHeight="1">
      <c r="A913" s="103">
        <f>MAX(A$2:A912)+1</f>
        <v>812</v>
      </c>
      <c r="B913" s="103" t="s">
        <v>1684</v>
      </c>
      <c r="C913" s="180" t="s">
        <v>1682</v>
      </c>
      <c r="D913" s="103"/>
      <c r="E913" s="103"/>
      <c r="F913" s="114" t="s">
        <v>31</v>
      </c>
      <c r="G913" s="114" t="s">
        <v>1381</v>
      </c>
      <c r="H913" s="373">
        <v>5</v>
      </c>
      <c r="I913" s="374"/>
      <c r="J913" s="375"/>
      <c r="K913" s="181" t="s">
        <v>1679</v>
      </c>
      <c r="L913" s="114"/>
      <c r="M913" s="114"/>
      <c r="N913" s="103"/>
      <c r="O913" s="103" t="s">
        <v>17</v>
      </c>
    </row>
    <row r="914" spans="1:15" ht="22.5" hidden="1" customHeight="1">
      <c r="A914" s="103">
        <f>MAX(A$2:A913)+1</f>
        <v>813</v>
      </c>
      <c r="B914" s="103">
        <v>250203004</v>
      </c>
      <c r="C914" s="180" t="s">
        <v>1685</v>
      </c>
      <c r="D914" s="103"/>
      <c r="E914" s="103"/>
      <c r="F914" s="114" t="s">
        <v>31</v>
      </c>
      <c r="G914" s="114" t="s">
        <v>1381</v>
      </c>
      <c r="H914" s="373">
        <v>2</v>
      </c>
      <c r="I914" s="374"/>
      <c r="J914" s="375"/>
      <c r="K914" s="181"/>
      <c r="L914" s="114"/>
      <c r="M914" s="114"/>
      <c r="N914" s="103"/>
      <c r="O914" s="103" t="s">
        <v>17</v>
      </c>
    </row>
    <row r="915" spans="1:15" ht="22.5" hidden="1" customHeight="1">
      <c r="A915" s="103">
        <f>MAX(A$2:A914)+1</f>
        <v>814</v>
      </c>
      <c r="B915" s="103">
        <v>250203005</v>
      </c>
      <c r="C915" s="180" t="s">
        <v>1686</v>
      </c>
      <c r="D915" s="103"/>
      <c r="E915" s="103"/>
      <c r="F915" s="114" t="s">
        <v>36</v>
      </c>
      <c r="G915" s="114" t="s">
        <v>1381</v>
      </c>
      <c r="H915" s="373">
        <v>20</v>
      </c>
      <c r="I915" s="374"/>
      <c r="J915" s="375"/>
      <c r="K915" s="181" t="s">
        <v>1394</v>
      </c>
      <c r="L915" s="114"/>
      <c r="M915" s="114"/>
      <c r="N915" s="103"/>
      <c r="O915" s="103" t="s">
        <v>17</v>
      </c>
    </row>
    <row r="916" spans="1:15" ht="22.5" hidden="1" customHeight="1">
      <c r="A916" s="103">
        <f>MAX(A$2:A915)+1</f>
        <v>815</v>
      </c>
      <c r="B916" s="103" t="s">
        <v>1687</v>
      </c>
      <c r="C916" s="180" t="s">
        <v>1686</v>
      </c>
      <c r="D916" s="103"/>
      <c r="E916" s="103"/>
      <c r="F916" s="114" t="s">
        <v>31</v>
      </c>
      <c r="G916" s="114" t="s">
        <v>1381</v>
      </c>
      <c r="H916" s="373">
        <v>5</v>
      </c>
      <c r="I916" s="374"/>
      <c r="J916" s="375"/>
      <c r="K916" s="181" t="s">
        <v>1688</v>
      </c>
      <c r="L916" s="114"/>
      <c r="M916" s="114"/>
      <c r="N916" s="103"/>
      <c r="O916" s="103" t="s">
        <v>17</v>
      </c>
    </row>
    <row r="917" spans="1:15" ht="22.5" hidden="1" customHeight="1">
      <c r="A917" s="103">
        <f>MAX(A$2:A916)+1</f>
        <v>816</v>
      </c>
      <c r="B917" s="103">
        <v>250203006</v>
      </c>
      <c r="C917" s="180" t="s">
        <v>1689</v>
      </c>
      <c r="D917" s="103"/>
      <c r="E917" s="103"/>
      <c r="F917" s="114" t="s">
        <v>31</v>
      </c>
      <c r="G917" s="114" t="s">
        <v>1381</v>
      </c>
      <c r="H917" s="373">
        <v>1</v>
      </c>
      <c r="I917" s="374"/>
      <c r="J917" s="375"/>
      <c r="K917" s="181"/>
      <c r="L917" s="114"/>
      <c r="M917" s="114"/>
      <c r="N917" s="103"/>
      <c r="O917" s="103" t="s">
        <v>17</v>
      </c>
    </row>
    <row r="918" spans="1:15" ht="22.5" hidden="1" customHeight="1">
      <c r="A918" s="103">
        <f>MAX(A$2:A917)+1</f>
        <v>817</v>
      </c>
      <c r="B918" s="103">
        <v>250203007</v>
      </c>
      <c r="C918" s="180" t="s">
        <v>1690</v>
      </c>
      <c r="D918" s="103"/>
      <c r="E918" s="103"/>
      <c r="F918" s="114" t="s">
        <v>31</v>
      </c>
      <c r="G918" s="114" t="s">
        <v>1381</v>
      </c>
      <c r="H918" s="373">
        <v>1</v>
      </c>
      <c r="I918" s="374"/>
      <c r="J918" s="375"/>
      <c r="K918" s="181"/>
      <c r="L918" s="114"/>
      <c r="M918" s="114"/>
      <c r="N918" s="103"/>
      <c r="O918" s="103" t="s">
        <v>17</v>
      </c>
    </row>
    <row r="919" spans="1:15" ht="22.5" hidden="1" customHeight="1">
      <c r="A919" s="103">
        <f>MAX(A$2:A918)+1</f>
        <v>818</v>
      </c>
      <c r="B919" s="103">
        <v>250203008</v>
      </c>
      <c r="C919" s="180" t="s">
        <v>1691</v>
      </c>
      <c r="D919" s="103"/>
      <c r="E919" s="103"/>
      <c r="F919" s="114" t="s">
        <v>31</v>
      </c>
      <c r="G919" s="114" t="s">
        <v>1381</v>
      </c>
      <c r="H919" s="373">
        <v>50</v>
      </c>
      <c r="I919" s="374"/>
      <c r="J919" s="375"/>
      <c r="K919" s="181"/>
      <c r="L919" s="114"/>
      <c r="M919" s="114"/>
      <c r="N919" s="103"/>
      <c r="O919" s="103" t="s">
        <v>17</v>
      </c>
    </row>
    <row r="920" spans="1:15" ht="22.5" hidden="1" customHeight="1">
      <c r="A920" s="103">
        <f>MAX(A$2:A919)+1</f>
        <v>819</v>
      </c>
      <c r="B920" s="103">
        <v>250203009</v>
      </c>
      <c r="C920" s="180" t="s">
        <v>1692</v>
      </c>
      <c r="D920" s="103"/>
      <c r="E920" s="103"/>
      <c r="F920" s="114" t="s">
        <v>36</v>
      </c>
      <c r="G920" s="114" t="s">
        <v>1381</v>
      </c>
      <c r="H920" s="373">
        <v>30</v>
      </c>
      <c r="I920" s="374"/>
      <c r="J920" s="375"/>
      <c r="K920" s="181" t="s">
        <v>1394</v>
      </c>
      <c r="L920" s="114"/>
      <c r="M920" s="114"/>
      <c r="N920" s="103"/>
      <c r="O920" s="103" t="s">
        <v>17</v>
      </c>
    </row>
    <row r="921" spans="1:15" ht="22.5" hidden="1" customHeight="1">
      <c r="A921" s="103">
        <f>MAX(A$2:A920)+1</f>
        <v>820</v>
      </c>
      <c r="B921" s="103" t="s">
        <v>1693</v>
      </c>
      <c r="C921" s="180" t="s">
        <v>1692</v>
      </c>
      <c r="D921" s="103"/>
      <c r="E921" s="103"/>
      <c r="F921" s="114" t="s">
        <v>31</v>
      </c>
      <c r="G921" s="114" t="s">
        <v>1381</v>
      </c>
      <c r="H921" s="373">
        <v>8</v>
      </c>
      <c r="I921" s="374"/>
      <c r="J921" s="375"/>
      <c r="K921" s="181" t="s">
        <v>1679</v>
      </c>
      <c r="L921" s="114"/>
      <c r="M921" s="114"/>
      <c r="N921" s="103"/>
      <c r="O921" s="103" t="s">
        <v>17</v>
      </c>
    </row>
    <row r="922" spans="1:15" ht="22.5" hidden="1" customHeight="1">
      <c r="A922" s="103">
        <f>MAX(A$2:A921)+1</f>
        <v>821</v>
      </c>
      <c r="B922" s="103">
        <v>250203010</v>
      </c>
      <c r="C922" s="180" t="s">
        <v>1694</v>
      </c>
      <c r="D922" s="103"/>
      <c r="E922" s="103"/>
      <c r="F922" s="114" t="s">
        <v>36</v>
      </c>
      <c r="G922" s="114" t="s">
        <v>1381</v>
      </c>
      <c r="H922" s="373">
        <v>10</v>
      </c>
      <c r="I922" s="374"/>
      <c r="J922" s="375"/>
      <c r="K922" s="181" t="s">
        <v>1394</v>
      </c>
      <c r="L922" s="114"/>
      <c r="M922" s="114"/>
      <c r="N922" s="103"/>
      <c r="O922" s="103" t="s">
        <v>17</v>
      </c>
    </row>
    <row r="923" spans="1:15" ht="22.5" hidden="1" customHeight="1">
      <c r="A923" s="103">
        <f>MAX(A$2:A922)+1</f>
        <v>822</v>
      </c>
      <c r="B923" s="103" t="s">
        <v>1695</v>
      </c>
      <c r="C923" s="180" t="s">
        <v>1694</v>
      </c>
      <c r="D923" s="103"/>
      <c r="E923" s="103"/>
      <c r="F923" s="114" t="s">
        <v>31</v>
      </c>
      <c r="G923" s="114" t="s">
        <v>1381</v>
      </c>
      <c r="H923" s="373">
        <v>5</v>
      </c>
      <c r="I923" s="374"/>
      <c r="J923" s="375"/>
      <c r="K923" s="181" t="s">
        <v>1679</v>
      </c>
      <c r="L923" s="114"/>
      <c r="M923" s="114"/>
      <c r="N923" s="103"/>
      <c r="O923" s="103" t="s">
        <v>17</v>
      </c>
    </row>
    <row r="924" spans="1:15" ht="22.5" hidden="1" customHeight="1">
      <c r="A924" s="103">
        <f>MAX(A$2:A923)+1</f>
        <v>823</v>
      </c>
      <c r="B924" s="103">
        <v>250203011</v>
      </c>
      <c r="C924" s="180" t="s">
        <v>1696</v>
      </c>
      <c r="D924" s="103"/>
      <c r="E924" s="103"/>
      <c r="F924" s="114" t="s">
        <v>36</v>
      </c>
      <c r="G924" s="114" t="s">
        <v>1381</v>
      </c>
      <c r="H924" s="373">
        <v>10</v>
      </c>
      <c r="I924" s="374"/>
      <c r="J924" s="375"/>
      <c r="K924" s="181" t="s">
        <v>1394</v>
      </c>
      <c r="L924" s="114"/>
      <c r="M924" s="114"/>
      <c r="N924" s="103"/>
      <c r="O924" s="103" t="s">
        <v>17</v>
      </c>
    </row>
    <row r="925" spans="1:15" ht="22.5" hidden="1" customHeight="1">
      <c r="A925" s="103">
        <f>MAX(A$2:A924)+1</f>
        <v>824</v>
      </c>
      <c r="B925" s="103" t="s">
        <v>1697</v>
      </c>
      <c r="C925" s="186" t="s">
        <v>1696</v>
      </c>
      <c r="D925" s="103"/>
      <c r="E925" s="103"/>
      <c r="F925" s="114" t="s">
        <v>36</v>
      </c>
      <c r="G925" s="114" t="s">
        <v>1381</v>
      </c>
      <c r="H925" s="373">
        <v>45</v>
      </c>
      <c r="I925" s="374"/>
      <c r="J925" s="375"/>
      <c r="K925" s="103" t="s">
        <v>1698</v>
      </c>
      <c r="L925" s="114"/>
      <c r="M925" s="114"/>
      <c r="N925" s="103"/>
      <c r="O925" s="103" t="s">
        <v>17</v>
      </c>
    </row>
    <row r="926" spans="1:15" ht="22.5" hidden="1" customHeight="1">
      <c r="A926" s="103">
        <f>MAX(A$2:A925)+1</f>
        <v>825</v>
      </c>
      <c r="B926" s="103">
        <v>250203012</v>
      </c>
      <c r="C926" s="180" t="s">
        <v>1699</v>
      </c>
      <c r="D926" s="103"/>
      <c r="E926" s="103"/>
      <c r="F926" s="114" t="s">
        <v>31</v>
      </c>
      <c r="G926" s="114" t="s">
        <v>1381</v>
      </c>
      <c r="H926" s="373">
        <v>15</v>
      </c>
      <c r="I926" s="374"/>
      <c r="J926" s="375"/>
      <c r="K926" s="103"/>
      <c r="L926" s="114"/>
      <c r="M926" s="114"/>
      <c r="N926" s="103"/>
      <c r="O926" s="103" t="s">
        <v>17</v>
      </c>
    </row>
    <row r="927" spans="1:15" ht="22.5" hidden="1" customHeight="1">
      <c r="A927" s="103">
        <f>MAX(A$2:A926)+1</f>
        <v>826</v>
      </c>
      <c r="B927" s="103">
        <v>250203013</v>
      </c>
      <c r="C927" s="180" t="s">
        <v>1700</v>
      </c>
      <c r="D927" s="103"/>
      <c r="E927" s="103"/>
      <c r="F927" s="114" t="s">
        <v>36</v>
      </c>
      <c r="G927" s="114" t="s">
        <v>1381</v>
      </c>
      <c r="H927" s="373">
        <v>10</v>
      </c>
      <c r="I927" s="374"/>
      <c r="J927" s="375"/>
      <c r="K927" s="103" t="s">
        <v>1394</v>
      </c>
      <c r="L927" s="114"/>
      <c r="M927" s="114"/>
      <c r="N927" s="103"/>
      <c r="O927" s="103" t="s">
        <v>17</v>
      </c>
    </row>
    <row r="928" spans="1:15" ht="22.5" hidden="1" customHeight="1">
      <c r="A928" s="103">
        <f>MAX(A$2:A927)+1</f>
        <v>827</v>
      </c>
      <c r="B928" s="103">
        <v>250203014</v>
      </c>
      <c r="C928" s="180" t="s">
        <v>1701</v>
      </c>
      <c r="D928" s="103"/>
      <c r="E928" s="103"/>
      <c r="F928" s="114" t="s">
        <v>31</v>
      </c>
      <c r="G928" s="114" t="s">
        <v>1381</v>
      </c>
      <c r="H928" s="373">
        <v>15</v>
      </c>
      <c r="I928" s="374"/>
      <c r="J928" s="375"/>
      <c r="K928" s="103"/>
      <c r="L928" s="114"/>
      <c r="M928" s="114"/>
      <c r="N928" s="103"/>
      <c r="O928" s="103" t="s">
        <v>17</v>
      </c>
    </row>
    <row r="929" spans="1:15" ht="22.5" hidden="1" customHeight="1">
      <c r="A929" s="103">
        <f>MAX(A$2:A928)+1</f>
        <v>828</v>
      </c>
      <c r="B929" s="103">
        <v>250203015</v>
      </c>
      <c r="C929" s="180" t="s">
        <v>1702</v>
      </c>
      <c r="D929" s="103"/>
      <c r="E929" s="103"/>
      <c r="F929" s="114" t="s">
        <v>36</v>
      </c>
      <c r="G929" s="114" t="s">
        <v>1381</v>
      </c>
      <c r="H929" s="373">
        <v>15</v>
      </c>
      <c r="I929" s="374"/>
      <c r="J929" s="375"/>
      <c r="K929" s="103"/>
      <c r="L929" s="114"/>
      <c r="M929" s="114"/>
      <c r="N929" s="103"/>
      <c r="O929" s="103" t="s">
        <v>17</v>
      </c>
    </row>
    <row r="930" spans="1:15" ht="22.5" hidden="1" customHeight="1">
      <c r="A930" s="103">
        <f>MAX(A$2:A929)+1</f>
        <v>829</v>
      </c>
      <c r="B930" s="103">
        <v>250203016</v>
      </c>
      <c r="C930" s="180" t="s">
        <v>1703</v>
      </c>
      <c r="D930" s="103"/>
      <c r="E930" s="103"/>
      <c r="F930" s="114" t="s">
        <v>36</v>
      </c>
      <c r="G930" s="114" t="s">
        <v>1381</v>
      </c>
      <c r="H930" s="373">
        <v>30</v>
      </c>
      <c r="I930" s="374"/>
      <c r="J930" s="375"/>
      <c r="K930" s="103"/>
      <c r="L930" s="114"/>
      <c r="M930" s="114"/>
      <c r="N930" s="103"/>
      <c r="O930" s="103" t="s">
        <v>17</v>
      </c>
    </row>
    <row r="931" spans="1:15" ht="22.5" hidden="1" customHeight="1">
      <c r="A931" s="103">
        <f>MAX(A$2:A930)+1</f>
        <v>830</v>
      </c>
      <c r="B931" s="103">
        <v>250203017</v>
      </c>
      <c r="C931" s="180" t="s">
        <v>1704</v>
      </c>
      <c r="D931" s="103"/>
      <c r="E931" s="103"/>
      <c r="F931" s="114" t="s">
        <v>31</v>
      </c>
      <c r="G931" s="114" t="s">
        <v>1381</v>
      </c>
      <c r="H931" s="373">
        <v>15</v>
      </c>
      <c r="I931" s="374"/>
      <c r="J931" s="375"/>
      <c r="K931" s="103"/>
      <c r="L931" s="114"/>
      <c r="M931" s="114"/>
      <c r="N931" s="103"/>
      <c r="O931" s="103" t="s">
        <v>17</v>
      </c>
    </row>
    <row r="932" spans="1:15" ht="22.5" hidden="1" customHeight="1">
      <c r="A932" s="103">
        <f>MAX(A$2:A931)+1</f>
        <v>831</v>
      </c>
      <c r="B932" s="103">
        <v>250203019</v>
      </c>
      <c r="C932" s="180" t="s">
        <v>1705</v>
      </c>
      <c r="D932" s="103"/>
      <c r="E932" s="103"/>
      <c r="F932" s="114" t="s">
        <v>36</v>
      </c>
      <c r="G932" s="114" t="s">
        <v>1381</v>
      </c>
      <c r="H932" s="373">
        <v>30</v>
      </c>
      <c r="I932" s="374"/>
      <c r="J932" s="375"/>
      <c r="K932" s="103" t="s">
        <v>1394</v>
      </c>
      <c r="L932" s="114"/>
      <c r="M932" s="114"/>
      <c r="N932" s="103"/>
      <c r="O932" s="103" t="s">
        <v>17</v>
      </c>
    </row>
    <row r="933" spans="1:15" ht="22.5" hidden="1" customHeight="1">
      <c r="A933" s="103">
        <f>MAX(A$2:A932)+1</f>
        <v>832</v>
      </c>
      <c r="B933" s="103">
        <v>250203020</v>
      </c>
      <c r="C933" s="180" t="s">
        <v>1706</v>
      </c>
      <c r="D933" s="103"/>
      <c r="E933" s="103"/>
      <c r="F933" s="114" t="s">
        <v>31</v>
      </c>
      <c r="G933" s="114" t="s">
        <v>1381</v>
      </c>
      <c r="H933" s="373">
        <v>15</v>
      </c>
      <c r="I933" s="374"/>
      <c r="J933" s="375"/>
      <c r="K933" s="103" t="s">
        <v>1392</v>
      </c>
      <c r="L933" s="114"/>
      <c r="M933" s="114"/>
      <c r="N933" s="103"/>
      <c r="O933" s="103" t="s">
        <v>17</v>
      </c>
    </row>
    <row r="934" spans="1:15" ht="22.5" hidden="1" customHeight="1">
      <c r="A934" s="103">
        <f>MAX(A$2:A933)+1</f>
        <v>833</v>
      </c>
      <c r="B934" s="103" t="s">
        <v>1707</v>
      </c>
      <c r="C934" s="103" t="s">
        <v>1706</v>
      </c>
      <c r="D934" s="103"/>
      <c r="E934" s="103"/>
      <c r="F934" s="114" t="s">
        <v>36</v>
      </c>
      <c r="G934" s="114" t="s">
        <v>1381</v>
      </c>
      <c r="H934" s="373">
        <v>70</v>
      </c>
      <c r="I934" s="374"/>
      <c r="J934" s="375"/>
      <c r="K934" s="103" t="s">
        <v>1708</v>
      </c>
      <c r="L934" s="114"/>
      <c r="M934" s="114"/>
      <c r="N934" s="103"/>
      <c r="O934" s="103" t="s">
        <v>17</v>
      </c>
    </row>
    <row r="935" spans="1:15" ht="22.5" hidden="1" customHeight="1">
      <c r="A935" s="103">
        <f>MAX(A$2:A934)+1</f>
        <v>834</v>
      </c>
      <c r="B935" s="103">
        <v>250203021</v>
      </c>
      <c r="C935" s="103" t="s">
        <v>1709</v>
      </c>
      <c r="D935" s="103"/>
      <c r="E935" s="103"/>
      <c r="F935" s="114" t="s">
        <v>31</v>
      </c>
      <c r="G935" s="114" t="s">
        <v>1381</v>
      </c>
      <c r="H935" s="373">
        <v>10</v>
      </c>
      <c r="I935" s="374"/>
      <c r="J935" s="375"/>
      <c r="K935" s="103" t="s">
        <v>1392</v>
      </c>
      <c r="L935" s="114"/>
      <c r="M935" s="114"/>
      <c r="N935" s="103"/>
      <c r="O935" s="103" t="s">
        <v>17</v>
      </c>
    </row>
    <row r="936" spans="1:15" ht="22.5" hidden="1" customHeight="1">
      <c r="A936" s="103">
        <f>MAX(A$2:A935)+1</f>
        <v>835</v>
      </c>
      <c r="B936" s="103">
        <v>250203022</v>
      </c>
      <c r="C936" s="103" t="s">
        <v>1710</v>
      </c>
      <c r="D936" s="103"/>
      <c r="E936" s="103"/>
      <c r="F936" s="114" t="s">
        <v>31</v>
      </c>
      <c r="G936" s="114" t="s">
        <v>1381</v>
      </c>
      <c r="H936" s="373">
        <v>15</v>
      </c>
      <c r="I936" s="374"/>
      <c r="J936" s="375"/>
      <c r="K936" s="103" t="s">
        <v>1392</v>
      </c>
      <c r="L936" s="114"/>
      <c r="M936" s="114"/>
      <c r="N936" s="103"/>
      <c r="O936" s="103" t="s">
        <v>17</v>
      </c>
    </row>
    <row r="937" spans="1:15" ht="22.5" hidden="1" customHeight="1">
      <c r="A937" s="103">
        <f>MAX(A$2:A936)+1</f>
        <v>836</v>
      </c>
      <c r="B937" s="103">
        <v>250203023</v>
      </c>
      <c r="C937" s="103" t="s">
        <v>1711</v>
      </c>
      <c r="D937" s="103"/>
      <c r="E937" s="103"/>
      <c r="F937" s="114" t="s">
        <v>31</v>
      </c>
      <c r="G937" s="114" t="s">
        <v>1381</v>
      </c>
      <c r="H937" s="373">
        <v>15</v>
      </c>
      <c r="I937" s="374"/>
      <c r="J937" s="375"/>
      <c r="K937" s="103" t="s">
        <v>1392</v>
      </c>
      <c r="L937" s="114"/>
      <c r="M937" s="114"/>
      <c r="N937" s="103"/>
      <c r="O937" s="103" t="s">
        <v>17</v>
      </c>
    </row>
    <row r="938" spans="1:15" ht="22.5" hidden="1" customHeight="1">
      <c r="A938" s="103">
        <f>MAX(A$2:A937)+1</f>
        <v>837</v>
      </c>
      <c r="B938" s="103">
        <v>250203024</v>
      </c>
      <c r="C938" s="103" t="s">
        <v>1712</v>
      </c>
      <c r="D938" s="103"/>
      <c r="E938" s="103"/>
      <c r="F938" s="114" t="s">
        <v>31</v>
      </c>
      <c r="G938" s="114" t="s">
        <v>1381</v>
      </c>
      <c r="H938" s="373">
        <v>15</v>
      </c>
      <c r="I938" s="374"/>
      <c r="J938" s="375"/>
      <c r="K938" s="103" t="s">
        <v>1392</v>
      </c>
      <c r="L938" s="114"/>
      <c r="M938" s="114"/>
      <c r="N938" s="103"/>
      <c r="O938" s="103" t="s">
        <v>17</v>
      </c>
    </row>
    <row r="939" spans="1:15" ht="22.5" hidden="1" customHeight="1">
      <c r="A939" s="103">
        <f>MAX(A$2:A938)+1</f>
        <v>838</v>
      </c>
      <c r="B939" s="103">
        <v>250203025</v>
      </c>
      <c r="C939" s="103" t="s">
        <v>1713</v>
      </c>
      <c r="D939" s="103"/>
      <c r="E939" s="103"/>
      <c r="F939" s="114" t="s">
        <v>31</v>
      </c>
      <c r="G939" s="114" t="s">
        <v>1381</v>
      </c>
      <c r="H939" s="373">
        <v>20</v>
      </c>
      <c r="I939" s="374"/>
      <c r="J939" s="375"/>
      <c r="K939" s="103" t="s">
        <v>1392</v>
      </c>
      <c r="L939" s="114"/>
      <c r="M939" s="114"/>
      <c r="N939" s="103"/>
      <c r="O939" s="103" t="s">
        <v>17</v>
      </c>
    </row>
    <row r="940" spans="1:15" ht="22.5" hidden="1" customHeight="1">
      <c r="A940" s="103">
        <f>MAX(A$2:A939)+1</f>
        <v>839</v>
      </c>
      <c r="B940" s="103">
        <v>250203026</v>
      </c>
      <c r="C940" s="103" t="s">
        <v>1714</v>
      </c>
      <c r="D940" s="103"/>
      <c r="E940" s="103"/>
      <c r="F940" s="114" t="s">
        <v>31</v>
      </c>
      <c r="G940" s="114" t="s">
        <v>1381</v>
      </c>
      <c r="H940" s="373">
        <v>10</v>
      </c>
      <c r="I940" s="374"/>
      <c r="J940" s="375"/>
      <c r="K940" s="103"/>
      <c r="L940" s="114"/>
      <c r="M940" s="114"/>
      <c r="N940" s="103"/>
      <c r="O940" s="103" t="s">
        <v>17</v>
      </c>
    </row>
    <row r="941" spans="1:15" ht="22.5" hidden="1" customHeight="1">
      <c r="A941" s="103">
        <f>MAX(A$2:A940)+1</f>
        <v>840</v>
      </c>
      <c r="B941" s="103">
        <v>250203027</v>
      </c>
      <c r="C941" s="180" t="s">
        <v>1715</v>
      </c>
      <c r="D941" s="103"/>
      <c r="E941" s="103"/>
      <c r="F941" s="114" t="s">
        <v>31</v>
      </c>
      <c r="G941" s="114" t="s">
        <v>1381</v>
      </c>
      <c r="H941" s="373">
        <v>10</v>
      </c>
      <c r="I941" s="374"/>
      <c r="J941" s="375"/>
      <c r="K941" s="103" t="s">
        <v>1392</v>
      </c>
      <c r="L941" s="114"/>
      <c r="M941" s="114"/>
      <c r="N941" s="103"/>
      <c r="O941" s="103" t="s">
        <v>17</v>
      </c>
    </row>
    <row r="942" spans="1:15" ht="22.5" hidden="1" customHeight="1">
      <c r="A942" s="103">
        <f>MAX(A$2:A941)+1</f>
        <v>841</v>
      </c>
      <c r="B942" s="103">
        <v>250203028</v>
      </c>
      <c r="C942" s="180" t="s">
        <v>1716</v>
      </c>
      <c r="D942" s="103"/>
      <c r="E942" s="103"/>
      <c r="F942" s="114" t="s">
        <v>31</v>
      </c>
      <c r="G942" s="114" t="s">
        <v>1381</v>
      </c>
      <c r="H942" s="373">
        <v>6</v>
      </c>
      <c r="I942" s="374"/>
      <c r="J942" s="375"/>
      <c r="K942" s="103"/>
      <c r="L942" s="114"/>
      <c r="M942" s="114"/>
      <c r="N942" s="103"/>
      <c r="O942" s="103" t="s">
        <v>17</v>
      </c>
    </row>
    <row r="943" spans="1:15" ht="22.5" hidden="1" customHeight="1">
      <c r="A943" s="103">
        <f>MAX(A$2:A942)+1</f>
        <v>842</v>
      </c>
      <c r="B943" s="103">
        <v>250203029</v>
      </c>
      <c r="C943" s="180" t="s">
        <v>1717</v>
      </c>
      <c r="D943" s="103"/>
      <c r="E943" s="103"/>
      <c r="F943" s="114" t="s">
        <v>31</v>
      </c>
      <c r="G943" s="114" t="s">
        <v>1381</v>
      </c>
      <c r="H943" s="373">
        <v>6</v>
      </c>
      <c r="I943" s="374"/>
      <c r="J943" s="375"/>
      <c r="K943" s="103"/>
      <c r="L943" s="114"/>
      <c r="M943" s="114"/>
      <c r="N943" s="103"/>
      <c r="O943" s="103" t="s">
        <v>17</v>
      </c>
    </row>
    <row r="944" spans="1:15" ht="22.5" hidden="1" customHeight="1">
      <c r="A944" s="103">
        <f>MAX(A$2:A943)+1</f>
        <v>843</v>
      </c>
      <c r="B944" s="103">
        <v>250203030</v>
      </c>
      <c r="C944" s="180" t="s">
        <v>1718</v>
      </c>
      <c r="D944" s="103"/>
      <c r="E944" s="103"/>
      <c r="F944" s="114" t="s">
        <v>31</v>
      </c>
      <c r="G944" s="114" t="s">
        <v>1381</v>
      </c>
      <c r="H944" s="373">
        <v>15</v>
      </c>
      <c r="I944" s="374"/>
      <c r="J944" s="375"/>
      <c r="K944" s="103" t="s">
        <v>1392</v>
      </c>
      <c r="L944" s="114"/>
      <c r="M944" s="114"/>
      <c r="N944" s="103"/>
      <c r="O944" s="103" t="s">
        <v>17</v>
      </c>
    </row>
    <row r="945" spans="1:15" ht="22.5" hidden="1" customHeight="1">
      <c r="A945" s="103">
        <f>MAX(A$2:A944)+1</f>
        <v>844</v>
      </c>
      <c r="B945" s="103">
        <v>250203031</v>
      </c>
      <c r="C945" s="180" t="s">
        <v>1719</v>
      </c>
      <c r="D945" s="103" t="s">
        <v>1720</v>
      </c>
      <c r="E945" s="103"/>
      <c r="F945" s="114" t="s">
        <v>31</v>
      </c>
      <c r="G945" s="114" t="s">
        <v>1381</v>
      </c>
      <c r="H945" s="373">
        <v>40</v>
      </c>
      <c r="I945" s="374"/>
      <c r="J945" s="375"/>
      <c r="K945" s="103" t="s">
        <v>1721</v>
      </c>
      <c r="L945" s="114"/>
      <c r="M945" s="114"/>
      <c r="N945" s="103"/>
      <c r="O945" s="103" t="s">
        <v>17</v>
      </c>
    </row>
    <row r="946" spans="1:15" ht="22.5" hidden="1" customHeight="1">
      <c r="A946" s="103">
        <f>MAX(A$2:A945)+1</f>
        <v>845</v>
      </c>
      <c r="B946" s="103">
        <v>250203032</v>
      </c>
      <c r="C946" s="180" t="s">
        <v>1722</v>
      </c>
      <c r="D946" s="103"/>
      <c r="E946" s="103"/>
      <c r="F946" s="114" t="s">
        <v>31</v>
      </c>
      <c r="G946" s="114" t="s">
        <v>1381</v>
      </c>
      <c r="H946" s="373">
        <v>10</v>
      </c>
      <c r="I946" s="374"/>
      <c r="J946" s="375"/>
      <c r="K946" s="103" t="s">
        <v>1392</v>
      </c>
      <c r="L946" s="114"/>
      <c r="M946" s="114"/>
      <c r="N946" s="103"/>
      <c r="O946" s="103" t="s">
        <v>17</v>
      </c>
    </row>
    <row r="947" spans="1:15" ht="22.5" hidden="1" customHeight="1">
      <c r="A947" s="103">
        <f>MAX(A$2:A946)+1</f>
        <v>846</v>
      </c>
      <c r="B947" s="103">
        <v>250203033</v>
      </c>
      <c r="C947" s="180" t="s">
        <v>1723</v>
      </c>
      <c r="D947" s="103"/>
      <c r="E947" s="103"/>
      <c r="F947" s="114" t="s">
        <v>31</v>
      </c>
      <c r="G947" s="114" t="s">
        <v>1381</v>
      </c>
      <c r="H947" s="373">
        <v>30</v>
      </c>
      <c r="I947" s="374"/>
      <c r="J947" s="375"/>
      <c r="K947" s="103" t="s">
        <v>1392</v>
      </c>
      <c r="L947" s="114"/>
      <c r="M947" s="114"/>
      <c r="N947" s="103"/>
      <c r="O947" s="103" t="s">
        <v>17</v>
      </c>
    </row>
    <row r="948" spans="1:15" ht="22.5" hidden="1" customHeight="1">
      <c r="A948" s="103">
        <f>MAX(A$2:A947)+1</f>
        <v>847</v>
      </c>
      <c r="B948" s="103">
        <v>250203034</v>
      </c>
      <c r="C948" s="180" t="s">
        <v>1724</v>
      </c>
      <c r="D948" s="103"/>
      <c r="E948" s="103"/>
      <c r="F948" s="114" t="s">
        <v>31</v>
      </c>
      <c r="G948" s="114" t="s">
        <v>1381</v>
      </c>
      <c r="H948" s="373">
        <v>3</v>
      </c>
      <c r="I948" s="374"/>
      <c r="J948" s="375"/>
      <c r="K948" s="103"/>
      <c r="L948" s="114"/>
      <c r="M948" s="114"/>
      <c r="N948" s="103"/>
      <c r="O948" s="103" t="s">
        <v>17</v>
      </c>
    </row>
    <row r="949" spans="1:15" ht="22.5" hidden="1" customHeight="1">
      <c r="A949" s="103">
        <f>MAX(A$2:A948)+1</f>
        <v>848</v>
      </c>
      <c r="B949" s="103">
        <v>250203035</v>
      </c>
      <c r="C949" s="180" t="s">
        <v>1725</v>
      </c>
      <c r="D949" s="103"/>
      <c r="E949" s="103"/>
      <c r="F949" s="114" t="s">
        <v>31</v>
      </c>
      <c r="G949" s="114" t="s">
        <v>1381</v>
      </c>
      <c r="H949" s="373">
        <v>12</v>
      </c>
      <c r="I949" s="374"/>
      <c r="J949" s="375"/>
      <c r="K949" s="103" t="s">
        <v>1392</v>
      </c>
      <c r="L949" s="114"/>
      <c r="M949" s="114"/>
      <c r="N949" s="103"/>
      <c r="O949" s="103" t="s">
        <v>17</v>
      </c>
    </row>
    <row r="950" spans="1:15" ht="22.5" hidden="1" customHeight="1">
      <c r="A950" s="103">
        <f>MAX(A$2:A949)+1</f>
        <v>849</v>
      </c>
      <c r="B950" s="103">
        <v>250203036</v>
      </c>
      <c r="C950" s="180" t="s">
        <v>1726</v>
      </c>
      <c r="D950" s="103"/>
      <c r="E950" s="103"/>
      <c r="F950" s="114" t="s">
        <v>31</v>
      </c>
      <c r="G950" s="114" t="s">
        <v>1381</v>
      </c>
      <c r="H950" s="373">
        <v>10</v>
      </c>
      <c r="I950" s="374"/>
      <c r="J950" s="375"/>
      <c r="K950" s="103"/>
      <c r="L950" s="114"/>
      <c r="M950" s="114"/>
      <c r="N950" s="103"/>
      <c r="O950" s="103" t="s">
        <v>17</v>
      </c>
    </row>
    <row r="951" spans="1:15" ht="22.5" hidden="1" customHeight="1">
      <c r="A951" s="103">
        <f>MAX(A$2:A950)+1</f>
        <v>850</v>
      </c>
      <c r="B951" s="103">
        <v>250203037</v>
      </c>
      <c r="C951" s="180" t="s">
        <v>1727</v>
      </c>
      <c r="D951" s="103"/>
      <c r="E951" s="103"/>
      <c r="F951" s="114" t="s">
        <v>31</v>
      </c>
      <c r="G951" s="114" t="s">
        <v>1381</v>
      </c>
      <c r="H951" s="373">
        <v>2</v>
      </c>
      <c r="I951" s="374"/>
      <c r="J951" s="375"/>
      <c r="K951" s="103"/>
      <c r="L951" s="114"/>
      <c r="M951" s="114"/>
      <c r="N951" s="103"/>
      <c r="O951" s="103" t="s">
        <v>17</v>
      </c>
    </row>
    <row r="952" spans="1:15" ht="22.5" hidden="1" customHeight="1">
      <c r="A952" s="103">
        <f>MAX(A$2:A951)+1</f>
        <v>851</v>
      </c>
      <c r="B952" s="103">
        <v>250203038</v>
      </c>
      <c r="C952" s="180" t="s">
        <v>1728</v>
      </c>
      <c r="D952" s="103"/>
      <c r="E952" s="103"/>
      <c r="F952" s="114" t="s">
        <v>31</v>
      </c>
      <c r="G952" s="114" t="s">
        <v>1381</v>
      </c>
      <c r="H952" s="373">
        <v>20</v>
      </c>
      <c r="I952" s="374"/>
      <c r="J952" s="375"/>
      <c r="K952" s="103"/>
      <c r="L952" s="114"/>
      <c r="M952" s="114"/>
      <c r="N952" s="103"/>
      <c r="O952" s="103" t="s">
        <v>17</v>
      </c>
    </row>
    <row r="953" spans="1:15" ht="22.5" hidden="1" customHeight="1">
      <c r="A953" s="103">
        <f>MAX(A$2:A952)+1</f>
        <v>852</v>
      </c>
      <c r="B953" s="103">
        <v>250203039</v>
      </c>
      <c r="C953" s="180" t="s">
        <v>1729</v>
      </c>
      <c r="D953" s="103"/>
      <c r="E953" s="103"/>
      <c r="F953" s="114" t="s">
        <v>31</v>
      </c>
      <c r="G953" s="114" t="s">
        <v>1381</v>
      </c>
      <c r="H953" s="373">
        <v>1.5</v>
      </c>
      <c r="I953" s="374"/>
      <c r="J953" s="375"/>
      <c r="K953" s="103"/>
      <c r="L953" s="114"/>
      <c r="M953" s="114"/>
      <c r="N953" s="103"/>
      <c r="O953" s="103" t="s">
        <v>17</v>
      </c>
    </row>
    <row r="954" spans="1:15" ht="22.5" hidden="1" customHeight="1">
      <c r="A954" s="103">
        <f>MAX(A$2:A953)+1</f>
        <v>853</v>
      </c>
      <c r="B954" s="103">
        <v>250203040</v>
      </c>
      <c r="C954" s="180" t="s">
        <v>1730</v>
      </c>
      <c r="D954" s="103"/>
      <c r="E954" s="103"/>
      <c r="F954" s="114" t="s">
        <v>31</v>
      </c>
      <c r="G954" s="114" t="s">
        <v>1381</v>
      </c>
      <c r="H954" s="373">
        <v>2</v>
      </c>
      <c r="I954" s="374"/>
      <c r="J954" s="375"/>
      <c r="K954" s="103"/>
      <c r="L954" s="114"/>
      <c r="M954" s="114"/>
      <c r="N954" s="103"/>
      <c r="O954" s="103" t="s">
        <v>17</v>
      </c>
    </row>
    <row r="955" spans="1:15" ht="22.5" hidden="1" customHeight="1">
      <c r="A955" s="103">
        <f>MAX(A$2:A954)+1</f>
        <v>854</v>
      </c>
      <c r="B955" s="103">
        <v>250203041</v>
      </c>
      <c r="C955" s="180" t="s">
        <v>1731</v>
      </c>
      <c r="D955" s="103"/>
      <c r="E955" s="103"/>
      <c r="F955" s="114" t="s">
        <v>31</v>
      </c>
      <c r="G955" s="114" t="s">
        <v>1381</v>
      </c>
      <c r="H955" s="373">
        <v>3</v>
      </c>
      <c r="I955" s="374"/>
      <c r="J955" s="375"/>
      <c r="K955" s="103"/>
      <c r="L955" s="114"/>
      <c r="M955" s="114"/>
      <c r="N955" s="103"/>
      <c r="O955" s="103" t="s">
        <v>17</v>
      </c>
    </row>
    <row r="956" spans="1:15" ht="22.5" hidden="1" customHeight="1">
      <c r="A956" s="103">
        <f>MAX(A$2:A955)+1</f>
        <v>855</v>
      </c>
      <c r="B956" s="103">
        <v>250203042</v>
      </c>
      <c r="C956" s="180" t="s">
        <v>1732</v>
      </c>
      <c r="D956" s="103"/>
      <c r="E956" s="103"/>
      <c r="F956" s="114" t="s">
        <v>31</v>
      </c>
      <c r="G956" s="114" t="s">
        <v>1381</v>
      </c>
      <c r="H956" s="373">
        <v>2</v>
      </c>
      <c r="I956" s="374"/>
      <c r="J956" s="375"/>
      <c r="K956" s="103"/>
      <c r="L956" s="114"/>
      <c r="M956" s="114"/>
      <c r="N956" s="103"/>
      <c r="O956" s="103" t="s">
        <v>17</v>
      </c>
    </row>
    <row r="957" spans="1:15" ht="22.5" hidden="1" customHeight="1">
      <c r="A957" s="103">
        <f>MAX(A$2:A956)+1</f>
        <v>856</v>
      </c>
      <c r="B957" s="103">
        <v>250203043</v>
      </c>
      <c r="C957" s="180" t="s">
        <v>1733</v>
      </c>
      <c r="D957" s="103"/>
      <c r="E957" s="103"/>
      <c r="F957" s="114" t="s">
        <v>31</v>
      </c>
      <c r="G957" s="114" t="s">
        <v>1381</v>
      </c>
      <c r="H957" s="373">
        <v>25</v>
      </c>
      <c r="I957" s="374"/>
      <c r="J957" s="375"/>
      <c r="K957" s="103" t="s">
        <v>1392</v>
      </c>
      <c r="L957" s="114"/>
      <c r="M957" s="114"/>
      <c r="N957" s="103"/>
      <c r="O957" s="103" t="s">
        <v>17</v>
      </c>
    </row>
    <row r="958" spans="1:15" ht="22.5" hidden="1" customHeight="1">
      <c r="A958" s="103">
        <f>MAX(A$2:A957)+1</f>
        <v>857</v>
      </c>
      <c r="B958" s="103">
        <v>250203044</v>
      </c>
      <c r="C958" s="180" t="s">
        <v>1734</v>
      </c>
      <c r="D958" s="103"/>
      <c r="E958" s="103"/>
      <c r="F958" s="114" t="s">
        <v>31</v>
      </c>
      <c r="G958" s="114" t="s">
        <v>1381</v>
      </c>
      <c r="H958" s="373">
        <v>25</v>
      </c>
      <c r="I958" s="374"/>
      <c r="J958" s="375"/>
      <c r="K958" s="103" t="s">
        <v>1392</v>
      </c>
      <c r="L958" s="114"/>
      <c r="M958" s="114"/>
      <c r="N958" s="103"/>
      <c r="O958" s="103" t="s">
        <v>17</v>
      </c>
    </row>
    <row r="959" spans="1:15" ht="22.5" hidden="1" customHeight="1">
      <c r="A959" s="103">
        <f>MAX(A$2:A958)+1</f>
        <v>858</v>
      </c>
      <c r="B959" s="103">
        <v>250203045</v>
      </c>
      <c r="C959" s="180" t="s">
        <v>1735</v>
      </c>
      <c r="D959" s="103"/>
      <c r="E959" s="103"/>
      <c r="F959" s="114" t="s">
        <v>31</v>
      </c>
      <c r="G959" s="114" t="s">
        <v>1381</v>
      </c>
      <c r="H959" s="373">
        <v>20</v>
      </c>
      <c r="I959" s="374"/>
      <c r="J959" s="375"/>
      <c r="K959" s="103" t="s">
        <v>1392</v>
      </c>
      <c r="L959" s="114"/>
      <c r="M959" s="114"/>
      <c r="N959" s="103"/>
      <c r="O959" s="103" t="s">
        <v>17</v>
      </c>
    </row>
    <row r="960" spans="1:15" ht="22.5" hidden="1" customHeight="1">
      <c r="A960" s="154">
        <f>MAX(A$2:A959)+1</f>
        <v>859</v>
      </c>
      <c r="B960" s="154">
        <v>250203046</v>
      </c>
      <c r="C960" s="180" t="s">
        <v>1736</v>
      </c>
      <c r="D960" s="154"/>
      <c r="E960" s="154"/>
      <c r="F960" s="188" t="s">
        <v>31</v>
      </c>
      <c r="G960" s="188" t="s">
        <v>1381</v>
      </c>
      <c r="H960" s="373">
        <v>25</v>
      </c>
      <c r="I960" s="374"/>
      <c r="J960" s="375"/>
      <c r="K960" s="154" t="s">
        <v>1392</v>
      </c>
      <c r="L960" s="188"/>
      <c r="M960" s="188"/>
      <c r="N960" s="103"/>
      <c r="O960" s="103" t="s">
        <v>17</v>
      </c>
    </row>
    <row r="961" spans="1:15" ht="22.5" hidden="1" customHeight="1">
      <c r="A961" s="103">
        <f>MAX(A$2:A960)+1</f>
        <v>860</v>
      </c>
      <c r="B961" s="103">
        <v>250203047</v>
      </c>
      <c r="C961" s="180" t="s">
        <v>1737</v>
      </c>
      <c r="D961" s="103"/>
      <c r="E961" s="103"/>
      <c r="F961" s="114" t="s">
        <v>31</v>
      </c>
      <c r="G961" s="114" t="s">
        <v>1381</v>
      </c>
      <c r="H961" s="373">
        <v>42</v>
      </c>
      <c r="I961" s="374"/>
      <c r="J961" s="375"/>
      <c r="K961" s="103" t="s">
        <v>1392</v>
      </c>
      <c r="L961" s="114"/>
      <c r="M961" s="114"/>
      <c r="N961" s="103"/>
      <c r="O961" s="103" t="s">
        <v>17</v>
      </c>
    </row>
    <row r="962" spans="1:15" ht="22.5" hidden="1" customHeight="1">
      <c r="A962" s="103">
        <f>MAX(A$2:A961)+1</f>
        <v>861</v>
      </c>
      <c r="B962" s="103">
        <v>250203048</v>
      </c>
      <c r="C962" s="180" t="s">
        <v>1738</v>
      </c>
      <c r="D962" s="103"/>
      <c r="E962" s="103"/>
      <c r="F962" s="114" t="s">
        <v>31</v>
      </c>
      <c r="G962" s="114" t="s">
        <v>1381</v>
      </c>
      <c r="H962" s="373">
        <v>20</v>
      </c>
      <c r="I962" s="374"/>
      <c r="J962" s="375"/>
      <c r="K962" s="103" t="s">
        <v>1392</v>
      </c>
      <c r="L962" s="114"/>
      <c r="M962" s="114"/>
      <c r="N962" s="103"/>
      <c r="O962" s="103" t="s">
        <v>17</v>
      </c>
    </row>
    <row r="963" spans="1:15" ht="22.5" hidden="1" customHeight="1">
      <c r="A963" s="103">
        <f>MAX(A$2:A962)+1</f>
        <v>862</v>
      </c>
      <c r="B963" s="103">
        <v>250203049</v>
      </c>
      <c r="C963" s="180" t="s">
        <v>1739</v>
      </c>
      <c r="D963" s="103"/>
      <c r="E963" s="103"/>
      <c r="F963" s="114" t="s">
        <v>31</v>
      </c>
      <c r="G963" s="114" t="s">
        <v>1381</v>
      </c>
      <c r="H963" s="373">
        <v>30</v>
      </c>
      <c r="I963" s="374"/>
      <c r="J963" s="375"/>
      <c r="K963" s="103"/>
      <c r="L963" s="114"/>
      <c r="M963" s="114"/>
      <c r="N963" s="103"/>
      <c r="O963" s="103" t="s">
        <v>17</v>
      </c>
    </row>
    <row r="964" spans="1:15" ht="22.5" hidden="1" customHeight="1">
      <c r="A964" s="111">
        <f>MAX(A$2:A963)+1</f>
        <v>863</v>
      </c>
      <c r="B964" s="111" t="s">
        <v>1740</v>
      </c>
      <c r="C964" s="208" t="s">
        <v>1739</v>
      </c>
      <c r="D964" s="111"/>
      <c r="E964" s="111"/>
      <c r="F964" s="118" t="s">
        <v>36</v>
      </c>
      <c r="G964" s="118" t="s">
        <v>1381</v>
      </c>
      <c r="H964" s="373">
        <v>95</v>
      </c>
      <c r="I964" s="374"/>
      <c r="J964" s="375"/>
      <c r="K964" s="111" t="s">
        <v>1741</v>
      </c>
      <c r="L964" s="118"/>
      <c r="M964" s="118"/>
      <c r="N964" s="103"/>
      <c r="O964" s="103" t="s">
        <v>17</v>
      </c>
    </row>
    <row r="965" spans="1:15" ht="22.5" hidden="1" customHeight="1">
      <c r="A965" s="103">
        <f>MAX(A$2:A964)+1</f>
        <v>864</v>
      </c>
      <c r="B965" s="103">
        <v>250203050</v>
      </c>
      <c r="C965" s="180" t="s">
        <v>1742</v>
      </c>
      <c r="D965" s="103"/>
      <c r="E965" s="103"/>
      <c r="F965" s="114" t="s">
        <v>31</v>
      </c>
      <c r="G965" s="114" t="s">
        <v>1381</v>
      </c>
      <c r="H965" s="373">
        <v>40</v>
      </c>
      <c r="I965" s="374"/>
      <c r="J965" s="375"/>
      <c r="K965" s="103"/>
      <c r="L965" s="114"/>
      <c r="M965" s="114"/>
      <c r="N965" s="103"/>
      <c r="O965" s="103" t="s">
        <v>17</v>
      </c>
    </row>
    <row r="966" spans="1:15" ht="22.5" hidden="1" customHeight="1">
      <c r="A966" s="103">
        <f>MAX(A$2:A965)+1</f>
        <v>865</v>
      </c>
      <c r="B966" s="103">
        <v>250203051</v>
      </c>
      <c r="C966" s="180" t="s">
        <v>1743</v>
      </c>
      <c r="D966" s="103"/>
      <c r="E966" s="103"/>
      <c r="F966" s="114" t="s">
        <v>31</v>
      </c>
      <c r="G966" s="114" t="s">
        <v>1381</v>
      </c>
      <c r="H966" s="373">
        <v>40</v>
      </c>
      <c r="I966" s="374"/>
      <c r="J966" s="375"/>
      <c r="K966" s="103"/>
      <c r="L966" s="114"/>
      <c r="M966" s="114"/>
      <c r="N966" s="103"/>
      <c r="O966" s="103" t="s">
        <v>17</v>
      </c>
    </row>
    <row r="967" spans="1:15" ht="22.5" hidden="1" customHeight="1">
      <c r="A967" s="154">
        <f>MAX(A$2:A966)+1</f>
        <v>866</v>
      </c>
      <c r="B967" s="154">
        <v>250203052</v>
      </c>
      <c r="C967" s="180" t="s">
        <v>1744</v>
      </c>
      <c r="D967" s="154"/>
      <c r="E967" s="154"/>
      <c r="F967" s="188" t="s">
        <v>31</v>
      </c>
      <c r="G967" s="188" t="s">
        <v>1381</v>
      </c>
      <c r="H967" s="373">
        <v>40</v>
      </c>
      <c r="I967" s="374"/>
      <c r="J967" s="375"/>
      <c r="K967" s="154"/>
      <c r="L967" s="188"/>
      <c r="M967" s="188"/>
      <c r="N967" s="103"/>
      <c r="O967" s="103" t="s">
        <v>17</v>
      </c>
    </row>
    <row r="968" spans="1:15" ht="22.5" hidden="1" customHeight="1">
      <c r="A968" s="103">
        <f>MAX(A$2:A967)+1</f>
        <v>867</v>
      </c>
      <c r="B968" s="103">
        <v>250203053</v>
      </c>
      <c r="C968" s="180" t="s">
        <v>1745</v>
      </c>
      <c r="D968" s="103"/>
      <c r="E968" s="103"/>
      <c r="F968" s="114" t="s">
        <v>31</v>
      </c>
      <c r="G968" s="114" t="s">
        <v>1381</v>
      </c>
      <c r="H968" s="373">
        <v>40</v>
      </c>
      <c r="I968" s="374"/>
      <c r="J968" s="375"/>
      <c r="K968" s="103"/>
      <c r="L968" s="114"/>
      <c r="M968" s="114"/>
      <c r="N968" s="103"/>
      <c r="O968" s="103" t="s">
        <v>17</v>
      </c>
    </row>
    <row r="969" spans="1:15" ht="22.5" hidden="1" customHeight="1">
      <c r="A969" s="103">
        <f>MAX(A$2:A968)+1</f>
        <v>868</v>
      </c>
      <c r="B969" s="103">
        <v>250203054</v>
      </c>
      <c r="C969" s="180" t="s">
        <v>1746</v>
      </c>
      <c r="D969" s="103"/>
      <c r="E969" s="103"/>
      <c r="F969" s="114" t="s">
        <v>31</v>
      </c>
      <c r="G969" s="114" t="s">
        <v>1381</v>
      </c>
      <c r="H969" s="373">
        <v>40</v>
      </c>
      <c r="I969" s="374"/>
      <c r="J969" s="375"/>
      <c r="K969" s="103"/>
      <c r="L969" s="114"/>
      <c r="M969" s="114"/>
      <c r="N969" s="103"/>
      <c r="O969" s="103" t="s">
        <v>17</v>
      </c>
    </row>
    <row r="970" spans="1:15" ht="22.5" hidden="1" customHeight="1">
      <c r="A970" s="103">
        <f>MAX(A$2:A969)+1</f>
        <v>869</v>
      </c>
      <c r="B970" s="103">
        <v>250203055</v>
      </c>
      <c r="C970" s="180" t="s">
        <v>1747</v>
      </c>
      <c r="D970" s="103"/>
      <c r="E970" s="103"/>
      <c r="F970" s="114" t="s">
        <v>31</v>
      </c>
      <c r="G970" s="114" t="s">
        <v>1381</v>
      </c>
      <c r="H970" s="373">
        <v>20</v>
      </c>
      <c r="I970" s="374"/>
      <c r="J970" s="375"/>
      <c r="K970" s="103"/>
      <c r="L970" s="114"/>
      <c r="M970" s="114"/>
      <c r="N970" s="103"/>
      <c r="O970" s="103" t="s">
        <v>17</v>
      </c>
    </row>
    <row r="971" spans="1:15" ht="22.5" hidden="1" customHeight="1">
      <c r="A971" s="103">
        <f>MAX(A$2:A970)+1</f>
        <v>870</v>
      </c>
      <c r="B971" s="103">
        <v>250203056</v>
      </c>
      <c r="C971" s="180" t="s">
        <v>1748</v>
      </c>
      <c r="D971" s="103"/>
      <c r="E971" s="103"/>
      <c r="F971" s="114" t="s">
        <v>31</v>
      </c>
      <c r="G971" s="114" t="s">
        <v>1381</v>
      </c>
      <c r="H971" s="373">
        <v>40</v>
      </c>
      <c r="I971" s="374"/>
      <c r="J971" s="375"/>
      <c r="K971" s="103"/>
      <c r="L971" s="114"/>
      <c r="M971" s="114"/>
      <c r="N971" s="103"/>
      <c r="O971" s="103" t="s">
        <v>17</v>
      </c>
    </row>
    <row r="972" spans="1:15" ht="22.5" hidden="1" customHeight="1">
      <c r="A972" s="103">
        <f>MAX(A$2:A971)+1</f>
        <v>871</v>
      </c>
      <c r="B972" s="103">
        <v>250203057</v>
      </c>
      <c r="C972" s="180" t="s">
        <v>1749</v>
      </c>
      <c r="D972" s="103"/>
      <c r="E972" s="103"/>
      <c r="F972" s="114" t="s">
        <v>31</v>
      </c>
      <c r="G972" s="114" t="s">
        <v>1381</v>
      </c>
      <c r="H972" s="373">
        <v>40</v>
      </c>
      <c r="I972" s="374"/>
      <c r="J972" s="375"/>
      <c r="K972" s="103"/>
      <c r="L972" s="114"/>
      <c r="M972" s="114"/>
      <c r="N972" s="103"/>
      <c r="O972" s="103" t="s">
        <v>17</v>
      </c>
    </row>
    <row r="973" spans="1:15" ht="22.5" hidden="1" customHeight="1">
      <c r="A973" s="154">
        <f>MAX(A$2:A972)+1</f>
        <v>872</v>
      </c>
      <c r="B973" s="154">
        <v>250203058</v>
      </c>
      <c r="C973" s="180" t="s">
        <v>1750</v>
      </c>
      <c r="D973" s="154"/>
      <c r="E973" s="154"/>
      <c r="F973" s="188" t="s">
        <v>31</v>
      </c>
      <c r="G973" s="188" t="s">
        <v>1381</v>
      </c>
      <c r="H973" s="373">
        <v>30</v>
      </c>
      <c r="I973" s="374"/>
      <c r="J973" s="375"/>
      <c r="K973" s="154"/>
      <c r="L973" s="188"/>
      <c r="M973" s="188"/>
      <c r="N973" s="103"/>
      <c r="O973" s="103" t="s">
        <v>17</v>
      </c>
    </row>
    <row r="974" spans="1:15" ht="22.5" hidden="1" customHeight="1">
      <c r="A974" s="154">
        <f>MAX(A$2:A973)+1</f>
        <v>873</v>
      </c>
      <c r="B974" s="154">
        <v>250203059</v>
      </c>
      <c r="C974" s="180" t="s">
        <v>1751</v>
      </c>
      <c r="D974" s="154"/>
      <c r="E974" s="154"/>
      <c r="F974" s="188" t="s">
        <v>31</v>
      </c>
      <c r="G974" s="188" t="s">
        <v>1381</v>
      </c>
      <c r="H974" s="373">
        <v>30</v>
      </c>
      <c r="I974" s="374"/>
      <c r="J974" s="375"/>
      <c r="K974" s="154"/>
      <c r="L974" s="188"/>
      <c r="M974" s="188"/>
      <c r="N974" s="103"/>
      <c r="O974" s="103" t="s">
        <v>17</v>
      </c>
    </row>
    <row r="975" spans="1:15" ht="22.5" hidden="1" customHeight="1">
      <c r="A975" s="103">
        <f>MAX(A$2:A974)+1</f>
        <v>874</v>
      </c>
      <c r="B975" s="103">
        <v>250203060</v>
      </c>
      <c r="C975" s="180" t="s">
        <v>1752</v>
      </c>
      <c r="D975" s="103"/>
      <c r="E975" s="103"/>
      <c r="F975" s="114" t="s">
        <v>31</v>
      </c>
      <c r="G975" s="114" t="s">
        <v>1381</v>
      </c>
      <c r="H975" s="373">
        <v>30</v>
      </c>
      <c r="I975" s="374"/>
      <c r="J975" s="375"/>
      <c r="K975" s="103"/>
      <c r="L975" s="114"/>
      <c r="M975" s="114"/>
      <c r="N975" s="103"/>
      <c r="O975" s="103" t="s">
        <v>17</v>
      </c>
    </row>
    <row r="976" spans="1:15" ht="22.5" hidden="1" customHeight="1">
      <c r="A976" s="103">
        <f>MAX(A$2:A975)+1</f>
        <v>875</v>
      </c>
      <c r="B976" s="103" t="s">
        <v>1753</v>
      </c>
      <c r="C976" s="208" t="s">
        <v>1752</v>
      </c>
      <c r="D976" s="103"/>
      <c r="E976" s="103"/>
      <c r="F976" s="114" t="s">
        <v>36</v>
      </c>
      <c r="G976" s="114" t="s">
        <v>1381</v>
      </c>
      <c r="H976" s="373">
        <v>95</v>
      </c>
      <c r="I976" s="374"/>
      <c r="J976" s="375"/>
      <c r="K976" s="103" t="s">
        <v>1741</v>
      </c>
      <c r="L976" s="114"/>
      <c r="M976" s="114"/>
      <c r="N976" s="103"/>
      <c r="O976" s="103" t="s">
        <v>17</v>
      </c>
    </row>
    <row r="977" spans="1:15" ht="22.5" hidden="1" customHeight="1">
      <c r="A977" s="103">
        <f>MAX(A$2:A976)+1</f>
        <v>876</v>
      </c>
      <c r="B977" s="103">
        <v>250203061</v>
      </c>
      <c r="C977" s="180" t="s">
        <v>1754</v>
      </c>
      <c r="D977" s="103"/>
      <c r="E977" s="103"/>
      <c r="F977" s="114" t="s">
        <v>31</v>
      </c>
      <c r="G977" s="114" t="s">
        <v>1381</v>
      </c>
      <c r="H977" s="373">
        <v>30</v>
      </c>
      <c r="I977" s="374"/>
      <c r="J977" s="375"/>
      <c r="K977" s="103"/>
      <c r="L977" s="114"/>
      <c r="M977" s="114"/>
      <c r="N977" s="103"/>
      <c r="O977" s="103" t="s">
        <v>17</v>
      </c>
    </row>
    <row r="978" spans="1:15" ht="22.5" hidden="1" customHeight="1">
      <c r="A978" s="103">
        <f>MAX(A$2:A977)+1</f>
        <v>877</v>
      </c>
      <c r="B978" s="103">
        <v>250203062</v>
      </c>
      <c r="C978" s="180" t="s">
        <v>1755</v>
      </c>
      <c r="D978" s="103"/>
      <c r="E978" s="103"/>
      <c r="F978" s="114" t="s">
        <v>31</v>
      </c>
      <c r="G978" s="114" t="s">
        <v>1381</v>
      </c>
      <c r="H978" s="373">
        <v>30</v>
      </c>
      <c r="I978" s="374"/>
      <c r="J978" s="375"/>
      <c r="K978" s="103"/>
      <c r="L978" s="114"/>
      <c r="M978" s="114"/>
      <c r="N978" s="103"/>
      <c r="O978" s="103" t="s">
        <v>17</v>
      </c>
    </row>
    <row r="979" spans="1:15" ht="22.5" hidden="1" customHeight="1">
      <c r="A979" s="103">
        <f>MAX(A$2:A978)+1</f>
        <v>878</v>
      </c>
      <c r="B979" s="103">
        <v>250203063</v>
      </c>
      <c r="C979" s="180" t="s">
        <v>1756</v>
      </c>
      <c r="D979" s="103"/>
      <c r="E979" s="103"/>
      <c r="F979" s="114" t="s">
        <v>31</v>
      </c>
      <c r="G979" s="114" t="s">
        <v>1381</v>
      </c>
      <c r="H979" s="373">
        <v>30</v>
      </c>
      <c r="I979" s="374"/>
      <c r="J979" s="375"/>
      <c r="K979" s="103"/>
      <c r="L979" s="114"/>
      <c r="M979" s="114"/>
      <c r="N979" s="103"/>
      <c r="O979" s="103" t="s">
        <v>17</v>
      </c>
    </row>
    <row r="980" spans="1:15" ht="22.5" hidden="1" customHeight="1">
      <c r="A980" s="103">
        <f>MAX(A$2:A979)+1</f>
        <v>879</v>
      </c>
      <c r="B980" s="103">
        <v>250203064</v>
      </c>
      <c r="C980" s="180" t="s">
        <v>1757</v>
      </c>
      <c r="D980" s="103"/>
      <c r="E980" s="103"/>
      <c r="F980" s="114" t="s">
        <v>31</v>
      </c>
      <c r="G980" s="114" t="s">
        <v>1381</v>
      </c>
      <c r="H980" s="373">
        <v>30</v>
      </c>
      <c r="I980" s="374"/>
      <c r="J980" s="375"/>
      <c r="K980" s="103"/>
      <c r="L980" s="114"/>
      <c r="M980" s="114"/>
      <c r="N980" s="103"/>
      <c r="O980" s="103" t="s">
        <v>17</v>
      </c>
    </row>
    <row r="981" spans="1:15" ht="22.5" hidden="1" customHeight="1">
      <c r="A981" s="103">
        <f>MAX(A$2:A980)+1</f>
        <v>880</v>
      </c>
      <c r="B981" s="103" t="s">
        <v>1758</v>
      </c>
      <c r="C981" s="208" t="s">
        <v>1757</v>
      </c>
      <c r="D981" s="103"/>
      <c r="E981" s="103"/>
      <c r="F981" s="114" t="s">
        <v>36</v>
      </c>
      <c r="G981" s="114" t="s">
        <v>1381</v>
      </c>
      <c r="H981" s="373">
        <v>95</v>
      </c>
      <c r="I981" s="374"/>
      <c r="J981" s="375"/>
      <c r="K981" s="103" t="s">
        <v>1741</v>
      </c>
      <c r="L981" s="114"/>
      <c r="M981" s="114"/>
      <c r="N981" s="103"/>
      <c r="O981" s="103" t="s">
        <v>17</v>
      </c>
    </row>
    <row r="982" spans="1:15" ht="22.5" hidden="1" customHeight="1">
      <c r="A982" s="103">
        <f>MAX(A$2:A981)+1</f>
        <v>881</v>
      </c>
      <c r="B982" s="103" t="s">
        <v>1759</v>
      </c>
      <c r="C982" s="208" t="s">
        <v>1760</v>
      </c>
      <c r="D982" s="103"/>
      <c r="E982" s="103"/>
      <c r="F982" s="114" t="s">
        <v>36</v>
      </c>
      <c r="G982" s="114" t="s">
        <v>1381</v>
      </c>
      <c r="H982" s="373">
        <v>95</v>
      </c>
      <c r="I982" s="374"/>
      <c r="J982" s="375"/>
      <c r="K982" s="103" t="s">
        <v>1741</v>
      </c>
      <c r="L982" s="114"/>
      <c r="M982" s="114"/>
      <c r="N982" s="103"/>
      <c r="O982" s="103" t="s">
        <v>17</v>
      </c>
    </row>
    <row r="983" spans="1:15" ht="22.5" hidden="1" customHeight="1">
      <c r="A983" s="103">
        <f>MAX(A$2:A982)+1</f>
        <v>882</v>
      </c>
      <c r="B983" s="103">
        <v>250203065</v>
      </c>
      <c r="C983" s="180" t="s">
        <v>1761</v>
      </c>
      <c r="D983" s="103"/>
      <c r="E983" s="103"/>
      <c r="F983" s="114" t="s">
        <v>31</v>
      </c>
      <c r="G983" s="114" t="s">
        <v>1381</v>
      </c>
      <c r="H983" s="373">
        <v>30</v>
      </c>
      <c r="I983" s="374"/>
      <c r="J983" s="375"/>
      <c r="K983" s="103" t="s">
        <v>1762</v>
      </c>
      <c r="L983" s="114"/>
      <c r="M983" s="114"/>
      <c r="N983" s="103"/>
      <c r="O983" s="103" t="s">
        <v>17</v>
      </c>
    </row>
    <row r="984" spans="1:15" ht="33.75" hidden="1" customHeight="1">
      <c r="A984" s="103">
        <f>MAX(A$2:A983)+1</f>
        <v>883</v>
      </c>
      <c r="B984" s="103">
        <v>250203066</v>
      </c>
      <c r="C984" s="103" t="s">
        <v>1763</v>
      </c>
      <c r="D984" s="103"/>
      <c r="E984" s="103"/>
      <c r="F984" s="114" t="s">
        <v>914</v>
      </c>
      <c r="G984" s="114" t="s">
        <v>1381</v>
      </c>
      <c r="H984" s="373">
        <v>45</v>
      </c>
      <c r="I984" s="374"/>
      <c r="J984" s="375"/>
      <c r="K984" s="103" t="s">
        <v>1764</v>
      </c>
      <c r="L984" s="114"/>
      <c r="M984" s="114"/>
      <c r="N984" s="103"/>
      <c r="O984" s="103" t="s">
        <v>17</v>
      </c>
    </row>
    <row r="985" spans="1:15" ht="22.5" hidden="1" customHeight="1">
      <c r="A985" s="103">
        <f>MAX(A$2:A984)+1</f>
        <v>884</v>
      </c>
      <c r="B985" s="103" t="s">
        <v>1765</v>
      </c>
      <c r="C985" s="103" t="s">
        <v>1763</v>
      </c>
      <c r="D985" s="103"/>
      <c r="E985" s="103"/>
      <c r="F985" s="114" t="s">
        <v>31</v>
      </c>
      <c r="G985" s="114" t="s">
        <v>1381</v>
      </c>
      <c r="H985" s="373">
        <v>10</v>
      </c>
      <c r="I985" s="374"/>
      <c r="J985" s="375"/>
      <c r="K985" s="103" t="s">
        <v>1766</v>
      </c>
      <c r="L985" s="114"/>
      <c r="M985" s="114"/>
      <c r="N985" s="103"/>
      <c r="O985" s="103" t="s">
        <v>17</v>
      </c>
    </row>
    <row r="986" spans="1:15" ht="33.75" hidden="1" customHeight="1">
      <c r="A986" s="103">
        <f>MAX(A$2:A985)+1</f>
        <v>885</v>
      </c>
      <c r="B986" s="103" t="s">
        <v>1767</v>
      </c>
      <c r="C986" s="103" t="s">
        <v>1763</v>
      </c>
      <c r="D986" s="103"/>
      <c r="E986" s="103"/>
      <c r="F986" s="114" t="s">
        <v>914</v>
      </c>
      <c r="G986" s="114" t="s">
        <v>1381</v>
      </c>
      <c r="H986" s="373">
        <v>70</v>
      </c>
      <c r="I986" s="374"/>
      <c r="J986" s="375"/>
      <c r="K986" s="103" t="s">
        <v>1468</v>
      </c>
      <c r="L986" s="114"/>
      <c r="M986" s="114"/>
      <c r="N986" s="103"/>
      <c r="O986" s="103" t="s">
        <v>17</v>
      </c>
    </row>
    <row r="987" spans="1:15" ht="22.5" hidden="1" customHeight="1">
      <c r="A987" s="103">
        <f>MAX(A$2:A986)+1</f>
        <v>886</v>
      </c>
      <c r="B987" s="103">
        <v>250203067</v>
      </c>
      <c r="C987" s="103" t="s">
        <v>1768</v>
      </c>
      <c r="D987" s="103"/>
      <c r="E987" s="103"/>
      <c r="F987" s="114" t="s">
        <v>31</v>
      </c>
      <c r="G987" s="114" t="s">
        <v>1381</v>
      </c>
      <c r="H987" s="373">
        <v>15</v>
      </c>
      <c r="I987" s="374"/>
      <c r="J987" s="375"/>
      <c r="K987" s="103" t="s">
        <v>1769</v>
      </c>
      <c r="L987" s="114"/>
      <c r="M987" s="114"/>
      <c r="N987" s="103"/>
      <c r="O987" s="103" t="s">
        <v>17</v>
      </c>
    </row>
    <row r="988" spans="1:15" ht="22.5" hidden="1" customHeight="1">
      <c r="A988" s="103">
        <f>MAX(A$2:A987)+1</f>
        <v>887</v>
      </c>
      <c r="B988" s="103" t="s">
        <v>1770</v>
      </c>
      <c r="C988" s="103" t="s">
        <v>1768</v>
      </c>
      <c r="D988" s="103"/>
      <c r="E988" s="103"/>
      <c r="F988" s="114" t="s">
        <v>36</v>
      </c>
      <c r="G988" s="114" t="s">
        <v>1381</v>
      </c>
      <c r="H988" s="373">
        <v>30</v>
      </c>
      <c r="I988" s="374"/>
      <c r="J988" s="375"/>
      <c r="K988" s="103" t="s">
        <v>1771</v>
      </c>
      <c r="L988" s="114"/>
      <c r="M988" s="114"/>
      <c r="N988" s="103"/>
      <c r="O988" s="103" t="s">
        <v>17</v>
      </c>
    </row>
    <row r="989" spans="1:15" ht="22.5" hidden="1" customHeight="1">
      <c r="A989" s="103">
        <f>MAX(A$2:A988)+1</f>
        <v>888</v>
      </c>
      <c r="B989" s="103">
        <v>250203068</v>
      </c>
      <c r="C989" s="103" t="s">
        <v>1772</v>
      </c>
      <c r="D989" s="103"/>
      <c r="E989" s="103"/>
      <c r="F989" s="114" t="s">
        <v>36</v>
      </c>
      <c r="G989" s="114" t="s">
        <v>1381</v>
      </c>
      <c r="H989" s="373">
        <v>100</v>
      </c>
      <c r="I989" s="374"/>
      <c r="J989" s="375"/>
      <c r="K989" s="103" t="s">
        <v>1394</v>
      </c>
      <c r="L989" s="114"/>
      <c r="M989" s="114"/>
      <c r="N989" s="103"/>
      <c r="O989" s="103" t="s">
        <v>17</v>
      </c>
    </row>
    <row r="990" spans="1:15" ht="22.5" hidden="1" customHeight="1">
      <c r="A990" s="103">
        <f>MAX(A$2:A989)+1</f>
        <v>889</v>
      </c>
      <c r="B990" s="103" t="s">
        <v>1773</v>
      </c>
      <c r="C990" s="103" t="s">
        <v>1772</v>
      </c>
      <c r="D990" s="103"/>
      <c r="E990" s="103"/>
      <c r="F990" s="114" t="s">
        <v>31</v>
      </c>
      <c r="G990" s="114" t="s">
        <v>1381</v>
      </c>
      <c r="H990" s="373">
        <v>50</v>
      </c>
      <c r="I990" s="374"/>
      <c r="J990" s="375"/>
      <c r="K990" s="103" t="s">
        <v>1774</v>
      </c>
      <c r="L990" s="114"/>
      <c r="M990" s="114"/>
      <c r="N990" s="103"/>
      <c r="O990" s="103" t="s">
        <v>17</v>
      </c>
    </row>
    <row r="991" spans="1:15" ht="22.5" hidden="1" customHeight="1">
      <c r="A991" s="103">
        <f>MAX(A$2:A990)+1</f>
        <v>890</v>
      </c>
      <c r="B991" s="103">
        <v>250203070</v>
      </c>
      <c r="C991" s="103" t="s">
        <v>1775</v>
      </c>
      <c r="D991" s="103" t="s">
        <v>1776</v>
      </c>
      <c r="E991" s="103"/>
      <c r="F991" s="114" t="s">
        <v>31</v>
      </c>
      <c r="G991" s="114" t="s">
        <v>32</v>
      </c>
      <c r="H991" s="373">
        <v>15</v>
      </c>
      <c r="I991" s="374"/>
      <c r="J991" s="375"/>
      <c r="K991" s="103"/>
      <c r="L991" s="114"/>
      <c r="M991" s="114"/>
      <c r="N991" s="103"/>
      <c r="O991" s="103" t="s">
        <v>17</v>
      </c>
    </row>
    <row r="992" spans="1:15" ht="22.5" hidden="1" customHeight="1">
      <c r="A992" s="103">
        <f>MAX(A$2:A991)+1</f>
        <v>891</v>
      </c>
      <c r="B992" s="103">
        <v>250203071</v>
      </c>
      <c r="C992" s="103" t="s">
        <v>1777</v>
      </c>
      <c r="D992" s="103" t="s">
        <v>1778</v>
      </c>
      <c r="E992" s="103"/>
      <c r="F992" s="114" t="s">
        <v>31</v>
      </c>
      <c r="G992" s="114" t="s">
        <v>1381</v>
      </c>
      <c r="H992" s="373">
        <v>15</v>
      </c>
      <c r="I992" s="374"/>
      <c r="J992" s="375"/>
      <c r="K992" s="103" t="s">
        <v>1779</v>
      </c>
      <c r="L992" s="114"/>
      <c r="M992" s="114"/>
      <c r="N992" s="103"/>
      <c r="O992" s="103" t="s">
        <v>17</v>
      </c>
    </row>
    <row r="993" spans="1:15" ht="22.5" hidden="1" customHeight="1">
      <c r="A993" s="103">
        <f>MAX(A$2:A992)+1</f>
        <v>892</v>
      </c>
      <c r="B993" s="103">
        <v>250203072</v>
      </c>
      <c r="C993" s="103" t="s">
        <v>1780</v>
      </c>
      <c r="D993" s="103"/>
      <c r="E993" s="103"/>
      <c r="F993" s="114" t="s">
        <v>31</v>
      </c>
      <c r="G993" s="114" t="s">
        <v>1381</v>
      </c>
      <c r="H993" s="373">
        <v>5</v>
      </c>
      <c r="I993" s="374"/>
      <c r="J993" s="375"/>
      <c r="K993" s="103"/>
      <c r="L993" s="114"/>
      <c r="M993" s="114"/>
      <c r="N993" s="103"/>
      <c r="O993" s="103" t="s">
        <v>17</v>
      </c>
    </row>
    <row r="994" spans="1:15" ht="22.5" hidden="1" customHeight="1">
      <c r="A994" s="103">
        <f>MAX(A$2:A993)+1</f>
        <v>893</v>
      </c>
      <c r="B994" s="103">
        <v>250203073</v>
      </c>
      <c r="C994" s="103" t="s">
        <v>1781</v>
      </c>
      <c r="D994" s="103"/>
      <c r="E994" s="103"/>
      <c r="F994" s="114" t="s">
        <v>31</v>
      </c>
      <c r="G994" s="114" t="s">
        <v>1381</v>
      </c>
      <c r="H994" s="373">
        <v>30</v>
      </c>
      <c r="I994" s="374"/>
      <c r="J994" s="375"/>
      <c r="K994" s="103"/>
      <c r="L994" s="114"/>
      <c r="M994" s="114"/>
      <c r="N994" s="103"/>
      <c r="O994" s="103" t="s">
        <v>17</v>
      </c>
    </row>
    <row r="995" spans="1:15" ht="22.5" hidden="1" customHeight="1">
      <c r="A995" s="103">
        <f>MAX(A$2:A994)+1</f>
        <v>894</v>
      </c>
      <c r="B995" s="103">
        <v>250203074</v>
      </c>
      <c r="C995" s="103" t="s">
        <v>1782</v>
      </c>
      <c r="D995" s="103"/>
      <c r="E995" s="103"/>
      <c r="F995" s="114" t="s">
        <v>31</v>
      </c>
      <c r="G995" s="114" t="s">
        <v>1381</v>
      </c>
      <c r="H995" s="373">
        <v>15</v>
      </c>
      <c r="I995" s="374"/>
      <c r="J995" s="375"/>
      <c r="K995" s="103"/>
      <c r="L995" s="114"/>
      <c r="M995" s="114"/>
      <c r="N995" s="103"/>
      <c r="O995" s="103" t="s">
        <v>17</v>
      </c>
    </row>
    <row r="996" spans="1:15" ht="22.5" hidden="1" customHeight="1">
      <c r="A996" s="103">
        <f>MAX(A$2:A995)+1</f>
        <v>895</v>
      </c>
      <c r="B996" s="103">
        <v>250203075</v>
      </c>
      <c r="C996" s="103" t="s">
        <v>1783</v>
      </c>
      <c r="D996" s="103"/>
      <c r="E996" s="103"/>
      <c r="F996" s="114" t="s">
        <v>31</v>
      </c>
      <c r="G996" s="114" t="s">
        <v>1381</v>
      </c>
      <c r="H996" s="373">
        <v>15</v>
      </c>
      <c r="I996" s="374"/>
      <c r="J996" s="375"/>
      <c r="K996" s="103"/>
      <c r="L996" s="114"/>
      <c r="M996" s="114"/>
      <c r="N996" s="103"/>
      <c r="O996" s="103" t="s">
        <v>17</v>
      </c>
    </row>
    <row r="997" spans="1:15" ht="22.5" hidden="1" customHeight="1">
      <c r="A997" s="103">
        <f>MAX(A$2:A996)+1</f>
        <v>896</v>
      </c>
      <c r="B997" s="103">
        <v>250203076</v>
      </c>
      <c r="C997" s="103" t="s">
        <v>1784</v>
      </c>
      <c r="D997" s="103"/>
      <c r="E997" s="103"/>
      <c r="F997" s="114" t="s">
        <v>31</v>
      </c>
      <c r="G997" s="114" t="s">
        <v>1381</v>
      </c>
      <c r="H997" s="373">
        <v>50</v>
      </c>
      <c r="I997" s="374"/>
      <c r="J997" s="375"/>
      <c r="K997" s="103"/>
      <c r="L997" s="114"/>
      <c r="M997" s="114"/>
      <c r="N997" s="103"/>
      <c r="O997" s="103" t="s">
        <v>17</v>
      </c>
    </row>
    <row r="998" spans="1:15" ht="22.5" hidden="1" customHeight="1">
      <c r="A998" s="103">
        <f>MAX(A$2:A997)+1</f>
        <v>897</v>
      </c>
      <c r="B998" s="103">
        <v>250203077</v>
      </c>
      <c r="C998" s="103" t="s">
        <v>1785</v>
      </c>
      <c r="D998" s="103"/>
      <c r="E998" s="103"/>
      <c r="F998" s="114" t="s">
        <v>31</v>
      </c>
      <c r="G998" s="114" t="s">
        <v>1381</v>
      </c>
      <c r="H998" s="373">
        <v>20</v>
      </c>
      <c r="I998" s="374"/>
      <c r="J998" s="375"/>
      <c r="K998" s="103"/>
      <c r="L998" s="114"/>
      <c r="M998" s="114"/>
      <c r="N998" s="103"/>
      <c r="O998" s="103" t="s">
        <v>17</v>
      </c>
    </row>
    <row r="999" spans="1:15" ht="22.5" hidden="1" customHeight="1">
      <c r="A999" s="103">
        <f>MAX(A$2:A998)+1</f>
        <v>898</v>
      </c>
      <c r="B999" s="103">
        <v>250203080</v>
      </c>
      <c r="C999" s="103" t="s">
        <v>1786</v>
      </c>
      <c r="D999" s="67" t="s">
        <v>1787</v>
      </c>
      <c r="E999" s="103"/>
      <c r="F999" s="114" t="s">
        <v>36</v>
      </c>
      <c r="G999" s="114" t="s">
        <v>32</v>
      </c>
      <c r="H999" s="373">
        <v>170</v>
      </c>
      <c r="I999" s="374"/>
      <c r="J999" s="375"/>
      <c r="K999" s="103"/>
      <c r="L999" s="114"/>
      <c r="M999" s="114"/>
      <c r="N999" s="103"/>
      <c r="O999" s="103" t="s">
        <v>1788</v>
      </c>
    </row>
    <row r="1000" spans="1:15" ht="22.5" hidden="1" customHeight="1">
      <c r="A1000" s="103">
        <f>MAX(A$2:A999)+1</f>
        <v>899</v>
      </c>
      <c r="B1000" s="103" t="s">
        <v>1789</v>
      </c>
      <c r="C1000" s="103" t="s">
        <v>1790</v>
      </c>
      <c r="D1000" s="67" t="s">
        <v>1787</v>
      </c>
      <c r="E1000" s="103"/>
      <c r="F1000" s="114" t="s">
        <v>36</v>
      </c>
      <c r="G1000" s="114" t="s">
        <v>32</v>
      </c>
      <c r="H1000" s="373">
        <v>170</v>
      </c>
      <c r="I1000" s="374"/>
      <c r="J1000" s="375"/>
      <c r="K1000" s="103"/>
      <c r="L1000" s="114"/>
      <c r="M1000" s="114"/>
      <c r="N1000" s="103"/>
      <c r="O1000" s="103" t="s">
        <v>1788</v>
      </c>
    </row>
    <row r="1001" spans="1:15" ht="22.5" hidden="1" customHeight="1">
      <c r="A1001" s="103">
        <f>MAX(A$2:A1000)+1</f>
        <v>900</v>
      </c>
      <c r="B1001" s="103">
        <v>250203081</v>
      </c>
      <c r="C1001" s="103" t="s">
        <v>1675</v>
      </c>
      <c r="D1001" s="67" t="s">
        <v>1791</v>
      </c>
      <c r="E1001" s="103"/>
      <c r="F1001" s="114" t="s">
        <v>36</v>
      </c>
      <c r="G1001" s="114" t="s">
        <v>32</v>
      </c>
      <c r="H1001" s="373">
        <v>112</v>
      </c>
      <c r="I1001" s="374"/>
      <c r="J1001" s="375"/>
      <c r="K1001" s="103" t="s">
        <v>1792</v>
      </c>
      <c r="L1001" s="114"/>
      <c r="M1001" s="114"/>
      <c r="N1001" s="103"/>
      <c r="O1001" s="103" t="s">
        <v>17</v>
      </c>
    </row>
    <row r="1002" spans="1:15" ht="22.5" hidden="1" customHeight="1">
      <c r="A1002" s="103">
        <f>MAX(A$2:A1001)+1</f>
        <v>901</v>
      </c>
      <c r="B1002" s="103">
        <v>250203082</v>
      </c>
      <c r="C1002" s="103" t="s">
        <v>1793</v>
      </c>
      <c r="D1002" s="103"/>
      <c r="E1002" s="103"/>
      <c r="F1002" s="114" t="s">
        <v>36</v>
      </c>
      <c r="G1002" s="114" t="s">
        <v>32</v>
      </c>
      <c r="H1002" s="373">
        <v>450</v>
      </c>
      <c r="I1002" s="374"/>
      <c r="J1002" s="375"/>
      <c r="K1002" s="103"/>
      <c r="L1002" s="114"/>
      <c r="M1002" s="114"/>
      <c r="N1002" s="103"/>
      <c r="O1002" s="103" t="s">
        <v>17</v>
      </c>
    </row>
    <row r="1003" spans="1:15" ht="24" hidden="1" customHeight="1">
      <c r="A1003" s="103">
        <f>MAX(A$2:A1002)+1</f>
        <v>902</v>
      </c>
      <c r="B1003" s="150" t="s">
        <v>1795</v>
      </c>
      <c r="C1003" s="135" t="s">
        <v>1796</v>
      </c>
      <c r="D1003" s="205"/>
      <c r="E1003" s="205"/>
      <c r="F1003" s="118" t="s">
        <v>23</v>
      </c>
      <c r="G1003" s="147" t="s">
        <v>1381</v>
      </c>
      <c r="H1003" s="373" t="s">
        <v>56</v>
      </c>
      <c r="I1003" s="374"/>
      <c r="J1003" s="375"/>
      <c r="K1003" s="207" t="s">
        <v>1797</v>
      </c>
      <c r="L1003" s="114"/>
      <c r="M1003" s="114"/>
      <c r="N1003" s="103"/>
      <c r="O1003" s="103" t="s">
        <v>17</v>
      </c>
    </row>
    <row r="1004" spans="1:15" ht="22.5" hidden="1" customHeight="1">
      <c r="A1004" s="103">
        <f>MAX(A$2:A1003)+1</f>
        <v>903</v>
      </c>
      <c r="B1004" s="103">
        <v>250203083</v>
      </c>
      <c r="C1004" s="103" t="s">
        <v>1798</v>
      </c>
      <c r="D1004" s="103"/>
      <c r="E1004" s="103"/>
      <c r="F1004" s="114" t="s">
        <v>36</v>
      </c>
      <c r="G1004" s="114" t="s">
        <v>32</v>
      </c>
      <c r="H1004" s="373">
        <v>130</v>
      </c>
      <c r="I1004" s="374"/>
      <c r="J1004" s="375"/>
      <c r="K1004" s="103" t="s">
        <v>1799</v>
      </c>
      <c r="L1004" s="114"/>
      <c r="M1004" s="114"/>
      <c r="N1004" s="103"/>
      <c r="O1004" s="103" t="s">
        <v>17</v>
      </c>
    </row>
    <row r="1005" spans="1:15" ht="22.5" hidden="1" customHeight="1">
      <c r="A1005" s="103">
        <f>MAX(A$2:A1004)+1</f>
        <v>904</v>
      </c>
      <c r="B1005" s="103">
        <v>250203084</v>
      </c>
      <c r="C1005" s="104" t="s">
        <v>1800</v>
      </c>
      <c r="D1005" s="209" t="s">
        <v>1801</v>
      </c>
      <c r="E1005" s="103"/>
      <c r="F1005" s="118" t="s">
        <v>23</v>
      </c>
      <c r="G1005" s="202" t="s">
        <v>1381</v>
      </c>
      <c r="H1005" s="373" t="s">
        <v>56</v>
      </c>
      <c r="I1005" s="374"/>
      <c r="J1005" s="375"/>
      <c r="K1005" s="195" t="s">
        <v>1440</v>
      </c>
      <c r="L1005" s="114"/>
      <c r="M1005" s="114"/>
      <c r="N1005" s="103"/>
      <c r="O1005" s="103" t="s">
        <v>492</v>
      </c>
    </row>
    <row r="1006" spans="1:15" s="87" customFormat="1" ht="22.5" hidden="1" customHeight="1">
      <c r="A1006" s="103"/>
      <c r="B1006" s="103">
        <v>2503</v>
      </c>
      <c r="C1006" s="103" t="s">
        <v>1802</v>
      </c>
      <c r="D1006" s="103" t="s">
        <v>1602</v>
      </c>
      <c r="E1006" s="103"/>
      <c r="F1006" s="114"/>
      <c r="G1006" s="114"/>
      <c r="H1006" s="373"/>
      <c r="I1006" s="374"/>
      <c r="J1006" s="375"/>
      <c r="K1006" s="103"/>
      <c r="L1006" s="114"/>
      <c r="M1006" s="114"/>
      <c r="N1006" s="103"/>
      <c r="O1006" s="103" t="s">
        <v>17</v>
      </c>
    </row>
    <row r="1007" spans="1:15" ht="22.5" hidden="1" customHeight="1">
      <c r="A1007" s="103">
        <f>MAX(A$2:A1006)+1</f>
        <v>905</v>
      </c>
      <c r="B1007" s="103" t="s">
        <v>1803</v>
      </c>
      <c r="C1007" s="103" t="s">
        <v>1804</v>
      </c>
      <c r="D1007" s="103"/>
      <c r="E1007" s="103"/>
      <c r="F1007" s="114" t="s">
        <v>36</v>
      </c>
      <c r="G1007" s="114" t="s">
        <v>1381</v>
      </c>
      <c r="H1007" s="373">
        <v>10</v>
      </c>
      <c r="I1007" s="374"/>
      <c r="J1007" s="375"/>
      <c r="K1007" s="103" t="s">
        <v>1384</v>
      </c>
      <c r="L1007" s="114"/>
      <c r="M1007" s="114"/>
      <c r="N1007" s="103"/>
      <c r="O1007" s="103" t="s">
        <v>17</v>
      </c>
    </row>
    <row r="1008" spans="1:15" ht="33.75" hidden="1" customHeight="1">
      <c r="A1008" s="103">
        <f>MAX(A$2:A1007)+1</f>
        <v>906</v>
      </c>
      <c r="B1008" s="103" t="s">
        <v>1805</v>
      </c>
      <c r="C1008" s="103" t="s">
        <v>1806</v>
      </c>
      <c r="D1008" s="103"/>
      <c r="E1008" s="103"/>
      <c r="F1008" s="114" t="s">
        <v>31</v>
      </c>
      <c r="G1008" s="114" t="s">
        <v>1381</v>
      </c>
      <c r="H1008" s="373">
        <v>25</v>
      </c>
      <c r="I1008" s="374"/>
      <c r="J1008" s="375"/>
      <c r="K1008" s="103" t="s">
        <v>1807</v>
      </c>
      <c r="L1008" s="114"/>
      <c r="M1008" s="114"/>
      <c r="N1008" s="103"/>
      <c r="O1008" s="103" t="s">
        <v>17</v>
      </c>
    </row>
    <row r="1009" spans="1:15" s="87" customFormat="1" ht="22.5" hidden="1" customHeight="1">
      <c r="A1009" s="103"/>
      <c r="B1009" s="103">
        <v>250301</v>
      </c>
      <c r="C1009" s="103" t="s">
        <v>1808</v>
      </c>
      <c r="D1009" s="103"/>
      <c r="E1009" s="103"/>
      <c r="F1009" s="114"/>
      <c r="G1009" s="114"/>
      <c r="H1009" s="373"/>
      <c r="I1009" s="374"/>
      <c r="J1009" s="375"/>
      <c r="K1009" s="103"/>
      <c r="L1009" s="114"/>
      <c r="M1009" s="114"/>
      <c r="N1009" s="103"/>
      <c r="O1009" s="103" t="s">
        <v>17</v>
      </c>
    </row>
    <row r="1010" spans="1:15" ht="22.5" hidden="1" customHeight="1">
      <c r="A1010" s="103">
        <f>MAX(A$2:A1009)+1</f>
        <v>907</v>
      </c>
      <c r="B1010" s="103">
        <v>250301001</v>
      </c>
      <c r="C1010" s="180" t="s">
        <v>1809</v>
      </c>
      <c r="D1010" s="103"/>
      <c r="E1010" s="103"/>
      <c r="F1010" s="114" t="s">
        <v>36</v>
      </c>
      <c r="G1010" s="114" t="s">
        <v>1381</v>
      </c>
      <c r="H1010" s="373">
        <v>10</v>
      </c>
      <c r="I1010" s="374"/>
      <c r="J1010" s="375"/>
      <c r="K1010" s="180" t="s">
        <v>1384</v>
      </c>
      <c r="L1010" s="114"/>
      <c r="M1010" s="114"/>
      <c r="N1010" s="103"/>
      <c r="O1010" s="103" t="s">
        <v>17</v>
      </c>
    </row>
    <row r="1011" spans="1:15" ht="22.5" hidden="1" customHeight="1">
      <c r="A1011" s="103">
        <f>MAX(A$2:A1010)+1</f>
        <v>908</v>
      </c>
      <c r="B1011" s="103" t="s">
        <v>1810</v>
      </c>
      <c r="C1011" s="180" t="s">
        <v>1809</v>
      </c>
      <c r="D1011" s="103"/>
      <c r="E1011" s="103"/>
      <c r="F1011" s="114" t="s">
        <v>31</v>
      </c>
      <c r="G1011" s="114" t="s">
        <v>1381</v>
      </c>
      <c r="H1011" s="373">
        <v>4</v>
      </c>
      <c r="I1011" s="374"/>
      <c r="J1011" s="375"/>
      <c r="K1011" s="180" t="s">
        <v>1508</v>
      </c>
      <c r="L1011" s="114"/>
      <c r="M1011" s="114"/>
      <c r="N1011" s="103"/>
      <c r="O1011" s="103" t="s">
        <v>17</v>
      </c>
    </row>
    <row r="1012" spans="1:15" ht="22.5" hidden="1" customHeight="1">
      <c r="A1012" s="103">
        <f>MAX(A$2:A1011)+1</f>
        <v>909</v>
      </c>
      <c r="B1012" s="103">
        <v>250301002</v>
      </c>
      <c r="C1012" s="180" t="s">
        <v>1811</v>
      </c>
      <c r="D1012" s="103"/>
      <c r="E1012" s="103"/>
      <c r="F1012" s="114" t="s">
        <v>36</v>
      </c>
      <c r="G1012" s="114" t="s">
        <v>1381</v>
      </c>
      <c r="H1012" s="373">
        <v>10</v>
      </c>
      <c r="I1012" s="374"/>
      <c r="J1012" s="375"/>
      <c r="K1012" s="180" t="s">
        <v>1384</v>
      </c>
      <c r="L1012" s="114"/>
      <c r="M1012" s="114"/>
      <c r="N1012" s="103"/>
      <c r="O1012" s="103" t="s">
        <v>17</v>
      </c>
    </row>
    <row r="1013" spans="1:15" ht="22.5" hidden="1" customHeight="1">
      <c r="A1013" s="103">
        <f>MAX(A$2:A1012)+1</f>
        <v>910</v>
      </c>
      <c r="B1013" s="103" t="s">
        <v>1812</v>
      </c>
      <c r="C1013" s="180" t="s">
        <v>1811</v>
      </c>
      <c r="D1013" s="103"/>
      <c r="E1013" s="103"/>
      <c r="F1013" s="114" t="s">
        <v>31</v>
      </c>
      <c r="G1013" s="114" t="s">
        <v>1381</v>
      </c>
      <c r="H1013" s="373">
        <v>4</v>
      </c>
      <c r="I1013" s="374"/>
      <c r="J1013" s="375"/>
      <c r="K1013" s="180" t="s">
        <v>1508</v>
      </c>
      <c r="L1013" s="114"/>
      <c r="M1013" s="114"/>
      <c r="N1013" s="103"/>
      <c r="O1013" s="103" t="s">
        <v>17</v>
      </c>
    </row>
    <row r="1014" spans="1:15" ht="22.5" hidden="1" customHeight="1">
      <c r="A1014" s="103">
        <f>MAX(A$2:A1013)+1</f>
        <v>911</v>
      </c>
      <c r="B1014" s="103">
        <v>250301003</v>
      </c>
      <c r="C1014" s="180" t="s">
        <v>1813</v>
      </c>
      <c r="D1014" s="103"/>
      <c r="E1014" s="103"/>
      <c r="F1014" s="114" t="s">
        <v>31</v>
      </c>
      <c r="G1014" s="114" t="s">
        <v>1381</v>
      </c>
      <c r="H1014" s="373">
        <v>1.5</v>
      </c>
      <c r="I1014" s="374"/>
      <c r="J1014" s="375"/>
      <c r="K1014" s="180"/>
      <c r="L1014" s="114"/>
      <c r="M1014" s="114"/>
      <c r="N1014" s="103"/>
      <c r="O1014" s="103" t="s">
        <v>17</v>
      </c>
    </row>
    <row r="1015" spans="1:15" ht="22.5" hidden="1" customHeight="1">
      <c r="A1015" s="103">
        <f>MAX(A$2:A1014)+1</f>
        <v>912</v>
      </c>
      <c r="B1015" s="103">
        <v>250301004</v>
      </c>
      <c r="C1015" s="180" t="s">
        <v>1814</v>
      </c>
      <c r="D1015" s="103"/>
      <c r="E1015" s="103"/>
      <c r="F1015" s="114" t="s">
        <v>31</v>
      </c>
      <c r="G1015" s="114" t="s">
        <v>1381</v>
      </c>
      <c r="H1015" s="373">
        <v>40</v>
      </c>
      <c r="I1015" s="374"/>
      <c r="J1015" s="375"/>
      <c r="K1015" s="180"/>
      <c r="L1015" s="114"/>
      <c r="M1015" s="114"/>
      <c r="N1015" s="103"/>
      <c r="O1015" s="103" t="s">
        <v>17</v>
      </c>
    </row>
    <row r="1016" spans="1:15" ht="22.5" hidden="1" customHeight="1">
      <c r="A1016" s="103">
        <f>MAX(A$2:A1015)+1</f>
        <v>913</v>
      </c>
      <c r="B1016" s="103">
        <v>250301005</v>
      </c>
      <c r="C1016" s="180" t="s">
        <v>1815</v>
      </c>
      <c r="D1016" s="103" t="s">
        <v>1816</v>
      </c>
      <c r="E1016" s="103"/>
      <c r="F1016" s="114" t="s">
        <v>31</v>
      </c>
      <c r="G1016" s="114" t="s">
        <v>1381</v>
      </c>
      <c r="H1016" s="373">
        <v>20</v>
      </c>
      <c r="I1016" s="374"/>
      <c r="J1016" s="375"/>
      <c r="K1016" s="180"/>
      <c r="L1016" s="114"/>
      <c r="M1016" s="114"/>
      <c r="N1016" s="103"/>
      <c r="O1016" s="103" t="s">
        <v>17</v>
      </c>
    </row>
    <row r="1017" spans="1:15" ht="22.5" hidden="1" customHeight="1">
      <c r="A1017" s="103">
        <f>MAX(A$2:A1016)+1</f>
        <v>914</v>
      </c>
      <c r="B1017" s="103">
        <v>250301006</v>
      </c>
      <c r="C1017" s="180" t="s">
        <v>1817</v>
      </c>
      <c r="D1017" s="103"/>
      <c r="E1017" s="103"/>
      <c r="F1017" s="114" t="s">
        <v>36</v>
      </c>
      <c r="G1017" s="114" t="s">
        <v>1381</v>
      </c>
      <c r="H1017" s="373">
        <v>25</v>
      </c>
      <c r="I1017" s="374"/>
      <c r="J1017" s="375"/>
      <c r="K1017" s="180" t="s">
        <v>1818</v>
      </c>
      <c r="L1017" s="114"/>
      <c r="M1017" s="114"/>
      <c r="N1017" s="103"/>
      <c r="O1017" s="103" t="s">
        <v>17</v>
      </c>
    </row>
    <row r="1018" spans="1:15" ht="22.5" hidden="1" customHeight="1">
      <c r="A1018" s="103">
        <f>MAX(A$2:A1017)+1</f>
        <v>915</v>
      </c>
      <c r="B1018" s="103" t="s">
        <v>1819</v>
      </c>
      <c r="C1018" s="180" t="s">
        <v>1817</v>
      </c>
      <c r="D1018" s="103"/>
      <c r="E1018" s="103"/>
      <c r="F1018" s="114" t="s">
        <v>31</v>
      </c>
      <c r="G1018" s="114" t="s">
        <v>1381</v>
      </c>
      <c r="H1018" s="373">
        <v>5</v>
      </c>
      <c r="I1018" s="374"/>
      <c r="J1018" s="375"/>
      <c r="K1018" s="180" t="s">
        <v>1820</v>
      </c>
      <c r="L1018" s="114"/>
      <c r="M1018" s="114"/>
      <c r="N1018" s="103"/>
      <c r="O1018" s="103" t="s">
        <v>17</v>
      </c>
    </row>
    <row r="1019" spans="1:15" ht="22.5" hidden="1" customHeight="1">
      <c r="A1019" s="103">
        <f>MAX(A$2:A1018)+1</f>
        <v>916</v>
      </c>
      <c r="B1019" s="103">
        <v>250301007</v>
      </c>
      <c r="C1019" s="180" t="s">
        <v>1821</v>
      </c>
      <c r="D1019" s="103"/>
      <c r="E1019" s="103"/>
      <c r="F1019" s="114" t="s">
        <v>36</v>
      </c>
      <c r="G1019" s="114" t="s">
        <v>1381</v>
      </c>
      <c r="H1019" s="373">
        <v>20</v>
      </c>
      <c r="I1019" s="374"/>
      <c r="J1019" s="375"/>
      <c r="K1019" s="180" t="s">
        <v>1818</v>
      </c>
      <c r="L1019" s="114"/>
      <c r="M1019" s="114"/>
      <c r="N1019" s="103"/>
      <c r="O1019" s="103" t="s">
        <v>17</v>
      </c>
    </row>
    <row r="1020" spans="1:15" ht="22.5" hidden="1" customHeight="1">
      <c r="A1020" s="103">
        <f>MAX(A$2:A1019)+1</f>
        <v>917</v>
      </c>
      <c r="B1020" s="103" t="s">
        <v>1822</v>
      </c>
      <c r="C1020" s="180" t="s">
        <v>1821</v>
      </c>
      <c r="D1020" s="103"/>
      <c r="E1020" s="103"/>
      <c r="F1020" s="114" t="s">
        <v>31</v>
      </c>
      <c r="G1020" s="114" t="s">
        <v>1381</v>
      </c>
      <c r="H1020" s="373">
        <v>5</v>
      </c>
      <c r="I1020" s="374"/>
      <c r="J1020" s="375"/>
      <c r="K1020" s="180" t="s">
        <v>1820</v>
      </c>
      <c r="L1020" s="114"/>
      <c r="M1020" s="114"/>
      <c r="N1020" s="103"/>
      <c r="O1020" s="103" t="s">
        <v>17</v>
      </c>
    </row>
    <row r="1021" spans="1:15" ht="22.5" hidden="1" customHeight="1">
      <c r="A1021" s="103">
        <f>MAX(A$2:A1020)+1</f>
        <v>918</v>
      </c>
      <c r="B1021" s="103">
        <v>250301009</v>
      </c>
      <c r="C1021" s="180" t="s">
        <v>1823</v>
      </c>
      <c r="D1021" s="103"/>
      <c r="E1021" s="103"/>
      <c r="F1021" s="114" t="s">
        <v>31</v>
      </c>
      <c r="G1021" s="114" t="s">
        <v>1381</v>
      </c>
      <c r="H1021" s="373">
        <v>15</v>
      </c>
      <c r="I1021" s="374"/>
      <c r="J1021" s="375"/>
      <c r="K1021" s="103"/>
      <c r="L1021" s="114"/>
      <c r="M1021" s="114"/>
      <c r="N1021" s="103"/>
      <c r="O1021" s="103" t="s">
        <v>17</v>
      </c>
    </row>
    <row r="1022" spans="1:15" ht="22.5" hidden="1" customHeight="1">
      <c r="A1022" s="103">
        <f>MAX(A$2:A1021)+1</f>
        <v>919</v>
      </c>
      <c r="B1022" s="103">
        <v>250301010</v>
      </c>
      <c r="C1022" s="180" t="s">
        <v>1824</v>
      </c>
      <c r="D1022" s="103"/>
      <c r="E1022" s="103"/>
      <c r="F1022" s="114" t="s">
        <v>31</v>
      </c>
      <c r="G1022" s="114" t="s">
        <v>1381</v>
      </c>
      <c r="H1022" s="373">
        <v>2</v>
      </c>
      <c r="I1022" s="374"/>
      <c r="J1022" s="375"/>
      <c r="K1022" s="103" t="s">
        <v>1508</v>
      </c>
      <c r="L1022" s="114"/>
      <c r="M1022" s="114"/>
      <c r="N1022" s="103"/>
      <c r="O1022" s="103" t="s">
        <v>17</v>
      </c>
    </row>
    <row r="1023" spans="1:15" ht="22.5" hidden="1" customHeight="1">
      <c r="A1023" s="103">
        <f>MAX(A$2:A1022)+1</f>
        <v>920</v>
      </c>
      <c r="B1023" s="103" t="s">
        <v>1825</v>
      </c>
      <c r="C1023" s="180" t="s">
        <v>1824</v>
      </c>
      <c r="D1023" s="103"/>
      <c r="E1023" s="103"/>
      <c r="F1023" s="114" t="s">
        <v>36</v>
      </c>
      <c r="G1023" s="114" t="s">
        <v>1381</v>
      </c>
      <c r="H1023" s="373">
        <v>10</v>
      </c>
      <c r="I1023" s="374"/>
      <c r="J1023" s="375"/>
      <c r="K1023" s="103" t="s">
        <v>1818</v>
      </c>
      <c r="L1023" s="114"/>
      <c r="M1023" s="114"/>
      <c r="N1023" s="103"/>
      <c r="O1023" s="103" t="s">
        <v>17</v>
      </c>
    </row>
    <row r="1024" spans="1:15" ht="22.5" hidden="1" customHeight="1">
      <c r="A1024" s="103">
        <f>MAX(A$2:A1023)+1</f>
        <v>921</v>
      </c>
      <c r="B1024" s="103" t="s">
        <v>1826</v>
      </c>
      <c r="C1024" s="180" t="s">
        <v>1824</v>
      </c>
      <c r="D1024" s="103"/>
      <c r="E1024" s="103"/>
      <c r="F1024" s="114" t="s">
        <v>36</v>
      </c>
      <c r="G1024" s="114" t="s">
        <v>1381</v>
      </c>
      <c r="H1024" s="373">
        <v>10</v>
      </c>
      <c r="I1024" s="374"/>
      <c r="J1024" s="375"/>
      <c r="K1024" s="103" t="s">
        <v>1384</v>
      </c>
      <c r="L1024" s="114"/>
      <c r="M1024" s="114"/>
      <c r="N1024" s="103"/>
      <c r="O1024" s="103" t="s">
        <v>17</v>
      </c>
    </row>
    <row r="1025" spans="1:15" ht="22.5" hidden="1" customHeight="1">
      <c r="A1025" s="103">
        <f>MAX(A$2:A1024)+1</f>
        <v>922</v>
      </c>
      <c r="B1025" s="103">
        <v>250301011</v>
      </c>
      <c r="C1025" s="180" t="s">
        <v>1827</v>
      </c>
      <c r="D1025" s="103"/>
      <c r="E1025" s="103"/>
      <c r="F1025" s="114" t="s">
        <v>31</v>
      </c>
      <c r="G1025" s="114" t="s">
        <v>1381</v>
      </c>
      <c r="H1025" s="373">
        <v>15</v>
      </c>
      <c r="I1025" s="374"/>
      <c r="J1025" s="375"/>
      <c r="K1025" s="103"/>
      <c r="L1025" s="114"/>
      <c r="M1025" s="114"/>
      <c r="N1025" s="103"/>
      <c r="O1025" s="103" t="s">
        <v>17</v>
      </c>
    </row>
    <row r="1026" spans="1:15" ht="22.5" hidden="1" customHeight="1">
      <c r="A1026" s="103">
        <f>MAX(A$2:A1025)+1</f>
        <v>923</v>
      </c>
      <c r="B1026" s="103" t="s">
        <v>1828</v>
      </c>
      <c r="C1026" s="210" t="s">
        <v>1829</v>
      </c>
      <c r="D1026" s="103" t="s">
        <v>1830</v>
      </c>
      <c r="E1026" s="103"/>
      <c r="F1026" s="114" t="s">
        <v>36</v>
      </c>
      <c r="G1026" s="114" t="s">
        <v>1381</v>
      </c>
      <c r="H1026" s="373">
        <v>215</v>
      </c>
      <c r="I1026" s="374"/>
      <c r="J1026" s="375"/>
      <c r="K1026" s="103" t="s">
        <v>1831</v>
      </c>
      <c r="L1026" s="114"/>
      <c r="M1026" s="114"/>
      <c r="N1026" s="103"/>
      <c r="O1026" s="103" t="s">
        <v>17</v>
      </c>
    </row>
    <row r="1027" spans="1:15" ht="22.5" hidden="1" customHeight="1">
      <c r="A1027" s="103">
        <f>MAX(A$2:A1026)+1</f>
        <v>924</v>
      </c>
      <c r="B1027" s="103">
        <v>250301012</v>
      </c>
      <c r="C1027" s="180" t="s">
        <v>1832</v>
      </c>
      <c r="D1027" s="103"/>
      <c r="E1027" s="103"/>
      <c r="F1027" s="114" t="s">
        <v>36</v>
      </c>
      <c r="G1027" s="114" t="s">
        <v>1381</v>
      </c>
      <c r="H1027" s="373">
        <v>20</v>
      </c>
      <c r="I1027" s="374"/>
      <c r="J1027" s="375"/>
      <c r="K1027" s="103" t="s">
        <v>1833</v>
      </c>
      <c r="L1027" s="114"/>
      <c r="M1027" s="114"/>
      <c r="N1027" s="103"/>
      <c r="O1027" s="103" t="s">
        <v>17</v>
      </c>
    </row>
    <row r="1028" spans="1:15" ht="22.5" hidden="1" customHeight="1">
      <c r="A1028" s="103">
        <f>MAX(A$2:A1027)+1</f>
        <v>925</v>
      </c>
      <c r="B1028" s="103">
        <v>250301013</v>
      </c>
      <c r="C1028" s="180" t="s">
        <v>1834</v>
      </c>
      <c r="D1028" s="103"/>
      <c r="E1028" s="103"/>
      <c r="F1028" s="114" t="s">
        <v>36</v>
      </c>
      <c r="G1028" s="114" t="s">
        <v>1381</v>
      </c>
      <c r="H1028" s="373">
        <v>20</v>
      </c>
      <c r="I1028" s="374"/>
      <c r="J1028" s="375"/>
      <c r="K1028" s="103" t="s">
        <v>1833</v>
      </c>
      <c r="L1028" s="114"/>
      <c r="M1028" s="114"/>
      <c r="N1028" s="103"/>
      <c r="O1028" s="103" t="s">
        <v>17</v>
      </c>
    </row>
    <row r="1029" spans="1:15" ht="22.5" hidden="1" customHeight="1">
      <c r="A1029" s="103">
        <f>MAX(A$2:A1028)+1</f>
        <v>926</v>
      </c>
      <c r="B1029" s="103">
        <v>250301015</v>
      </c>
      <c r="C1029" s="180" t="s">
        <v>1835</v>
      </c>
      <c r="D1029" s="103"/>
      <c r="E1029" s="103"/>
      <c r="F1029" s="114" t="s">
        <v>36</v>
      </c>
      <c r="G1029" s="114" t="s">
        <v>1381</v>
      </c>
      <c r="H1029" s="373">
        <v>25</v>
      </c>
      <c r="I1029" s="374"/>
      <c r="J1029" s="375"/>
      <c r="K1029" s="103" t="s">
        <v>1836</v>
      </c>
      <c r="L1029" s="114"/>
      <c r="M1029" s="114"/>
      <c r="N1029" s="103"/>
      <c r="O1029" s="103" t="s">
        <v>17</v>
      </c>
    </row>
    <row r="1030" spans="1:15" ht="22.5" hidden="1" customHeight="1">
      <c r="A1030" s="103">
        <f>MAX(A$2:A1029)+1</f>
        <v>927</v>
      </c>
      <c r="B1030" s="103" t="s">
        <v>1837</v>
      </c>
      <c r="C1030" s="103" t="s">
        <v>1838</v>
      </c>
      <c r="D1030" s="103"/>
      <c r="E1030" s="103"/>
      <c r="F1030" s="114" t="s">
        <v>36</v>
      </c>
      <c r="G1030" s="114" t="s">
        <v>1381</v>
      </c>
      <c r="H1030" s="373">
        <v>35</v>
      </c>
      <c r="I1030" s="374"/>
      <c r="J1030" s="375"/>
      <c r="K1030" s="103" t="s">
        <v>1465</v>
      </c>
      <c r="L1030" s="114"/>
      <c r="M1030" s="114"/>
      <c r="N1030" s="103"/>
      <c r="O1030" s="103" t="s">
        <v>17</v>
      </c>
    </row>
    <row r="1031" spans="1:15" ht="22.5" hidden="1" customHeight="1">
      <c r="A1031" s="103">
        <f>MAX(A$2:A1030)+1</f>
        <v>928</v>
      </c>
      <c r="B1031" s="103">
        <v>250301016</v>
      </c>
      <c r="C1031" s="103" t="s">
        <v>1839</v>
      </c>
      <c r="D1031" s="103"/>
      <c r="E1031" s="103"/>
      <c r="F1031" s="114" t="s">
        <v>31</v>
      </c>
      <c r="G1031" s="114" t="s">
        <v>1381</v>
      </c>
      <c r="H1031" s="373">
        <v>10</v>
      </c>
      <c r="I1031" s="374"/>
      <c r="J1031" s="375"/>
      <c r="K1031" s="103"/>
      <c r="L1031" s="114"/>
      <c r="M1031" s="114"/>
      <c r="N1031" s="103"/>
      <c r="O1031" s="103" t="s">
        <v>17</v>
      </c>
    </row>
    <row r="1032" spans="1:15" ht="22.5" hidden="1" customHeight="1">
      <c r="A1032" s="103">
        <f>MAX(A$2:A1031)+1</f>
        <v>929</v>
      </c>
      <c r="B1032" s="103">
        <v>250301017</v>
      </c>
      <c r="C1032" s="103" t="s">
        <v>1840</v>
      </c>
      <c r="D1032" s="103"/>
      <c r="E1032" s="103"/>
      <c r="F1032" s="114" t="s">
        <v>31</v>
      </c>
      <c r="G1032" s="114" t="s">
        <v>1381</v>
      </c>
      <c r="H1032" s="373">
        <v>20</v>
      </c>
      <c r="I1032" s="374"/>
      <c r="J1032" s="375"/>
      <c r="K1032" s="103" t="s">
        <v>1771</v>
      </c>
      <c r="L1032" s="114"/>
      <c r="M1032" s="114"/>
      <c r="N1032" s="103"/>
      <c r="O1032" s="103" t="s">
        <v>17</v>
      </c>
    </row>
    <row r="1033" spans="1:15" ht="22.5" hidden="1" customHeight="1">
      <c r="A1033" s="103">
        <f>MAX(A$2:A1032)+1</f>
        <v>930</v>
      </c>
      <c r="B1033" s="103" t="s">
        <v>1841</v>
      </c>
      <c r="C1033" s="103" t="s">
        <v>1840</v>
      </c>
      <c r="D1033" s="103"/>
      <c r="E1033" s="103"/>
      <c r="F1033" s="114" t="s">
        <v>36</v>
      </c>
      <c r="G1033" s="114" t="s">
        <v>1381</v>
      </c>
      <c r="H1033" s="373">
        <v>35</v>
      </c>
      <c r="I1033" s="374"/>
      <c r="J1033" s="375"/>
      <c r="K1033" s="103" t="s">
        <v>1842</v>
      </c>
      <c r="L1033" s="114"/>
      <c r="M1033" s="114"/>
      <c r="N1033" s="103"/>
      <c r="O1033" s="103" t="s">
        <v>17</v>
      </c>
    </row>
    <row r="1034" spans="1:15" ht="22.5" hidden="1" customHeight="1">
      <c r="A1034" s="103">
        <f>MAX(A$2:A1033)+1</f>
        <v>931</v>
      </c>
      <c r="B1034" s="103" t="s">
        <v>1843</v>
      </c>
      <c r="C1034" s="103" t="s">
        <v>1840</v>
      </c>
      <c r="D1034" s="103"/>
      <c r="E1034" s="103"/>
      <c r="F1034" s="114" t="s">
        <v>36</v>
      </c>
      <c r="G1034" s="114" t="s">
        <v>1381</v>
      </c>
      <c r="H1034" s="373">
        <v>35</v>
      </c>
      <c r="I1034" s="374"/>
      <c r="J1034" s="375"/>
      <c r="K1034" s="105" t="s">
        <v>1844</v>
      </c>
      <c r="L1034" s="114"/>
      <c r="M1034" s="114"/>
      <c r="N1034" s="103"/>
      <c r="O1034" s="103" t="s">
        <v>17</v>
      </c>
    </row>
    <row r="1035" spans="1:15" ht="22.5" hidden="1" customHeight="1">
      <c r="A1035" s="103">
        <f>MAX(A$2:A1034)+1</f>
        <v>932</v>
      </c>
      <c r="B1035" s="103">
        <v>250301018</v>
      </c>
      <c r="C1035" s="103" t="s">
        <v>1845</v>
      </c>
      <c r="D1035" s="103"/>
      <c r="E1035" s="103"/>
      <c r="F1035" s="114" t="s">
        <v>31</v>
      </c>
      <c r="G1035" s="114" t="s">
        <v>1381</v>
      </c>
      <c r="H1035" s="373">
        <v>15</v>
      </c>
      <c r="I1035" s="374"/>
      <c r="J1035" s="375"/>
      <c r="K1035" s="103"/>
      <c r="L1035" s="114"/>
      <c r="M1035" s="114"/>
      <c r="N1035" s="103"/>
      <c r="O1035" s="103" t="s">
        <v>17</v>
      </c>
    </row>
    <row r="1036" spans="1:15" ht="22.5" hidden="1" customHeight="1">
      <c r="A1036" s="103">
        <f>MAX(A$2:A1035)+1</f>
        <v>933</v>
      </c>
      <c r="B1036" s="103">
        <v>250301019</v>
      </c>
      <c r="C1036" s="103" t="s">
        <v>1846</v>
      </c>
      <c r="D1036" s="103"/>
      <c r="E1036" s="103"/>
      <c r="F1036" s="114" t="s">
        <v>31</v>
      </c>
      <c r="G1036" s="114" t="s">
        <v>1381</v>
      </c>
      <c r="H1036" s="373">
        <v>8</v>
      </c>
      <c r="I1036" s="374"/>
      <c r="J1036" s="375"/>
      <c r="K1036" s="103"/>
      <c r="L1036" s="114"/>
      <c r="M1036" s="114"/>
      <c r="N1036" s="103"/>
      <c r="O1036" s="103" t="s">
        <v>17</v>
      </c>
    </row>
    <row r="1037" spans="1:15" ht="22.5" hidden="1" customHeight="1">
      <c r="A1037" s="103">
        <f>MAX(A$2:A1036)+1</f>
        <v>934</v>
      </c>
      <c r="B1037" s="103" t="s">
        <v>1847</v>
      </c>
      <c r="C1037" s="103" t="s">
        <v>1848</v>
      </c>
      <c r="D1037" s="103"/>
      <c r="E1037" s="103"/>
      <c r="F1037" s="116" t="s">
        <v>31</v>
      </c>
      <c r="G1037" s="114" t="s">
        <v>32</v>
      </c>
      <c r="H1037" s="373">
        <v>30</v>
      </c>
      <c r="I1037" s="374"/>
      <c r="J1037" s="375"/>
      <c r="K1037" s="105" t="s">
        <v>1528</v>
      </c>
      <c r="L1037" s="114"/>
      <c r="M1037" s="114"/>
      <c r="N1037" s="103"/>
      <c r="O1037" s="103" t="s">
        <v>17</v>
      </c>
    </row>
    <row r="1038" spans="1:15" ht="22.5" hidden="1" customHeight="1">
      <c r="A1038" s="103">
        <f>MAX(A$2:A1037)+1</f>
        <v>935</v>
      </c>
      <c r="B1038" s="103" t="s">
        <v>1849</v>
      </c>
      <c r="C1038" s="103" t="s">
        <v>1848</v>
      </c>
      <c r="D1038" s="103"/>
      <c r="E1038" s="103"/>
      <c r="F1038" s="114" t="s">
        <v>23</v>
      </c>
      <c r="G1038" s="114" t="s">
        <v>1381</v>
      </c>
      <c r="H1038" s="373" t="s">
        <v>56</v>
      </c>
      <c r="I1038" s="374"/>
      <c r="J1038" s="375"/>
      <c r="K1038" s="161" t="s">
        <v>1850</v>
      </c>
      <c r="L1038" s="114"/>
      <c r="M1038" s="114"/>
      <c r="N1038" s="103"/>
      <c r="O1038" s="103" t="s">
        <v>17</v>
      </c>
    </row>
    <row r="1039" spans="1:15" ht="22.5" hidden="1" customHeight="1">
      <c r="A1039" s="103">
        <f>MAX(A$2:A1038)+1</f>
        <v>936</v>
      </c>
      <c r="B1039" s="103">
        <v>250301020</v>
      </c>
      <c r="C1039" s="103" t="s">
        <v>1851</v>
      </c>
      <c r="D1039" s="103"/>
      <c r="E1039" s="103"/>
      <c r="F1039" s="114" t="s">
        <v>36</v>
      </c>
      <c r="G1039" s="114" t="s">
        <v>32</v>
      </c>
      <c r="H1039" s="373">
        <v>130</v>
      </c>
      <c r="I1039" s="374"/>
      <c r="J1039" s="375"/>
      <c r="K1039" s="103"/>
      <c r="L1039" s="114"/>
      <c r="M1039" s="114"/>
      <c r="N1039" s="103"/>
      <c r="O1039" s="103" t="s">
        <v>17</v>
      </c>
    </row>
    <row r="1040" spans="1:15" ht="22.5" hidden="1" customHeight="1">
      <c r="A1040" s="103">
        <f>MAX(A$2:A1039)+1</f>
        <v>937</v>
      </c>
      <c r="B1040" s="103">
        <v>250301021</v>
      </c>
      <c r="C1040" s="103" t="s">
        <v>1852</v>
      </c>
      <c r="D1040" s="103"/>
      <c r="E1040" s="103"/>
      <c r="F1040" s="114" t="s">
        <v>36</v>
      </c>
      <c r="G1040" s="114" t="s">
        <v>32</v>
      </c>
      <c r="H1040" s="373">
        <v>190</v>
      </c>
      <c r="I1040" s="374"/>
      <c r="J1040" s="375"/>
      <c r="K1040" s="103" t="s">
        <v>1510</v>
      </c>
      <c r="L1040" s="114"/>
      <c r="M1040" s="114"/>
      <c r="N1040" s="103"/>
      <c r="O1040" s="103" t="s">
        <v>17</v>
      </c>
    </row>
    <row r="1041" spans="1:15" ht="30" hidden="1" customHeight="1">
      <c r="A1041" s="103">
        <f>MAX(A$2:A1040)+1</f>
        <v>938</v>
      </c>
      <c r="B1041" s="103">
        <v>250301022</v>
      </c>
      <c r="C1041" s="103" t="s">
        <v>1853</v>
      </c>
      <c r="D1041" s="103" t="s">
        <v>1854</v>
      </c>
      <c r="E1041" s="103"/>
      <c r="F1041" s="114" t="s">
        <v>36</v>
      </c>
      <c r="G1041" s="114" t="s">
        <v>32</v>
      </c>
      <c r="H1041" s="373">
        <v>380</v>
      </c>
      <c r="I1041" s="374"/>
      <c r="J1041" s="375"/>
      <c r="K1041" s="105" t="s">
        <v>1855</v>
      </c>
      <c r="L1041" s="114"/>
      <c r="M1041" s="114"/>
      <c r="N1041" s="114"/>
      <c r="O1041" s="103" t="s">
        <v>94</v>
      </c>
    </row>
    <row r="1042" spans="1:15" ht="22.5" hidden="1" customHeight="1">
      <c r="A1042" s="103">
        <f>MAX(A$2:A1041)+1</f>
        <v>939</v>
      </c>
      <c r="B1042" s="150" t="s">
        <v>1856</v>
      </c>
      <c r="C1042" s="134" t="s">
        <v>1857</v>
      </c>
      <c r="D1042" s="152" t="s">
        <v>1858</v>
      </c>
      <c r="E1042" s="140"/>
      <c r="F1042" s="95" t="s">
        <v>23</v>
      </c>
      <c r="G1042" s="147" t="s">
        <v>1381</v>
      </c>
      <c r="H1042" s="373" t="s">
        <v>56</v>
      </c>
      <c r="I1042" s="374"/>
      <c r="J1042" s="375"/>
      <c r="K1042" s="214" t="s">
        <v>336</v>
      </c>
      <c r="L1042" s="114"/>
      <c r="M1042" s="114"/>
      <c r="N1042" s="103"/>
      <c r="O1042" s="103" t="s">
        <v>17</v>
      </c>
    </row>
    <row r="1043" spans="1:15" ht="11.25" hidden="1" customHeight="1">
      <c r="A1043" s="103">
        <f>MAX(A$2:A1042)+1</f>
        <v>940</v>
      </c>
      <c r="B1043" s="103">
        <v>250301023</v>
      </c>
      <c r="C1043" s="211" t="s">
        <v>1859</v>
      </c>
      <c r="D1043" s="103" t="s">
        <v>1854</v>
      </c>
      <c r="E1043" s="103"/>
      <c r="F1043" s="114" t="s">
        <v>36</v>
      </c>
      <c r="G1043" s="114" t="s">
        <v>32</v>
      </c>
      <c r="H1043" s="373">
        <v>380</v>
      </c>
      <c r="I1043" s="374"/>
      <c r="J1043" s="375"/>
      <c r="K1043" s="105" t="s">
        <v>1855</v>
      </c>
      <c r="L1043" s="114"/>
      <c r="M1043" s="114"/>
      <c r="N1043" s="114"/>
      <c r="O1043" s="103" t="s">
        <v>94</v>
      </c>
    </row>
    <row r="1044" spans="1:15" ht="22.5" hidden="1" customHeight="1">
      <c r="A1044" s="103">
        <f>MAX(A$2:A1043)+1</f>
        <v>941</v>
      </c>
      <c r="B1044" s="133">
        <v>250301024</v>
      </c>
      <c r="C1044" s="134" t="s">
        <v>1860</v>
      </c>
      <c r="D1044" s="212"/>
      <c r="E1044" s="140"/>
      <c r="F1044" s="95" t="s">
        <v>23</v>
      </c>
      <c r="G1044" s="147" t="s">
        <v>1381</v>
      </c>
      <c r="H1044" s="373" t="s">
        <v>56</v>
      </c>
      <c r="I1044" s="374"/>
      <c r="J1044" s="375"/>
      <c r="K1044" s="214" t="s">
        <v>336</v>
      </c>
      <c r="L1044" s="114"/>
      <c r="M1044" s="114"/>
      <c r="N1044" s="103"/>
      <c r="O1044" s="103" t="s">
        <v>17</v>
      </c>
    </row>
    <row r="1045" spans="1:15" ht="30" hidden="1" customHeight="1">
      <c r="A1045" s="103">
        <f>MAX(A$2:A1044)+1</f>
        <v>942</v>
      </c>
      <c r="B1045" s="194">
        <v>250301025</v>
      </c>
      <c r="C1045" s="195" t="s">
        <v>1861</v>
      </c>
      <c r="D1045" s="199" t="s">
        <v>1862</v>
      </c>
      <c r="E1045" s="213"/>
      <c r="F1045" s="118" t="s">
        <v>23</v>
      </c>
      <c r="G1045" s="202" t="s">
        <v>1381</v>
      </c>
      <c r="H1045" s="373" t="s">
        <v>56</v>
      </c>
      <c r="I1045" s="374"/>
      <c r="J1045" s="375"/>
      <c r="K1045" s="195" t="s">
        <v>1863</v>
      </c>
      <c r="L1045" s="114"/>
      <c r="M1045" s="114"/>
      <c r="N1045" s="103"/>
      <c r="O1045" s="103" t="s">
        <v>492</v>
      </c>
    </row>
    <row r="1046" spans="1:15" s="87" customFormat="1" ht="22.5" hidden="1" customHeight="1">
      <c r="A1046" s="103"/>
      <c r="B1046" s="103">
        <v>250302</v>
      </c>
      <c r="C1046" s="103" t="s">
        <v>1864</v>
      </c>
      <c r="D1046" s="103"/>
      <c r="E1046" s="103"/>
      <c r="F1046" s="114"/>
      <c r="G1046" s="114"/>
      <c r="H1046" s="373"/>
      <c r="I1046" s="374"/>
      <c r="J1046" s="375"/>
      <c r="K1046" s="103"/>
      <c r="L1046" s="114"/>
      <c r="M1046" s="114"/>
      <c r="N1046" s="103"/>
      <c r="O1046" s="103" t="s">
        <v>17</v>
      </c>
    </row>
    <row r="1047" spans="1:15" ht="22.5" hidden="1" customHeight="1">
      <c r="A1047" s="103">
        <f>MAX(A$2:A1046)+1</f>
        <v>943</v>
      </c>
      <c r="B1047" s="103">
        <v>250302001</v>
      </c>
      <c r="C1047" s="103" t="s">
        <v>1865</v>
      </c>
      <c r="D1047" s="103" t="s">
        <v>1866</v>
      </c>
      <c r="E1047" s="103"/>
      <c r="F1047" s="114" t="s">
        <v>31</v>
      </c>
      <c r="G1047" s="114" t="s">
        <v>32</v>
      </c>
      <c r="H1047" s="373">
        <v>4</v>
      </c>
      <c r="I1047" s="374"/>
      <c r="J1047" s="375"/>
      <c r="K1047" s="103" t="s">
        <v>1867</v>
      </c>
      <c r="L1047" s="114"/>
      <c r="M1047" s="114"/>
      <c r="N1047" s="103"/>
      <c r="O1047" s="103" t="s">
        <v>17</v>
      </c>
    </row>
    <row r="1048" spans="1:15" ht="33.75" hidden="1" customHeight="1">
      <c r="A1048" s="103">
        <f>MAX(A$2:A1047)+1</f>
        <v>944</v>
      </c>
      <c r="B1048" s="103" t="s">
        <v>1868</v>
      </c>
      <c r="C1048" s="103" t="s">
        <v>1865</v>
      </c>
      <c r="D1048" s="103"/>
      <c r="E1048" s="103"/>
      <c r="F1048" s="114" t="s">
        <v>914</v>
      </c>
      <c r="G1048" s="114" t="s">
        <v>32</v>
      </c>
      <c r="H1048" s="373">
        <v>10</v>
      </c>
      <c r="I1048" s="374"/>
      <c r="J1048" s="375"/>
      <c r="K1048" s="105" t="s">
        <v>1869</v>
      </c>
      <c r="L1048" s="114"/>
      <c r="M1048" s="114"/>
      <c r="N1048" s="103"/>
      <c r="O1048" s="103" t="s">
        <v>17</v>
      </c>
    </row>
    <row r="1049" spans="1:15" ht="22.5" hidden="1" customHeight="1">
      <c r="A1049" s="103">
        <f>MAX(A$2:A1048)+1</f>
        <v>945</v>
      </c>
      <c r="B1049" s="103">
        <v>250302002</v>
      </c>
      <c r="C1049" s="180" t="s">
        <v>1870</v>
      </c>
      <c r="D1049" s="103" t="s">
        <v>1871</v>
      </c>
      <c r="E1049" s="103"/>
      <c r="F1049" s="114" t="s">
        <v>31</v>
      </c>
      <c r="G1049" s="114" t="s">
        <v>1381</v>
      </c>
      <c r="H1049" s="373">
        <v>19</v>
      </c>
      <c r="I1049" s="374"/>
      <c r="J1049" s="375"/>
      <c r="K1049" s="103"/>
      <c r="L1049" s="114"/>
      <c r="M1049" s="114"/>
      <c r="N1049" s="103"/>
      <c r="O1049" s="103" t="s">
        <v>17</v>
      </c>
    </row>
    <row r="1050" spans="1:15" ht="22.5" hidden="1" customHeight="1">
      <c r="A1050" s="103">
        <f>MAX(A$2:A1049)+1</f>
        <v>946</v>
      </c>
      <c r="B1050" s="103" t="s">
        <v>1872</v>
      </c>
      <c r="C1050" s="180" t="s">
        <v>1873</v>
      </c>
      <c r="D1050" s="103"/>
      <c r="E1050" s="103"/>
      <c r="F1050" s="114" t="s">
        <v>36</v>
      </c>
      <c r="G1050" s="114" t="s">
        <v>32</v>
      </c>
      <c r="H1050" s="373">
        <v>45</v>
      </c>
      <c r="I1050" s="374"/>
      <c r="J1050" s="375"/>
      <c r="K1050" s="103" t="s">
        <v>1874</v>
      </c>
      <c r="L1050" s="114"/>
      <c r="M1050" s="114"/>
      <c r="N1050" s="103"/>
      <c r="O1050" s="103" t="s">
        <v>17</v>
      </c>
    </row>
    <row r="1051" spans="1:15" ht="22.5" hidden="1" customHeight="1">
      <c r="A1051" s="103">
        <f>MAX(A$2:A1050)+1</f>
        <v>947</v>
      </c>
      <c r="B1051" s="103">
        <v>250302003</v>
      </c>
      <c r="C1051" s="180" t="s">
        <v>1875</v>
      </c>
      <c r="D1051" s="103"/>
      <c r="E1051" s="103"/>
      <c r="F1051" s="114" t="s">
        <v>31</v>
      </c>
      <c r="G1051" s="114" t="s">
        <v>32</v>
      </c>
      <c r="H1051" s="373">
        <v>30</v>
      </c>
      <c r="I1051" s="374"/>
      <c r="J1051" s="375"/>
      <c r="K1051" s="103" t="s">
        <v>1844</v>
      </c>
      <c r="L1051" s="114"/>
      <c r="M1051" s="114"/>
      <c r="N1051" s="103"/>
      <c r="O1051" s="103" t="s">
        <v>17</v>
      </c>
    </row>
    <row r="1052" spans="1:15" ht="22.5" hidden="1" customHeight="1">
      <c r="A1052" s="103">
        <f>MAX(A$2:A1051)+1</f>
        <v>948</v>
      </c>
      <c r="B1052" s="103" t="s">
        <v>1876</v>
      </c>
      <c r="C1052" s="180" t="s">
        <v>1875</v>
      </c>
      <c r="D1052" s="103"/>
      <c r="E1052" s="103"/>
      <c r="F1052" s="114" t="s">
        <v>36</v>
      </c>
      <c r="G1052" s="114" t="s">
        <v>32</v>
      </c>
      <c r="H1052" s="373">
        <v>30</v>
      </c>
      <c r="I1052" s="374"/>
      <c r="J1052" s="375"/>
      <c r="K1052" s="103" t="s">
        <v>1877</v>
      </c>
      <c r="L1052" s="114"/>
      <c r="M1052" s="114"/>
      <c r="N1052" s="103"/>
      <c r="O1052" s="103" t="s">
        <v>1788</v>
      </c>
    </row>
    <row r="1053" spans="1:15" ht="22.5" hidden="1" customHeight="1">
      <c r="A1053" s="103">
        <f>MAX(A$2:A1052)+1</f>
        <v>949</v>
      </c>
      <c r="B1053" s="103">
        <v>250302004</v>
      </c>
      <c r="C1053" s="180" t="s">
        <v>1878</v>
      </c>
      <c r="D1053" s="103"/>
      <c r="E1053" s="103"/>
      <c r="F1053" s="114" t="s">
        <v>31</v>
      </c>
      <c r="G1053" s="114" t="s">
        <v>1381</v>
      </c>
      <c r="H1053" s="373">
        <v>10</v>
      </c>
      <c r="I1053" s="374"/>
      <c r="J1053" s="375"/>
      <c r="K1053" s="103"/>
      <c r="L1053" s="114"/>
      <c r="M1053" s="114"/>
      <c r="N1053" s="103"/>
      <c r="O1053" s="103" t="s">
        <v>17</v>
      </c>
    </row>
    <row r="1054" spans="1:15" ht="22.5" hidden="1" customHeight="1">
      <c r="A1054" s="103">
        <f>MAX(A$2:A1053)+1</f>
        <v>950</v>
      </c>
      <c r="B1054" s="103">
        <v>250302005</v>
      </c>
      <c r="C1054" s="180" t="s">
        <v>1879</v>
      </c>
      <c r="D1054" s="103"/>
      <c r="E1054" s="103"/>
      <c r="F1054" s="114" t="s">
        <v>31</v>
      </c>
      <c r="G1054" s="114" t="s">
        <v>1381</v>
      </c>
      <c r="H1054" s="373">
        <v>10</v>
      </c>
      <c r="I1054" s="374"/>
      <c r="J1054" s="375"/>
      <c r="K1054" s="103"/>
      <c r="L1054" s="114"/>
      <c r="M1054" s="114"/>
      <c r="N1054" s="103"/>
      <c r="O1054" s="103" t="s">
        <v>17</v>
      </c>
    </row>
    <row r="1055" spans="1:15" ht="22.5" hidden="1" customHeight="1">
      <c r="A1055" s="103">
        <f>MAX(A$2:A1054)+1</f>
        <v>951</v>
      </c>
      <c r="B1055" s="103">
        <v>250302006</v>
      </c>
      <c r="C1055" s="180" t="s">
        <v>1880</v>
      </c>
      <c r="D1055" s="103"/>
      <c r="E1055" s="103"/>
      <c r="F1055" s="114" t="s">
        <v>31</v>
      </c>
      <c r="G1055" s="114" t="s">
        <v>1381</v>
      </c>
      <c r="H1055" s="373">
        <v>10</v>
      </c>
      <c r="I1055" s="374"/>
      <c r="J1055" s="375"/>
      <c r="K1055" s="103"/>
      <c r="L1055" s="114"/>
      <c r="M1055" s="114"/>
      <c r="N1055" s="103"/>
      <c r="O1055" s="103" t="s">
        <v>17</v>
      </c>
    </row>
    <row r="1056" spans="1:15" ht="22.5" hidden="1" customHeight="1">
      <c r="A1056" s="103">
        <f>MAX(A$2:A1055)+1</f>
        <v>952</v>
      </c>
      <c r="B1056" s="103">
        <v>250302007</v>
      </c>
      <c r="C1056" s="180" t="s">
        <v>1881</v>
      </c>
      <c r="D1056" s="103"/>
      <c r="E1056" s="103"/>
      <c r="F1056" s="114" t="s">
        <v>31</v>
      </c>
      <c r="G1056" s="114" t="s">
        <v>1381</v>
      </c>
      <c r="H1056" s="373">
        <v>3</v>
      </c>
      <c r="I1056" s="374"/>
      <c r="J1056" s="375"/>
      <c r="K1056" s="103"/>
      <c r="L1056" s="114"/>
      <c r="M1056" s="114"/>
      <c r="N1056" s="103"/>
      <c r="O1056" s="103" t="s">
        <v>17</v>
      </c>
    </row>
    <row r="1057" spans="1:15" ht="22.5" hidden="1" customHeight="1">
      <c r="A1057" s="103">
        <f>MAX(A$2:A1056)+1</f>
        <v>953</v>
      </c>
      <c r="B1057" s="103">
        <v>250302008</v>
      </c>
      <c r="C1057" s="180" t="s">
        <v>1882</v>
      </c>
      <c r="D1057" s="103"/>
      <c r="E1057" s="103"/>
      <c r="F1057" s="114" t="s">
        <v>31</v>
      </c>
      <c r="G1057" s="114" t="s">
        <v>1381</v>
      </c>
      <c r="H1057" s="373">
        <v>12</v>
      </c>
      <c r="I1057" s="374"/>
      <c r="J1057" s="375"/>
      <c r="K1057" s="103"/>
      <c r="L1057" s="114"/>
      <c r="M1057" s="114"/>
      <c r="N1057" s="103"/>
      <c r="O1057" s="103" t="s">
        <v>17</v>
      </c>
    </row>
    <row r="1058" spans="1:15" ht="22.5" hidden="1" customHeight="1">
      <c r="A1058" s="103">
        <f>MAX(A$2:A1057)+1</f>
        <v>954</v>
      </c>
      <c r="B1058" s="103">
        <v>250302009</v>
      </c>
      <c r="C1058" s="180" t="s">
        <v>1883</v>
      </c>
      <c r="D1058" s="103"/>
      <c r="E1058" s="103"/>
      <c r="F1058" s="114" t="s">
        <v>31</v>
      </c>
      <c r="G1058" s="114" t="s">
        <v>1381</v>
      </c>
      <c r="H1058" s="373">
        <v>2</v>
      </c>
      <c r="I1058" s="374"/>
      <c r="J1058" s="375"/>
      <c r="K1058" s="103"/>
      <c r="L1058" s="114"/>
      <c r="M1058" s="114"/>
      <c r="N1058" s="103"/>
      <c r="O1058" s="103" t="s">
        <v>17</v>
      </c>
    </row>
    <row r="1059" spans="1:15" ht="22.5" hidden="1" customHeight="1">
      <c r="A1059" s="103">
        <f>MAX(A$2:A1058)+1</f>
        <v>955</v>
      </c>
      <c r="B1059" s="103">
        <v>250302010</v>
      </c>
      <c r="C1059" s="208" t="s">
        <v>1884</v>
      </c>
      <c r="D1059" s="103"/>
      <c r="E1059" s="103"/>
      <c r="F1059" s="114" t="s">
        <v>36</v>
      </c>
      <c r="G1059" s="114" t="s">
        <v>32</v>
      </c>
      <c r="H1059" s="373">
        <v>41</v>
      </c>
      <c r="I1059" s="374"/>
      <c r="J1059" s="375"/>
      <c r="K1059" s="103" t="s">
        <v>1493</v>
      </c>
      <c r="L1059" s="114"/>
      <c r="M1059" s="114"/>
      <c r="N1059" s="103"/>
      <c r="O1059" s="103" t="s">
        <v>17</v>
      </c>
    </row>
    <row r="1060" spans="1:15" s="87" customFormat="1" ht="22.5" hidden="1" customHeight="1">
      <c r="A1060" s="103"/>
      <c r="B1060" s="103">
        <v>250303</v>
      </c>
      <c r="C1060" s="103" t="s">
        <v>1885</v>
      </c>
      <c r="D1060" s="103"/>
      <c r="E1060" s="103"/>
      <c r="F1060" s="114"/>
      <c r="G1060" s="114"/>
      <c r="H1060" s="373"/>
      <c r="I1060" s="374"/>
      <c r="J1060" s="375"/>
      <c r="K1060" s="103"/>
      <c r="L1060" s="114"/>
      <c r="M1060" s="114"/>
      <c r="N1060" s="103"/>
      <c r="O1060" s="103" t="s">
        <v>17</v>
      </c>
    </row>
    <row r="1061" spans="1:15" ht="22.5" hidden="1" customHeight="1">
      <c r="A1061" s="103">
        <f>MAX(A$2:A1060)+1</f>
        <v>956</v>
      </c>
      <c r="B1061" s="103">
        <v>250303001</v>
      </c>
      <c r="C1061" s="180" t="s">
        <v>1886</v>
      </c>
      <c r="D1061" s="103"/>
      <c r="E1061" s="103"/>
      <c r="F1061" s="114" t="s">
        <v>36</v>
      </c>
      <c r="G1061" s="114" t="s">
        <v>1381</v>
      </c>
      <c r="H1061" s="373">
        <v>10</v>
      </c>
      <c r="I1061" s="374"/>
      <c r="J1061" s="375"/>
      <c r="K1061" s="180" t="s">
        <v>1384</v>
      </c>
      <c r="L1061" s="114"/>
      <c r="M1061" s="114"/>
      <c r="N1061" s="103"/>
      <c r="O1061" s="103" t="s">
        <v>17</v>
      </c>
    </row>
    <row r="1062" spans="1:15" ht="22.5" hidden="1" customHeight="1">
      <c r="A1062" s="103">
        <f>MAX(A$2:A1061)+1</f>
        <v>957</v>
      </c>
      <c r="B1062" s="103" t="s">
        <v>1887</v>
      </c>
      <c r="C1062" s="180" t="s">
        <v>1886</v>
      </c>
      <c r="D1062" s="103"/>
      <c r="E1062" s="103"/>
      <c r="F1062" s="114" t="s">
        <v>31</v>
      </c>
      <c r="G1062" s="114" t="s">
        <v>1381</v>
      </c>
      <c r="H1062" s="373">
        <v>4</v>
      </c>
      <c r="I1062" s="374"/>
      <c r="J1062" s="375"/>
      <c r="K1062" s="180" t="s">
        <v>1888</v>
      </c>
      <c r="L1062" s="114"/>
      <c r="M1062" s="114"/>
      <c r="N1062" s="103"/>
      <c r="O1062" s="103" t="s">
        <v>17</v>
      </c>
    </row>
    <row r="1063" spans="1:15" ht="22.5" hidden="1" customHeight="1">
      <c r="A1063" s="103">
        <f>MAX(A$2:A1062)+1</f>
        <v>958</v>
      </c>
      <c r="B1063" s="103">
        <v>250303002</v>
      </c>
      <c r="C1063" s="180" t="s">
        <v>1889</v>
      </c>
      <c r="D1063" s="103"/>
      <c r="E1063" s="103"/>
      <c r="F1063" s="114" t="s">
        <v>36</v>
      </c>
      <c r="G1063" s="114" t="s">
        <v>1381</v>
      </c>
      <c r="H1063" s="373">
        <v>10</v>
      </c>
      <c r="I1063" s="374"/>
      <c r="J1063" s="375"/>
      <c r="K1063" s="180" t="s">
        <v>1384</v>
      </c>
      <c r="L1063" s="114"/>
      <c r="M1063" s="114"/>
      <c r="N1063" s="103"/>
      <c r="O1063" s="103" t="s">
        <v>17</v>
      </c>
    </row>
    <row r="1064" spans="1:15" ht="22.5" hidden="1" customHeight="1">
      <c r="A1064" s="103">
        <f>MAX(A$2:A1063)+1</f>
        <v>959</v>
      </c>
      <c r="B1064" s="103" t="s">
        <v>1890</v>
      </c>
      <c r="C1064" s="180" t="s">
        <v>1889</v>
      </c>
      <c r="D1064" s="103"/>
      <c r="E1064" s="103"/>
      <c r="F1064" s="114" t="s">
        <v>31</v>
      </c>
      <c r="G1064" s="114" t="s">
        <v>1381</v>
      </c>
      <c r="H1064" s="373">
        <v>5</v>
      </c>
      <c r="I1064" s="374"/>
      <c r="J1064" s="375"/>
      <c r="K1064" s="180" t="s">
        <v>1888</v>
      </c>
      <c r="L1064" s="114"/>
      <c r="M1064" s="114"/>
      <c r="N1064" s="103"/>
      <c r="O1064" s="103" t="s">
        <v>17</v>
      </c>
    </row>
    <row r="1065" spans="1:15" ht="22.5" hidden="1" customHeight="1">
      <c r="A1065" s="103">
        <f>MAX(A$2:A1064)+1</f>
        <v>960</v>
      </c>
      <c r="B1065" s="103">
        <v>250303003</v>
      </c>
      <c r="C1065" s="180" t="s">
        <v>1891</v>
      </c>
      <c r="D1065" s="103"/>
      <c r="E1065" s="103"/>
      <c r="F1065" s="114" t="s">
        <v>31</v>
      </c>
      <c r="G1065" s="114" t="s">
        <v>1381</v>
      </c>
      <c r="H1065" s="373">
        <v>10</v>
      </c>
      <c r="I1065" s="374"/>
      <c r="J1065" s="375"/>
      <c r="K1065" s="180" t="s">
        <v>1384</v>
      </c>
      <c r="L1065" s="114"/>
      <c r="M1065" s="114"/>
      <c r="N1065" s="103"/>
      <c r="O1065" s="103" t="s">
        <v>17</v>
      </c>
    </row>
    <row r="1066" spans="1:15" ht="22.5" hidden="1" customHeight="1">
      <c r="A1066" s="103">
        <f>MAX(A$2:A1065)+1</f>
        <v>961</v>
      </c>
      <c r="B1066" s="103">
        <v>250303004</v>
      </c>
      <c r="C1066" s="180" t="s">
        <v>1892</v>
      </c>
      <c r="D1066" s="103"/>
      <c r="E1066" s="103"/>
      <c r="F1066" s="114" t="s">
        <v>31</v>
      </c>
      <c r="G1066" s="114" t="s">
        <v>1381</v>
      </c>
      <c r="H1066" s="373">
        <v>8</v>
      </c>
      <c r="I1066" s="374"/>
      <c r="J1066" s="375"/>
      <c r="K1066" s="180" t="s">
        <v>1820</v>
      </c>
      <c r="L1066" s="114"/>
      <c r="M1066" s="114"/>
      <c r="N1066" s="103"/>
      <c r="O1066" s="103" t="s">
        <v>17</v>
      </c>
    </row>
    <row r="1067" spans="1:15" ht="22.5" hidden="1" customHeight="1">
      <c r="A1067" s="103">
        <f>MAX(A$2:A1066)+1</f>
        <v>962</v>
      </c>
      <c r="B1067" s="103" t="s">
        <v>1893</v>
      </c>
      <c r="C1067" s="180" t="s">
        <v>1892</v>
      </c>
      <c r="D1067" s="103"/>
      <c r="E1067" s="103"/>
      <c r="F1067" s="114" t="s">
        <v>36</v>
      </c>
      <c r="G1067" s="114" t="s">
        <v>1381</v>
      </c>
      <c r="H1067" s="373">
        <v>10</v>
      </c>
      <c r="I1067" s="374"/>
      <c r="J1067" s="375"/>
      <c r="K1067" s="180" t="s">
        <v>1384</v>
      </c>
      <c r="L1067" s="114"/>
      <c r="M1067" s="114"/>
      <c r="N1067" s="103"/>
      <c r="O1067" s="103" t="s">
        <v>17</v>
      </c>
    </row>
    <row r="1068" spans="1:15" ht="22.5" hidden="1" customHeight="1">
      <c r="A1068" s="103">
        <f>MAX(A$2:A1067)+1</f>
        <v>963</v>
      </c>
      <c r="B1068" s="103">
        <v>250303005</v>
      </c>
      <c r="C1068" s="180" t="s">
        <v>1894</v>
      </c>
      <c r="D1068" s="103"/>
      <c r="E1068" s="103"/>
      <c r="F1068" s="114" t="s">
        <v>36</v>
      </c>
      <c r="G1068" s="114" t="s">
        <v>1381</v>
      </c>
      <c r="H1068" s="373">
        <v>10</v>
      </c>
      <c r="I1068" s="374"/>
      <c r="J1068" s="375"/>
      <c r="K1068" s="180" t="s">
        <v>1384</v>
      </c>
      <c r="L1068" s="114"/>
      <c r="M1068" s="114"/>
      <c r="N1068" s="103"/>
      <c r="O1068" s="103" t="s">
        <v>17</v>
      </c>
    </row>
    <row r="1069" spans="1:15" ht="22.5" hidden="1" customHeight="1">
      <c r="A1069" s="103">
        <f>MAX(A$2:A1068)+1</f>
        <v>964</v>
      </c>
      <c r="B1069" s="103" t="s">
        <v>1895</v>
      </c>
      <c r="C1069" s="180" t="s">
        <v>1894</v>
      </c>
      <c r="D1069" s="103"/>
      <c r="E1069" s="103"/>
      <c r="F1069" s="114" t="s">
        <v>31</v>
      </c>
      <c r="G1069" s="114" t="s">
        <v>1381</v>
      </c>
      <c r="H1069" s="373">
        <v>8</v>
      </c>
      <c r="I1069" s="374"/>
      <c r="J1069" s="375"/>
      <c r="K1069" s="180" t="s">
        <v>1820</v>
      </c>
      <c r="L1069" s="114"/>
      <c r="M1069" s="114"/>
      <c r="N1069" s="103"/>
      <c r="O1069" s="103" t="s">
        <v>17</v>
      </c>
    </row>
    <row r="1070" spans="1:15" ht="22.5" hidden="1" customHeight="1">
      <c r="A1070" s="103">
        <f>MAX(A$2:A1069)+1</f>
        <v>965</v>
      </c>
      <c r="B1070" s="103">
        <v>250303006</v>
      </c>
      <c r="C1070" s="180" t="s">
        <v>1896</v>
      </c>
      <c r="D1070" s="103" t="s">
        <v>1897</v>
      </c>
      <c r="E1070" s="103"/>
      <c r="F1070" s="114" t="s">
        <v>31</v>
      </c>
      <c r="G1070" s="114" t="s">
        <v>1381</v>
      </c>
      <c r="H1070" s="373">
        <v>5</v>
      </c>
      <c r="I1070" s="374"/>
      <c r="J1070" s="375"/>
      <c r="K1070" s="180"/>
      <c r="L1070" s="114"/>
      <c r="M1070" s="114"/>
      <c r="N1070" s="103"/>
      <c r="O1070" s="103" t="s">
        <v>17</v>
      </c>
    </row>
    <row r="1071" spans="1:15" ht="22.5" hidden="1" customHeight="1">
      <c r="A1071" s="103">
        <f>MAX(A$2:A1070)+1</f>
        <v>966</v>
      </c>
      <c r="B1071" s="103" t="s">
        <v>1898</v>
      </c>
      <c r="C1071" s="180" t="s">
        <v>1896</v>
      </c>
      <c r="D1071" s="103"/>
      <c r="E1071" s="103"/>
      <c r="F1071" s="114" t="s">
        <v>36</v>
      </c>
      <c r="G1071" s="114" t="s">
        <v>1381</v>
      </c>
      <c r="H1071" s="373">
        <v>37</v>
      </c>
      <c r="I1071" s="374"/>
      <c r="J1071" s="375"/>
      <c r="K1071" s="180" t="s">
        <v>1651</v>
      </c>
      <c r="L1071" s="114"/>
      <c r="M1071" s="114"/>
      <c r="N1071" s="103"/>
      <c r="O1071" s="103" t="s">
        <v>17</v>
      </c>
    </row>
    <row r="1072" spans="1:15" ht="22.5" hidden="1" customHeight="1">
      <c r="A1072" s="103">
        <f>MAX(A$2:A1071)+1</f>
        <v>967</v>
      </c>
      <c r="B1072" s="103">
        <v>250303007</v>
      </c>
      <c r="C1072" s="180" t="s">
        <v>1899</v>
      </c>
      <c r="D1072" s="103"/>
      <c r="E1072" s="103"/>
      <c r="F1072" s="114" t="s">
        <v>36</v>
      </c>
      <c r="G1072" s="114" t="s">
        <v>1381</v>
      </c>
      <c r="H1072" s="373">
        <v>25</v>
      </c>
      <c r="I1072" s="374"/>
      <c r="J1072" s="375"/>
      <c r="K1072" s="180" t="s">
        <v>1440</v>
      </c>
      <c r="L1072" s="114"/>
      <c r="M1072" s="114"/>
      <c r="N1072" s="103"/>
      <c r="O1072" s="103" t="s">
        <v>17</v>
      </c>
    </row>
    <row r="1073" spans="1:15" ht="22.5" hidden="1" customHeight="1">
      <c r="A1073" s="103">
        <f>MAX(A$2:A1072)+1</f>
        <v>968</v>
      </c>
      <c r="B1073" s="103" t="s">
        <v>1900</v>
      </c>
      <c r="C1073" s="180" t="s">
        <v>1899</v>
      </c>
      <c r="D1073" s="103"/>
      <c r="E1073" s="103"/>
      <c r="F1073" s="114" t="s">
        <v>31</v>
      </c>
      <c r="G1073" s="114" t="s">
        <v>1381</v>
      </c>
      <c r="H1073" s="373">
        <v>5</v>
      </c>
      <c r="I1073" s="374"/>
      <c r="J1073" s="375"/>
      <c r="K1073" s="180" t="s">
        <v>1820</v>
      </c>
      <c r="L1073" s="114"/>
      <c r="M1073" s="114"/>
      <c r="N1073" s="103"/>
      <c r="O1073" s="103" t="s">
        <v>17</v>
      </c>
    </row>
    <row r="1074" spans="1:15" ht="22.5" hidden="1" customHeight="1">
      <c r="A1074" s="103">
        <f>MAX(A$2:A1073)+1</f>
        <v>969</v>
      </c>
      <c r="B1074" s="103">
        <v>250303008</v>
      </c>
      <c r="C1074" s="180" t="s">
        <v>1901</v>
      </c>
      <c r="D1074" s="103"/>
      <c r="E1074" s="103"/>
      <c r="F1074" s="114" t="s">
        <v>36</v>
      </c>
      <c r="G1074" s="114" t="s">
        <v>1381</v>
      </c>
      <c r="H1074" s="373">
        <v>25</v>
      </c>
      <c r="I1074" s="374"/>
      <c r="J1074" s="375"/>
      <c r="K1074" s="180" t="s">
        <v>1440</v>
      </c>
      <c r="L1074" s="114"/>
      <c r="M1074" s="114"/>
      <c r="N1074" s="103"/>
      <c r="O1074" s="103" t="s">
        <v>17</v>
      </c>
    </row>
    <row r="1075" spans="1:15" ht="22.5" hidden="1" customHeight="1">
      <c r="A1075" s="103">
        <f>MAX(A$2:A1074)+1</f>
        <v>970</v>
      </c>
      <c r="B1075" s="103" t="s">
        <v>1902</v>
      </c>
      <c r="C1075" s="180" t="s">
        <v>1901</v>
      </c>
      <c r="D1075" s="103"/>
      <c r="E1075" s="103"/>
      <c r="F1075" s="114" t="s">
        <v>31</v>
      </c>
      <c r="G1075" s="114" t="s">
        <v>1381</v>
      </c>
      <c r="H1075" s="373">
        <v>4</v>
      </c>
      <c r="I1075" s="374"/>
      <c r="J1075" s="375"/>
      <c r="K1075" s="180" t="s">
        <v>1820</v>
      </c>
      <c r="L1075" s="114"/>
      <c r="M1075" s="114"/>
      <c r="N1075" s="103"/>
      <c r="O1075" s="103" t="s">
        <v>17</v>
      </c>
    </row>
    <row r="1076" spans="1:15" ht="22.5" hidden="1" customHeight="1">
      <c r="A1076" s="103">
        <f>MAX(A$2:A1075)+1</f>
        <v>971</v>
      </c>
      <c r="B1076" s="103">
        <v>250303009</v>
      </c>
      <c r="C1076" s="180" t="s">
        <v>1903</v>
      </c>
      <c r="D1076" s="103"/>
      <c r="E1076" s="103"/>
      <c r="F1076" s="114" t="s">
        <v>36</v>
      </c>
      <c r="G1076" s="114" t="s">
        <v>1381</v>
      </c>
      <c r="H1076" s="373">
        <v>25</v>
      </c>
      <c r="I1076" s="374"/>
      <c r="J1076" s="375"/>
      <c r="K1076" s="180" t="s">
        <v>1440</v>
      </c>
      <c r="L1076" s="114"/>
      <c r="M1076" s="114"/>
      <c r="N1076" s="103"/>
      <c r="O1076" s="103" t="s">
        <v>17</v>
      </c>
    </row>
    <row r="1077" spans="1:15" ht="22.5" hidden="1" customHeight="1">
      <c r="A1077" s="103">
        <f>MAX(A$2:A1076)+1</f>
        <v>972</v>
      </c>
      <c r="B1077" s="103" t="s">
        <v>1904</v>
      </c>
      <c r="C1077" s="180" t="s">
        <v>1903</v>
      </c>
      <c r="D1077" s="103"/>
      <c r="E1077" s="103"/>
      <c r="F1077" s="114" t="s">
        <v>31</v>
      </c>
      <c r="G1077" s="114" t="s">
        <v>1381</v>
      </c>
      <c r="H1077" s="373">
        <v>4</v>
      </c>
      <c r="I1077" s="374"/>
      <c r="J1077" s="375"/>
      <c r="K1077" s="180" t="s">
        <v>1820</v>
      </c>
      <c r="L1077" s="114"/>
      <c r="M1077" s="114"/>
      <c r="N1077" s="103"/>
      <c r="O1077" s="103" t="s">
        <v>17</v>
      </c>
    </row>
    <row r="1078" spans="1:15" ht="22.5" hidden="1" customHeight="1">
      <c r="A1078" s="103">
        <f>MAX(A$2:A1077)+1</f>
        <v>973</v>
      </c>
      <c r="B1078" s="103">
        <v>250303010</v>
      </c>
      <c r="C1078" s="180" t="s">
        <v>1905</v>
      </c>
      <c r="D1078" s="103"/>
      <c r="E1078" s="103"/>
      <c r="F1078" s="114" t="s">
        <v>36</v>
      </c>
      <c r="G1078" s="114" t="s">
        <v>1381</v>
      </c>
      <c r="H1078" s="373">
        <v>25</v>
      </c>
      <c r="I1078" s="374"/>
      <c r="J1078" s="375"/>
      <c r="K1078" s="180" t="s">
        <v>1440</v>
      </c>
      <c r="L1078" s="114"/>
      <c r="M1078" s="114"/>
      <c r="N1078" s="103"/>
      <c r="O1078" s="103" t="s">
        <v>17</v>
      </c>
    </row>
    <row r="1079" spans="1:15" ht="22.5" hidden="1" customHeight="1">
      <c r="A1079" s="103">
        <f>MAX(A$2:A1078)+1</f>
        <v>974</v>
      </c>
      <c r="B1079" s="103" t="s">
        <v>1906</v>
      </c>
      <c r="C1079" s="180" t="s">
        <v>1905</v>
      </c>
      <c r="D1079" s="103"/>
      <c r="E1079" s="103"/>
      <c r="F1079" s="114" t="s">
        <v>31</v>
      </c>
      <c r="G1079" s="114" t="s">
        <v>1381</v>
      </c>
      <c r="H1079" s="373">
        <v>4</v>
      </c>
      <c r="I1079" s="374"/>
      <c r="J1079" s="375"/>
      <c r="K1079" s="180" t="s">
        <v>1820</v>
      </c>
      <c r="L1079" s="114"/>
      <c r="M1079" s="114"/>
      <c r="N1079" s="103"/>
      <c r="O1079" s="103" t="s">
        <v>17</v>
      </c>
    </row>
    <row r="1080" spans="1:15" ht="22.5" hidden="1" customHeight="1">
      <c r="A1080" s="103">
        <f>MAX(A$2:A1079)+1</f>
        <v>975</v>
      </c>
      <c r="B1080" s="103" t="s">
        <v>1907</v>
      </c>
      <c r="C1080" s="180" t="s">
        <v>1908</v>
      </c>
      <c r="D1080" s="103"/>
      <c r="E1080" s="103"/>
      <c r="F1080" s="114" t="s">
        <v>36</v>
      </c>
      <c r="G1080" s="114" t="s">
        <v>1381</v>
      </c>
      <c r="H1080" s="373">
        <v>25</v>
      </c>
      <c r="I1080" s="374"/>
      <c r="J1080" s="375"/>
      <c r="K1080" s="180" t="s">
        <v>1440</v>
      </c>
      <c r="L1080" s="114"/>
      <c r="M1080" s="114"/>
      <c r="N1080" s="103"/>
      <c r="O1080" s="103" t="s">
        <v>17</v>
      </c>
    </row>
    <row r="1081" spans="1:15" ht="22.5" hidden="1" customHeight="1">
      <c r="A1081" s="103">
        <f>MAX(A$2:A1080)+1</f>
        <v>976</v>
      </c>
      <c r="B1081" s="103" t="s">
        <v>1909</v>
      </c>
      <c r="C1081" s="180" t="s">
        <v>1908</v>
      </c>
      <c r="D1081" s="103"/>
      <c r="E1081" s="103"/>
      <c r="F1081" s="114" t="s">
        <v>31</v>
      </c>
      <c r="G1081" s="114" t="s">
        <v>1381</v>
      </c>
      <c r="H1081" s="373">
        <v>4</v>
      </c>
      <c r="I1081" s="374"/>
      <c r="J1081" s="375"/>
      <c r="K1081" s="180" t="s">
        <v>1820</v>
      </c>
      <c r="L1081" s="114"/>
      <c r="M1081" s="114"/>
      <c r="N1081" s="103"/>
      <c r="O1081" s="103" t="s">
        <v>17</v>
      </c>
    </row>
    <row r="1082" spans="1:15" ht="22.5" hidden="1" customHeight="1">
      <c r="A1082" s="103">
        <f>MAX(A$2:A1081)+1</f>
        <v>977</v>
      </c>
      <c r="B1082" s="103">
        <v>250303012</v>
      </c>
      <c r="C1082" s="180" t="s">
        <v>1910</v>
      </c>
      <c r="D1082" s="103"/>
      <c r="E1082" s="103"/>
      <c r="F1082" s="114" t="s">
        <v>36</v>
      </c>
      <c r="G1082" s="114" t="s">
        <v>1381</v>
      </c>
      <c r="H1082" s="373">
        <v>25</v>
      </c>
      <c r="I1082" s="374"/>
      <c r="J1082" s="375"/>
      <c r="K1082" s="180" t="s">
        <v>1440</v>
      </c>
      <c r="L1082" s="114"/>
      <c r="M1082" s="114"/>
      <c r="N1082" s="103"/>
      <c r="O1082" s="103" t="s">
        <v>17</v>
      </c>
    </row>
    <row r="1083" spans="1:15" ht="22.5" hidden="1" customHeight="1">
      <c r="A1083" s="103">
        <f>MAX(A$2:A1082)+1</f>
        <v>978</v>
      </c>
      <c r="B1083" s="103" t="s">
        <v>1911</v>
      </c>
      <c r="C1083" s="180" t="s">
        <v>1910</v>
      </c>
      <c r="D1083" s="103"/>
      <c r="E1083" s="103"/>
      <c r="F1083" s="114" t="s">
        <v>31</v>
      </c>
      <c r="G1083" s="114" t="s">
        <v>1381</v>
      </c>
      <c r="H1083" s="373">
        <v>4</v>
      </c>
      <c r="I1083" s="374"/>
      <c r="J1083" s="375"/>
      <c r="K1083" s="180" t="s">
        <v>1820</v>
      </c>
      <c r="L1083" s="114"/>
      <c r="M1083" s="114"/>
      <c r="N1083" s="103"/>
      <c r="O1083" s="103" t="s">
        <v>17</v>
      </c>
    </row>
    <row r="1084" spans="1:15" ht="22.5" hidden="1" customHeight="1">
      <c r="A1084" s="103">
        <f>MAX(A$2:A1083)+1</f>
        <v>979</v>
      </c>
      <c r="B1084" s="103">
        <v>250303013</v>
      </c>
      <c r="C1084" s="180" t="s">
        <v>1912</v>
      </c>
      <c r="D1084" s="103"/>
      <c r="E1084" s="103"/>
      <c r="F1084" s="114" t="s">
        <v>36</v>
      </c>
      <c r="G1084" s="114" t="s">
        <v>1381</v>
      </c>
      <c r="H1084" s="373">
        <v>25</v>
      </c>
      <c r="I1084" s="374"/>
      <c r="J1084" s="375"/>
      <c r="K1084" s="180" t="s">
        <v>1440</v>
      </c>
      <c r="L1084" s="114"/>
      <c r="M1084" s="114"/>
      <c r="N1084" s="103"/>
      <c r="O1084" s="103" t="s">
        <v>17</v>
      </c>
    </row>
    <row r="1085" spans="1:15" ht="22.5" hidden="1" customHeight="1">
      <c r="A1085" s="103">
        <f>MAX(A$2:A1084)+1</f>
        <v>980</v>
      </c>
      <c r="B1085" s="103" t="s">
        <v>1913</v>
      </c>
      <c r="C1085" s="180" t="s">
        <v>1912</v>
      </c>
      <c r="D1085" s="103"/>
      <c r="E1085" s="103"/>
      <c r="F1085" s="114" t="s">
        <v>31</v>
      </c>
      <c r="G1085" s="114" t="s">
        <v>1381</v>
      </c>
      <c r="H1085" s="373">
        <v>4</v>
      </c>
      <c r="I1085" s="374"/>
      <c r="J1085" s="375"/>
      <c r="K1085" s="180" t="s">
        <v>1820</v>
      </c>
      <c r="L1085" s="114"/>
      <c r="M1085" s="114"/>
      <c r="N1085" s="103"/>
      <c r="O1085" s="103" t="s">
        <v>17</v>
      </c>
    </row>
    <row r="1086" spans="1:15" ht="22.5" hidden="1" customHeight="1">
      <c r="A1086" s="103">
        <f>MAX(A$2:A1085)+1</f>
        <v>981</v>
      </c>
      <c r="B1086" s="103">
        <v>250303014</v>
      </c>
      <c r="C1086" s="180" t="s">
        <v>1914</v>
      </c>
      <c r="D1086" s="103"/>
      <c r="E1086" s="103"/>
      <c r="F1086" s="114" t="s">
        <v>36</v>
      </c>
      <c r="G1086" s="114" t="s">
        <v>1381</v>
      </c>
      <c r="H1086" s="373">
        <v>20</v>
      </c>
      <c r="I1086" s="374"/>
      <c r="J1086" s="375"/>
      <c r="K1086" s="180" t="s">
        <v>1863</v>
      </c>
      <c r="L1086" s="114"/>
      <c r="M1086" s="114"/>
      <c r="N1086" s="103"/>
      <c r="O1086" s="103" t="s">
        <v>17</v>
      </c>
    </row>
    <row r="1087" spans="1:15" ht="22.5" hidden="1" customHeight="1">
      <c r="A1087" s="103">
        <f>MAX(A$2:A1086)+1</f>
        <v>982</v>
      </c>
      <c r="B1087" s="103" t="s">
        <v>1915</v>
      </c>
      <c r="C1087" s="180" t="s">
        <v>1914</v>
      </c>
      <c r="D1087" s="103"/>
      <c r="E1087" s="103"/>
      <c r="F1087" s="114" t="s">
        <v>31</v>
      </c>
      <c r="G1087" s="114" t="s">
        <v>1381</v>
      </c>
      <c r="H1087" s="373">
        <v>8</v>
      </c>
      <c r="I1087" s="374"/>
      <c r="J1087" s="375"/>
      <c r="K1087" s="180" t="s">
        <v>1820</v>
      </c>
      <c r="L1087" s="114"/>
      <c r="M1087" s="114"/>
      <c r="N1087" s="103"/>
      <c r="O1087" s="103" t="s">
        <v>17</v>
      </c>
    </row>
    <row r="1088" spans="1:15" ht="22.5" hidden="1" customHeight="1">
      <c r="A1088" s="103">
        <f>MAX(A$2:A1087)+1</f>
        <v>983</v>
      </c>
      <c r="B1088" s="103">
        <v>250303015</v>
      </c>
      <c r="C1088" s="180" t="s">
        <v>1916</v>
      </c>
      <c r="D1088" s="103"/>
      <c r="E1088" s="103"/>
      <c r="F1088" s="114" t="s">
        <v>31</v>
      </c>
      <c r="G1088" s="114" t="s">
        <v>1381</v>
      </c>
      <c r="H1088" s="373">
        <v>3</v>
      </c>
      <c r="I1088" s="374"/>
      <c r="J1088" s="375"/>
      <c r="K1088" s="180"/>
      <c r="L1088" s="114"/>
      <c r="M1088" s="114"/>
      <c r="N1088" s="103"/>
      <c r="O1088" s="103" t="s">
        <v>17</v>
      </c>
    </row>
    <row r="1089" spans="1:15" ht="22.5" hidden="1" customHeight="1">
      <c r="A1089" s="103">
        <f>MAX(A$2:A1088)+1</f>
        <v>984</v>
      </c>
      <c r="B1089" s="103">
        <v>250303016</v>
      </c>
      <c r="C1089" s="180" t="s">
        <v>1917</v>
      </c>
      <c r="D1089" s="103"/>
      <c r="E1089" s="103"/>
      <c r="F1089" s="114" t="s">
        <v>31</v>
      </c>
      <c r="G1089" s="114" t="s">
        <v>1381</v>
      </c>
      <c r="H1089" s="373">
        <v>4</v>
      </c>
      <c r="I1089" s="374"/>
      <c r="J1089" s="375"/>
      <c r="K1089" s="180"/>
      <c r="L1089" s="114"/>
      <c r="M1089" s="114"/>
      <c r="N1089" s="103"/>
      <c r="O1089" s="103" t="s">
        <v>17</v>
      </c>
    </row>
    <row r="1090" spans="1:15" ht="22.5" hidden="1" customHeight="1">
      <c r="A1090" s="103">
        <f>MAX(A$2:A1089)+1</f>
        <v>985</v>
      </c>
      <c r="B1090" s="103">
        <v>250303017</v>
      </c>
      <c r="C1090" s="180" t="s">
        <v>1918</v>
      </c>
      <c r="D1090" s="103"/>
      <c r="E1090" s="103"/>
      <c r="F1090" s="114" t="s">
        <v>23</v>
      </c>
      <c r="G1090" s="114" t="s">
        <v>1381</v>
      </c>
      <c r="H1090" s="373">
        <v>10</v>
      </c>
      <c r="I1090" s="374"/>
      <c r="J1090" s="375"/>
      <c r="K1090" s="180"/>
      <c r="L1090" s="114"/>
      <c r="M1090" s="114"/>
      <c r="N1090" s="103"/>
      <c r="O1090" s="103" t="s">
        <v>17</v>
      </c>
    </row>
    <row r="1091" spans="1:15" ht="22.5" hidden="1" customHeight="1">
      <c r="A1091" s="103">
        <f>MAX(A$2:A1090)+1</f>
        <v>986</v>
      </c>
      <c r="B1091" s="103">
        <v>250303019</v>
      </c>
      <c r="C1091" s="67" t="s">
        <v>1919</v>
      </c>
      <c r="D1091" s="103"/>
      <c r="E1091" s="103"/>
      <c r="F1091" s="114" t="s">
        <v>36</v>
      </c>
      <c r="G1091" s="114" t="s">
        <v>1381</v>
      </c>
      <c r="H1091" s="373">
        <v>38</v>
      </c>
      <c r="I1091" s="374"/>
      <c r="J1091" s="375"/>
      <c r="K1091" s="180"/>
      <c r="L1091" s="114"/>
      <c r="M1091" s="114"/>
      <c r="N1091" s="103"/>
      <c r="O1091" s="103" t="s">
        <v>17</v>
      </c>
    </row>
    <row r="1092" spans="1:15" ht="22.5" hidden="1" customHeight="1">
      <c r="A1092" s="103">
        <f>MAX(A$2:A1091)+1</f>
        <v>987</v>
      </c>
      <c r="B1092" s="103">
        <v>250303020</v>
      </c>
      <c r="C1092" s="67" t="s">
        <v>1920</v>
      </c>
      <c r="D1092" s="103"/>
      <c r="E1092" s="103"/>
      <c r="F1092" s="114" t="s">
        <v>36</v>
      </c>
      <c r="G1092" s="114" t="s">
        <v>1381</v>
      </c>
      <c r="H1092" s="373">
        <v>48</v>
      </c>
      <c r="I1092" s="374"/>
      <c r="J1092" s="375"/>
      <c r="K1092" s="180" t="s">
        <v>1493</v>
      </c>
      <c r="L1092" s="114"/>
      <c r="M1092" s="114"/>
      <c r="N1092" s="103"/>
      <c r="O1092" s="103" t="s">
        <v>17</v>
      </c>
    </row>
    <row r="1093" spans="1:15" ht="22.5" hidden="1" customHeight="1">
      <c r="A1093" s="103">
        <f>MAX(A$2:A1092)+1</f>
        <v>988</v>
      </c>
      <c r="B1093" s="103">
        <v>250303021</v>
      </c>
      <c r="C1093" s="208" t="s">
        <v>1921</v>
      </c>
      <c r="D1093" s="103"/>
      <c r="E1093" s="103"/>
      <c r="F1093" s="116" t="s">
        <v>36</v>
      </c>
      <c r="G1093" s="114" t="s">
        <v>32</v>
      </c>
      <c r="H1093" s="373">
        <v>25</v>
      </c>
      <c r="I1093" s="374"/>
      <c r="J1093" s="375"/>
      <c r="K1093" s="215" t="s">
        <v>1493</v>
      </c>
      <c r="L1093" s="114"/>
      <c r="M1093" s="114"/>
      <c r="N1093" s="103"/>
      <c r="O1093" s="103" t="s">
        <v>17</v>
      </c>
    </row>
    <row r="1094" spans="1:15" ht="22.5" hidden="1" customHeight="1">
      <c r="A1094" s="103">
        <f>MAX(A$2:A1093)+1</f>
        <v>989</v>
      </c>
      <c r="B1094" s="103">
        <v>250303022</v>
      </c>
      <c r="C1094" s="103" t="s">
        <v>1922</v>
      </c>
      <c r="D1094" s="103" t="s">
        <v>1923</v>
      </c>
      <c r="E1094" s="103"/>
      <c r="F1094" s="114" t="s">
        <v>23</v>
      </c>
      <c r="G1094" s="114" t="s">
        <v>32</v>
      </c>
      <c r="H1094" s="373" t="s">
        <v>56</v>
      </c>
      <c r="I1094" s="374"/>
      <c r="J1094" s="375"/>
      <c r="K1094" s="103" t="s">
        <v>1924</v>
      </c>
      <c r="L1094" s="114"/>
      <c r="M1094" s="114"/>
      <c r="N1094" s="103"/>
      <c r="O1094" s="103" t="s">
        <v>17</v>
      </c>
    </row>
    <row r="1095" spans="1:15" ht="22.5" hidden="1" customHeight="1">
      <c r="A1095" s="103">
        <f>MAX(A$2:A1094)+1</f>
        <v>990</v>
      </c>
      <c r="B1095" s="103">
        <v>250303023</v>
      </c>
      <c r="C1095" s="103" t="s">
        <v>1925</v>
      </c>
      <c r="D1095" s="103"/>
      <c r="E1095" s="103"/>
      <c r="F1095" s="114" t="s">
        <v>23</v>
      </c>
      <c r="G1095" s="114" t="s">
        <v>1381</v>
      </c>
      <c r="H1095" s="373" t="s">
        <v>56</v>
      </c>
      <c r="I1095" s="374"/>
      <c r="J1095" s="375"/>
      <c r="K1095" s="103" t="s">
        <v>1926</v>
      </c>
      <c r="L1095" s="114"/>
      <c r="M1095" s="114"/>
      <c r="N1095" s="103"/>
      <c r="O1095" s="103" t="s">
        <v>17</v>
      </c>
    </row>
    <row r="1096" spans="1:15" s="87" customFormat="1" ht="22.5" hidden="1" customHeight="1">
      <c r="A1096" s="103"/>
      <c r="B1096" s="103">
        <v>250304</v>
      </c>
      <c r="C1096" s="103" t="s">
        <v>1927</v>
      </c>
      <c r="D1096" s="103" t="s">
        <v>1928</v>
      </c>
      <c r="E1096" s="103"/>
      <c r="F1096" s="114"/>
      <c r="G1096" s="114"/>
      <c r="H1096" s="373"/>
      <c r="I1096" s="374"/>
      <c r="J1096" s="375"/>
      <c r="K1096" s="103"/>
      <c r="L1096" s="114"/>
      <c r="M1096" s="114"/>
      <c r="N1096" s="103"/>
      <c r="O1096" s="103" t="s">
        <v>17</v>
      </c>
    </row>
    <row r="1097" spans="1:15" ht="22.5" hidden="1" customHeight="1">
      <c r="A1097" s="103">
        <f>MAX(A$2:A1096)+1</f>
        <v>991</v>
      </c>
      <c r="B1097" s="103">
        <v>250304001</v>
      </c>
      <c r="C1097" s="180" t="s">
        <v>1929</v>
      </c>
      <c r="D1097" s="103"/>
      <c r="E1097" s="103"/>
      <c r="F1097" s="114" t="s">
        <v>31</v>
      </c>
      <c r="G1097" s="114" t="s">
        <v>1381</v>
      </c>
      <c r="H1097" s="373">
        <v>4</v>
      </c>
      <c r="I1097" s="374"/>
      <c r="J1097" s="375"/>
      <c r="K1097" s="103" t="s">
        <v>1930</v>
      </c>
      <c r="L1097" s="114"/>
      <c r="M1097" s="114"/>
      <c r="N1097" s="103"/>
      <c r="O1097" s="103" t="s">
        <v>17</v>
      </c>
    </row>
    <row r="1098" spans="1:15" ht="33.75" hidden="1" customHeight="1">
      <c r="A1098" s="103">
        <f>MAX(A$2:A1097)+1</f>
        <v>992</v>
      </c>
      <c r="B1098" s="103" t="s">
        <v>1931</v>
      </c>
      <c r="C1098" s="180" t="s">
        <v>1929</v>
      </c>
      <c r="D1098" s="103"/>
      <c r="E1098" s="103"/>
      <c r="F1098" s="114" t="s">
        <v>914</v>
      </c>
      <c r="G1098" s="114" t="s">
        <v>1381</v>
      </c>
      <c r="H1098" s="373">
        <v>10</v>
      </c>
      <c r="I1098" s="374"/>
      <c r="J1098" s="375"/>
      <c r="K1098" s="103" t="s">
        <v>1869</v>
      </c>
      <c r="L1098" s="114"/>
      <c r="M1098" s="114"/>
      <c r="N1098" s="103"/>
      <c r="O1098" s="103" t="s">
        <v>17</v>
      </c>
    </row>
    <row r="1099" spans="1:15" ht="22.5" hidden="1" customHeight="1">
      <c r="A1099" s="103">
        <f>MAX(A$2:A1098)+1</f>
        <v>993</v>
      </c>
      <c r="B1099" s="103">
        <v>250304002</v>
      </c>
      <c r="C1099" s="180" t="s">
        <v>1932</v>
      </c>
      <c r="D1099" s="103"/>
      <c r="E1099" s="103"/>
      <c r="F1099" s="114" t="s">
        <v>31</v>
      </c>
      <c r="G1099" s="114" t="s">
        <v>1381</v>
      </c>
      <c r="H1099" s="373">
        <v>4</v>
      </c>
      <c r="I1099" s="374"/>
      <c r="J1099" s="375"/>
      <c r="K1099" s="103" t="s">
        <v>1930</v>
      </c>
      <c r="L1099" s="114"/>
      <c r="M1099" s="114"/>
      <c r="N1099" s="103"/>
      <c r="O1099" s="103" t="s">
        <v>17</v>
      </c>
    </row>
    <row r="1100" spans="1:15" ht="33.75" hidden="1" customHeight="1">
      <c r="A1100" s="103">
        <f>MAX(A$2:A1099)+1</f>
        <v>994</v>
      </c>
      <c r="B1100" s="103" t="s">
        <v>1933</v>
      </c>
      <c r="C1100" s="180" t="s">
        <v>1932</v>
      </c>
      <c r="D1100" s="103"/>
      <c r="E1100" s="103"/>
      <c r="F1100" s="114" t="s">
        <v>914</v>
      </c>
      <c r="G1100" s="114" t="s">
        <v>1381</v>
      </c>
      <c r="H1100" s="373">
        <v>10</v>
      </c>
      <c r="I1100" s="374"/>
      <c r="J1100" s="375"/>
      <c r="K1100" s="103" t="s">
        <v>1869</v>
      </c>
      <c r="L1100" s="114"/>
      <c r="M1100" s="114"/>
      <c r="N1100" s="103"/>
      <c r="O1100" s="103" t="s">
        <v>17</v>
      </c>
    </row>
    <row r="1101" spans="1:15" ht="22.5" hidden="1" customHeight="1">
      <c r="A1101" s="103">
        <f>MAX(A$2:A1100)+1</f>
        <v>995</v>
      </c>
      <c r="B1101" s="103">
        <v>250304003</v>
      </c>
      <c r="C1101" s="180" t="s">
        <v>1934</v>
      </c>
      <c r="D1101" s="103"/>
      <c r="E1101" s="103"/>
      <c r="F1101" s="114" t="s">
        <v>31</v>
      </c>
      <c r="G1101" s="114" t="s">
        <v>1381</v>
      </c>
      <c r="H1101" s="373">
        <v>4</v>
      </c>
      <c r="I1101" s="374"/>
      <c r="J1101" s="375"/>
      <c r="K1101" s="103" t="s">
        <v>1935</v>
      </c>
      <c r="L1101" s="114"/>
      <c r="M1101" s="114"/>
      <c r="N1101" s="103"/>
      <c r="O1101" s="103" t="s">
        <v>17</v>
      </c>
    </row>
    <row r="1102" spans="1:15" ht="33.75" hidden="1" customHeight="1">
      <c r="A1102" s="103">
        <f>MAX(A$2:A1101)+1</f>
        <v>996</v>
      </c>
      <c r="B1102" s="103" t="s">
        <v>1936</v>
      </c>
      <c r="C1102" s="180" t="s">
        <v>1934</v>
      </c>
      <c r="D1102" s="103"/>
      <c r="E1102" s="103"/>
      <c r="F1102" s="114" t="s">
        <v>914</v>
      </c>
      <c r="G1102" s="114" t="s">
        <v>1381</v>
      </c>
      <c r="H1102" s="373">
        <v>10</v>
      </c>
      <c r="I1102" s="374"/>
      <c r="J1102" s="375"/>
      <c r="K1102" s="103" t="s">
        <v>1869</v>
      </c>
      <c r="L1102" s="114"/>
      <c r="M1102" s="114"/>
      <c r="N1102" s="103"/>
      <c r="O1102" s="103" t="s">
        <v>17</v>
      </c>
    </row>
    <row r="1103" spans="1:15" ht="22.5" hidden="1" customHeight="1">
      <c r="A1103" s="103">
        <f>MAX(A$2:A1102)+1</f>
        <v>997</v>
      </c>
      <c r="B1103" s="103">
        <v>250304004</v>
      </c>
      <c r="C1103" s="180" t="s">
        <v>1937</v>
      </c>
      <c r="D1103" s="103"/>
      <c r="E1103" s="103"/>
      <c r="F1103" s="114" t="s">
        <v>31</v>
      </c>
      <c r="G1103" s="114" t="s">
        <v>1381</v>
      </c>
      <c r="H1103" s="373">
        <v>4</v>
      </c>
      <c r="I1103" s="374"/>
      <c r="J1103" s="375"/>
      <c r="K1103" s="103" t="s">
        <v>1938</v>
      </c>
      <c r="L1103" s="114"/>
      <c r="M1103" s="114"/>
      <c r="N1103" s="103"/>
      <c r="O1103" s="103" t="s">
        <v>17</v>
      </c>
    </row>
    <row r="1104" spans="1:15" ht="33.75" hidden="1" customHeight="1">
      <c r="A1104" s="103">
        <f>MAX(A$2:A1103)+1</f>
        <v>998</v>
      </c>
      <c r="B1104" s="103" t="s">
        <v>1939</v>
      </c>
      <c r="C1104" s="180" t="s">
        <v>1937</v>
      </c>
      <c r="D1104" s="103"/>
      <c r="E1104" s="103"/>
      <c r="F1104" s="114" t="s">
        <v>914</v>
      </c>
      <c r="G1104" s="114" t="s">
        <v>1381</v>
      </c>
      <c r="H1104" s="373">
        <v>10</v>
      </c>
      <c r="I1104" s="374"/>
      <c r="J1104" s="375"/>
      <c r="K1104" s="103" t="s">
        <v>1869</v>
      </c>
      <c r="L1104" s="114"/>
      <c r="M1104" s="114"/>
      <c r="N1104" s="103"/>
      <c r="O1104" s="103" t="s">
        <v>17</v>
      </c>
    </row>
    <row r="1105" spans="1:15" ht="22.5" hidden="1" customHeight="1">
      <c r="A1105" s="103">
        <f>MAX(A$2:A1104)+1</f>
        <v>999</v>
      </c>
      <c r="B1105" s="103">
        <v>250304005</v>
      </c>
      <c r="C1105" s="180" t="s">
        <v>1940</v>
      </c>
      <c r="D1105" s="103"/>
      <c r="E1105" s="103"/>
      <c r="F1105" s="114" t="s">
        <v>31</v>
      </c>
      <c r="G1105" s="114" t="s">
        <v>1381</v>
      </c>
      <c r="H1105" s="373">
        <v>4</v>
      </c>
      <c r="I1105" s="374"/>
      <c r="J1105" s="375"/>
      <c r="K1105" s="103" t="s">
        <v>1941</v>
      </c>
      <c r="L1105" s="114"/>
      <c r="M1105" s="114"/>
      <c r="N1105" s="103"/>
      <c r="O1105" s="103" t="s">
        <v>17</v>
      </c>
    </row>
    <row r="1106" spans="1:15" ht="22.5" hidden="1" customHeight="1">
      <c r="A1106" s="103">
        <f>MAX(A$2:A1105)+1</f>
        <v>1000</v>
      </c>
      <c r="B1106" s="103" t="s">
        <v>1942</v>
      </c>
      <c r="C1106" s="180" t="s">
        <v>1940</v>
      </c>
      <c r="D1106" s="103"/>
      <c r="E1106" s="103"/>
      <c r="F1106" s="114" t="s">
        <v>36</v>
      </c>
      <c r="G1106" s="114" t="s">
        <v>1381</v>
      </c>
      <c r="H1106" s="373">
        <v>10</v>
      </c>
      <c r="I1106" s="374"/>
      <c r="J1106" s="375"/>
      <c r="K1106" s="103" t="s">
        <v>1384</v>
      </c>
      <c r="L1106" s="114"/>
      <c r="M1106" s="114"/>
      <c r="N1106" s="103"/>
      <c r="O1106" s="103" t="s">
        <v>17</v>
      </c>
    </row>
    <row r="1107" spans="1:15" ht="22.5" hidden="1" customHeight="1">
      <c r="A1107" s="103">
        <f>MAX(A$2:A1106)+1</f>
        <v>1001</v>
      </c>
      <c r="B1107" s="103">
        <v>250304006</v>
      </c>
      <c r="C1107" s="180" t="s">
        <v>1943</v>
      </c>
      <c r="D1107" s="103"/>
      <c r="E1107" s="103"/>
      <c r="F1107" s="114" t="s">
        <v>31</v>
      </c>
      <c r="G1107" s="114" t="s">
        <v>1381</v>
      </c>
      <c r="H1107" s="373">
        <v>3</v>
      </c>
      <c r="I1107" s="374"/>
      <c r="J1107" s="375"/>
      <c r="K1107" s="103" t="s">
        <v>1938</v>
      </c>
      <c r="L1107" s="114"/>
      <c r="M1107" s="114"/>
      <c r="N1107" s="103"/>
      <c r="O1107" s="103" t="s">
        <v>17</v>
      </c>
    </row>
    <row r="1108" spans="1:15" ht="33.75" hidden="1" customHeight="1">
      <c r="A1108" s="103">
        <f>MAX(A$2:A1107)+1</f>
        <v>1002</v>
      </c>
      <c r="B1108" s="103" t="s">
        <v>1944</v>
      </c>
      <c r="C1108" s="180" t="s">
        <v>1943</v>
      </c>
      <c r="D1108" s="103"/>
      <c r="E1108" s="103"/>
      <c r="F1108" s="114" t="s">
        <v>914</v>
      </c>
      <c r="G1108" s="114" t="s">
        <v>1381</v>
      </c>
      <c r="H1108" s="373">
        <v>10</v>
      </c>
      <c r="I1108" s="374"/>
      <c r="J1108" s="375"/>
      <c r="K1108" s="103" t="s">
        <v>1869</v>
      </c>
      <c r="L1108" s="114"/>
      <c r="M1108" s="114"/>
      <c r="N1108" s="103"/>
      <c r="O1108" s="103" t="s">
        <v>17</v>
      </c>
    </row>
    <row r="1109" spans="1:15" ht="22.5" hidden="1" customHeight="1">
      <c r="A1109" s="103">
        <f>MAX(A$2:A1108)+1</f>
        <v>1003</v>
      </c>
      <c r="B1109" s="103">
        <v>250304007</v>
      </c>
      <c r="C1109" s="180" t="s">
        <v>1945</v>
      </c>
      <c r="D1109" s="103"/>
      <c r="E1109" s="103"/>
      <c r="F1109" s="114" t="s">
        <v>31</v>
      </c>
      <c r="G1109" s="114" t="s">
        <v>1381</v>
      </c>
      <c r="H1109" s="373">
        <v>5</v>
      </c>
      <c r="I1109" s="374"/>
      <c r="J1109" s="375"/>
      <c r="K1109" s="103" t="s">
        <v>1938</v>
      </c>
      <c r="L1109" s="114"/>
      <c r="M1109" s="114"/>
      <c r="N1109" s="103"/>
      <c r="O1109" s="103" t="s">
        <v>17</v>
      </c>
    </row>
    <row r="1110" spans="1:15" ht="22.5" hidden="1" customHeight="1">
      <c r="A1110" s="103">
        <f>MAX(A$2:A1109)+1</f>
        <v>1004</v>
      </c>
      <c r="B1110" s="103" t="s">
        <v>1946</v>
      </c>
      <c r="C1110" s="180" t="s">
        <v>1945</v>
      </c>
      <c r="D1110" s="103"/>
      <c r="E1110" s="103"/>
      <c r="F1110" s="114" t="s">
        <v>36</v>
      </c>
      <c r="G1110" s="114" t="s">
        <v>1381</v>
      </c>
      <c r="H1110" s="373">
        <v>10</v>
      </c>
      <c r="I1110" s="374"/>
      <c r="J1110" s="375"/>
      <c r="K1110" s="103" t="s">
        <v>1384</v>
      </c>
      <c r="L1110" s="114"/>
      <c r="M1110" s="114"/>
      <c r="N1110" s="103"/>
      <c r="O1110" s="103" t="s">
        <v>17</v>
      </c>
    </row>
    <row r="1111" spans="1:15" ht="22.5" hidden="1" customHeight="1">
      <c r="A1111" s="103">
        <f>MAX(A$2:A1110)+1</f>
        <v>1005</v>
      </c>
      <c r="B1111" s="103">
        <v>250304008</v>
      </c>
      <c r="C1111" s="180" t="s">
        <v>1947</v>
      </c>
      <c r="D1111" s="103"/>
      <c r="E1111" s="103"/>
      <c r="F1111" s="114" t="s">
        <v>31</v>
      </c>
      <c r="G1111" s="114" t="s">
        <v>1381</v>
      </c>
      <c r="H1111" s="373">
        <v>10</v>
      </c>
      <c r="I1111" s="374"/>
      <c r="J1111" s="375"/>
      <c r="K1111" s="103"/>
      <c r="L1111" s="114"/>
      <c r="M1111" s="114"/>
      <c r="N1111" s="103"/>
      <c r="O1111" s="103" t="s">
        <v>17</v>
      </c>
    </row>
    <row r="1112" spans="1:15" ht="22.5" hidden="1" customHeight="1">
      <c r="A1112" s="103">
        <f>MAX(A$2:A1111)+1</f>
        <v>1006</v>
      </c>
      <c r="B1112" s="103">
        <v>250304009</v>
      </c>
      <c r="C1112" s="180" t="s">
        <v>1948</v>
      </c>
      <c r="D1112" s="103"/>
      <c r="E1112" s="103"/>
      <c r="F1112" s="114" t="s">
        <v>31</v>
      </c>
      <c r="G1112" s="114" t="s">
        <v>1381</v>
      </c>
      <c r="H1112" s="373">
        <v>5</v>
      </c>
      <c r="I1112" s="374"/>
      <c r="J1112" s="375"/>
      <c r="K1112" s="103" t="s">
        <v>1949</v>
      </c>
      <c r="L1112" s="114"/>
      <c r="M1112" s="114"/>
      <c r="N1112" s="103"/>
      <c r="O1112" s="103" t="s">
        <v>17</v>
      </c>
    </row>
    <row r="1113" spans="1:15" ht="22.5" hidden="1" customHeight="1">
      <c r="A1113" s="103">
        <f>MAX(A$2:A1112)+1</f>
        <v>1007</v>
      </c>
      <c r="B1113" s="103" t="s">
        <v>1950</v>
      </c>
      <c r="C1113" s="180" t="s">
        <v>1948</v>
      </c>
      <c r="D1113" s="103"/>
      <c r="E1113" s="103"/>
      <c r="F1113" s="114" t="s">
        <v>36</v>
      </c>
      <c r="G1113" s="114" t="s">
        <v>1381</v>
      </c>
      <c r="H1113" s="373">
        <v>20</v>
      </c>
      <c r="I1113" s="374"/>
      <c r="J1113" s="375"/>
      <c r="K1113" s="103" t="s">
        <v>1951</v>
      </c>
      <c r="L1113" s="114"/>
      <c r="M1113" s="114"/>
      <c r="N1113" s="103"/>
      <c r="O1113" s="103" t="s">
        <v>17</v>
      </c>
    </row>
    <row r="1114" spans="1:15" ht="22.5" hidden="1" customHeight="1">
      <c r="A1114" s="103">
        <f>MAX(A$2:A1113)+1</f>
        <v>1008</v>
      </c>
      <c r="B1114" s="103">
        <v>250304010</v>
      </c>
      <c r="C1114" s="180" t="s">
        <v>1952</v>
      </c>
      <c r="D1114" s="103" t="s">
        <v>1953</v>
      </c>
      <c r="E1114" s="103"/>
      <c r="F1114" s="114" t="s">
        <v>31</v>
      </c>
      <c r="G1114" s="114" t="s">
        <v>1381</v>
      </c>
      <c r="H1114" s="373">
        <v>4</v>
      </c>
      <c r="I1114" s="374"/>
      <c r="J1114" s="375"/>
      <c r="K1114" s="103" t="s">
        <v>1954</v>
      </c>
      <c r="L1114" s="114"/>
      <c r="M1114" s="114"/>
      <c r="N1114" s="103"/>
      <c r="O1114" s="103" t="s">
        <v>17</v>
      </c>
    </row>
    <row r="1115" spans="1:15" ht="22.5" hidden="1" customHeight="1">
      <c r="A1115" s="103">
        <f>MAX(A$2:A1114)+1</f>
        <v>1009</v>
      </c>
      <c r="B1115" s="103">
        <v>250304011</v>
      </c>
      <c r="C1115" s="103" t="s">
        <v>1955</v>
      </c>
      <c r="D1115" s="103"/>
      <c r="E1115" s="103"/>
      <c r="F1115" s="114" t="s">
        <v>36</v>
      </c>
      <c r="G1115" s="114" t="s">
        <v>1381</v>
      </c>
      <c r="H1115" s="373">
        <v>10</v>
      </c>
      <c r="I1115" s="374"/>
      <c r="J1115" s="375"/>
      <c r="K1115" s="103" t="s">
        <v>1384</v>
      </c>
      <c r="L1115" s="114"/>
      <c r="M1115" s="114"/>
      <c r="N1115" s="103"/>
      <c r="O1115" s="103" t="s">
        <v>17</v>
      </c>
    </row>
    <row r="1116" spans="1:15" ht="22.5" hidden="1" customHeight="1">
      <c r="A1116" s="103">
        <f>MAX(A$2:A1115)+1</f>
        <v>1010</v>
      </c>
      <c r="B1116" s="103" t="s">
        <v>1956</v>
      </c>
      <c r="C1116" s="103" t="s">
        <v>1955</v>
      </c>
      <c r="D1116" s="103"/>
      <c r="E1116" s="103"/>
      <c r="F1116" s="114" t="s">
        <v>31</v>
      </c>
      <c r="G1116" s="114" t="s">
        <v>1381</v>
      </c>
      <c r="H1116" s="373">
        <v>5</v>
      </c>
      <c r="I1116" s="374"/>
      <c r="J1116" s="375"/>
      <c r="K1116" s="103" t="s">
        <v>1941</v>
      </c>
      <c r="L1116" s="114"/>
      <c r="M1116" s="114"/>
      <c r="N1116" s="103"/>
      <c r="O1116" s="103" t="s">
        <v>17</v>
      </c>
    </row>
    <row r="1117" spans="1:15" ht="22.5" hidden="1" customHeight="1">
      <c r="A1117" s="103">
        <f>MAX(A$2:A1116)+1</f>
        <v>1011</v>
      </c>
      <c r="B1117" s="103">
        <v>250304012</v>
      </c>
      <c r="C1117" s="103" t="s">
        <v>1957</v>
      </c>
      <c r="D1117" s="103"/>
      <c r="E1117" s="103"/>
      <c r="F1117" s="114" t="s">
        <v>31</v>
      </c>
      <c r="G1117" s="114" t="s">
        <v>1381</v>
      </c>
      <c r="H1117" s="373">
        <v>10</v>
      </c>
      <c r="I1117" s="374"/>
      <c r="J1117" s="375"/>
      <c r="K1117" s="103"/>
      <c r="L1117" s="114"/>
      <c r="M1117" s="114"/>
      <c r="N1117" s="103"/>
      <c r="O1117" s="103" t="s">
        <v>17</v>
      </c>
    </row>
    <row r="1118" spans="1:15" ht="22.5" hidden="1" customHeight="1">
      <c r="A1118" s="103">
        <f>MAX(A$2:A1117)+1</f>
        <v>1012</v>
      </c>
      <c r="B1118" s="103">
        <v>250304013</v>
      </c>
      <c r="C1118" s="103" t="s">
        <v>1958</v>
      </c>
      <c r="D1118" s="103" t="s">
        <v>1959</v>
      </c>
      <c r="E1118" s="103"/>
      <c r="F1118" s="114" t="s">
        <v>23</v>
      </c>
      <c r="G1118" s="114" t="s">
        <v>1381</v>
      </c>
      <c r="H1118" s="373">
        <v>6</v>
      </c>
      <c r="I1118" s="374"/>
      <c r="J1118" s="375"/>
      <c r="K1118" s="103" t="s">
        <v>1960</v>
      </c>
      <c r="L1118" s="114"/>
      <c r="M1118" s="114"/>
      <c r="N1118" s="103"/>
      <c r="O1118" s="103" t="s">
        <v>17</v>
      </c>
    </row>
    <row r="1119" spans="1:15" ht="22.5" hidden="1" customHeight="1">
      <c r="A1119" s="103">
        <f>MAX(A$2:A1118)+1</f>
        <v>1013</v>
      </c>
      <c r="B1119" s="150" t="s">
        <v>1961</v>
      </c>
      <c r="C1119" s="135" t="s">
        <v>1958</v>
      </c>
      <c r="D1119" s="150" t="s">
        <v>1962</v>
      </c>
      <c r="E1119" s="140"/>
      <c r="F1119" s="95" t="s">
        <v>23</v>
      </c>
      <c r="G1119" s="147" t="s">
        <v>32</v>
      </c>
      <c r="H1119" s="373" t="s">
        <v>56</v>
      </c>
      <c r="I1119" s="374"/>
      <c r="J1119" s="375"/>
      <c r="K1119" s="207" t="s">
        <v>1963</v>
      </c>
      <c r="L1119" s="114"/>
      <c r="M1119" s="114"/>
      <c r="N1119" s="103"/>
      <c r="O1119" s="103" t="s">
        <v>17</v>
      </c>
    </row>
    <row r="1120" spans="1:15" s="87" customFormat="1" ht="22.5" hidden="1" customHeight="1">
      <c r="A1120" s="103"/>
      <c r="B1120" s="103">
        <v>250305</v>
      </c>
      <c r="C1120" s="103" t="s">
        <v>1964</v>
      </c>
      <c r="D1120" s="103"/>
      <c r="E1120" s="103"/>
      <c r="F1120" s="114"/>
      <c r="G1120" s="114"/>
      <c r="H1120" s="373"/>
      <c r="I1120" s="374"/>
      <c r="J1120" s="375"/>
      <c r="K1120" s="103"/>
      <c r="L1120" s="114"/>
      <c r="M1120" s="114"/>
      <c r="N1120" s="103"/>
      <c r="O1120" s="103" t="s">
        <v>17</v>
      </c>
    </row>
    <row r="1121" spans="1:15" ht="22.5" hidden="1" customHeight="1">
      <c r="A1121" s="103">
        <f>MAX(A$2:A1120)+1</f>
        <v>1014</v>
      </c>
      <c r="B1121" s="103">
        <v>250305001</v>
      </c>
      <c r="C1121" s="103" t="s">
        <v>1965</v>
      </c>
      <c r="D1121" s="103"/>
      <c r="E1121" s="103"/>
      <c r="F1121" s="114" t="s">
        <v>31</v>
      </c>
      <c r="G1121" s="114" t="s">
        <v>1381</v>
      </c>
      <c r="H1121" s="373">
        <v>4</v>
      </c>
      <c r="I1121" s="374"/>
      <c r="J1121" s="375"/>
      <c r="K1121" s="103" t="s">
        <v>1966</v>
      </c>
      <c r="L1121" s="114"/>
      <c r="M1121" s="114"/>
      <c r="N1121" s="103"/>
      <c r="O1121" s="103" t="s">
        <v>17</v>
      </c>
    </row>
    <row r="1122" spans="1:15" ht="22.5" hidden="1" customHeight="1">
      <c r="A1122" s="103">
        <f>MAX(A$2:A1121)+1</f>
        <v>1015</v>
      </c>
      <c r="B1122" s="103" t="s">
        <v>1967</v>
      </c>
      <c r="C1122" s="103" t="s">
        <v>1965</v>
      </c>
      <c r="D1122" s="103"/>
      <c r="E1122" s="103"/>
      <c r="F1122" s="114" t="s">
        <v>36</v>
      </c>
      <c r="G1122" s="114" t="s">
        <v>1381</v>
      </c>
      <c r="H1122" s="373">
        <v>10</v>
      </c>
      <c r="I1122" s="374"/>
      <c r="J1122" s="375"/>
      <c r="K1122" s="103" t="s">
        <v>1384</v>
      </c>
      <c r="L1122" s="114"/>
      <c r="M1122" s="114"/>
      <c r="N1122" s="103"/>
      <c r="O1122" s="103" t="s">
        <v>17</v>
      </c>
    </row>
    <row r="1123" spans="1:15" ht="22.5" hidden="1" customHeight="1">
      <c r="A1123" s="154">
        <f>MAX(A$2:A1122)+1</f>
        <v>1016</v>
      </c>
      <c r="B1123" s="154">
        <v>250305002</v>
      </c>
      <c r="C1123" s="154" t="s">
        <v>1968</v>
      </c>
      <c r="D1123" s="154"/>
      <c r="E1123" s="154"/>
      <c r="F1123" s="188" t="s">
        <v>31</v>
      </c>
      <c r="G1123" s="188" t="s">
        <v>1381</v>
      </c>
      <c r="H1123" s="373">
        <v>4</v>
      </c>
      <c r="I1123" s="374"/>
      <c r="J1123" s="375"/>
      <c r="K1123" s="154" t="s">
        <v>1966</v>
      </c>
      <c r="L1123" s="188"/>
      <c r="M1123" s="188"/>
      <c r="N1123" s="103"/>
      <c r="O1123" s="103" t="s">
        <v>17</v>
      </c>
    </row>
    <row r="1124" spans="1:15" ht="22.5" hidden="1" customHeight="1">
      <c r="A1124" s="103">
        <f>MAX(A$2:A1123)+1</f>
        <v>1017</v>
      </c>
      <c r="B1124" s="103" t="s">
        <v>1969</v>
      </c>
      <c r="C1124" s="103" t="s">
        <v>1968</v>
      </c>
      <c r="D1124" s="103"/>
      <c r="E1124" s="103"/>
      <c r="F1124" s="114" t="s">
        <v>36</v>
      </c>
      <c r="G1124" s="114" t="s">
        <v>1381</v>
      </c>
      <c r="H1124" s="373">
        <v>10</v>
      </c>
      <c r="I1124" s="374"/>
      <c r="J1124" s="375"/>
      <c r="K1124" s="103" t="s">
        <v>1384</v>
      </c>
      <c r="L1124" s="114"/>
      <c r="M1124" s="114"/>
      <c r="N1124" s="103"/>
      <c r="O1124" s="103" t="s">
        <v>17</v>
      </c>
    </row>
    <row r="1125" spans="1:15" ht="22.5" hidden="1" customHeight="1">
      <c r="A1125" s="103">
        <f>MAX(A$2:A1124)+1</f>
        <v>1018</v>
      </c>
      <c r="B1125" s="103">
        <v>250305003</v>
      </c>
      <c r="C1125" s="103" t="s">
        <v>1970</v>
      </c>
      <c r="D1125" s="103"/>
      <c r="E1125" s="103"/>
      <c r="F1125" s="114" t="s">
        <v>31</v>
      </c>
      <c r="G1125" s="114" t="s">
        <v>1381</v>
      </c>
      <c r="H1125" s="373">
        <v>2</v>
      </c>
      <c r="I1125" s="374"/>
      <c r="J1125" s="375"/>
      <c r="K1125" s="103" t="s">
        <v>1398</v>
      </c>
      <c r="L1125" s="114"/>
      <c r="M1125" s="114"/>
      <c r="N1125" s="103"/>
      <c r="O1125" s="103" t="s">
        <v>17</v>
      </c>
    </row>
    <row r="1126" spans="1:15" ht="33.75" hidden="1" customHeight="1">
      <c r="A1126" s="103">
        <f>MAX(A$2:A1125)+1</f>
        <v>1019</v>
      </c>
      <c r="B1126" s="103" t="s">
        <v>1971</v>
      </c>
      <c r="C1126" s="103" t="s">
        <v>1970</v>
      </c>
      <c r="D1126" s="103"/>
      <c r="E1126" s="103"/>
      <c r="F1126" s="114" t="s">
        <v>914</v>
      </c>
      <c r="G1126" s="114" t="s">
        <v>1381</v>
      </c>
      <c r="H1126" s="373">
        <v>5</v>
      </c>
      <c r="I1126" s="374"/>
      <c r="J1126" s="375"/>
      <c r="K1126" s="103" t="s">
        <v>1972</v>
      </c>
      <c r="L1126" s="114"/>
      <c r="M1126" s="114"/>
      <c r="N1126" s="103"/>
      <c r="O1126" s="103" t="s">
        <v>17</v>
      </c>
    </row>
    <row r="1127" spans="1:15" ht="22.5" hidden="1" customHeight="1">
      <c r="A1127" s="103">
        <f>MAX(A$2:A1126)+1</f>
        <v>1020</v>
      </c>
      <c r="B1127" s="103" t="s">
        <v>1973</v>
      </c>
      <c r="C1127" s="103" t="s">
        <v>1970</v>
      </c>
      <c r="D1127" s="103"/>
      <c r="E1127" s="103"/>
      <c r="F1127" s="114" t="s">
        <v>36</v>
      </c>
      <c r="G1127" s="114" t="s">
        <v>1381</v>
      </c>
      <c r="H1127" s="373">
        <v>10</v>
      </c>
      <c r="I1127" s="374"/>
      <c r="J1127" s="375"/>
      <c r="K1127" s="103" t="s">
        <v>1384</v>
      </c>
      <c r="L1127" s="114"/>
      <c r="M1127" s="114"/>
      <c r="N1127" s="103"/>
      <c r="O1127" s="103" t="s">
        <v>17</v>
      </c>
    </row>
    <row r="1128" spans="1:15" ht="22.5" hidden="1" customHeight="1">
      <c r="A1128" s="103">
        <f>MAX(A$2:A1127)+1</f>
        <v>1021</v>
      </c>
      <c r="B1128" s="103">
        <v>250305004</v>
      </c>
      <c r="C1128" s="103" t="s">
        <v>1974</v>
      </c>
      <c r="D1128" s="103"/>
      <c r="E1128" s="103"/>
      <c r="F1128" s="114" t="s">
        <v>31</v>
      </c>
      <c r="G1128" s="114" t="s">
        <v>1381</v>
      </c>
      <c r="H1128" s="373">
        <v>4</v>
      </c>
      <c r="I1128" s="374"/>
      <c r="J1128" s="375"/>
      <c r="K1128" s="103"/>
      <c r="L1128" s="114"/>
      <c r="M1128" s="114"/>
      <c r="N1128" s="103"/>
      <c r="O1128" s="103" t="s">
        <v>17</v>
      </c>
    </row>
    <row r="1129" spans="1:15" ht="22.5" hidden="1" customHeight="1">
      <c r="A1129" s="103">
        <f>MAX(A$2:A1128)+1</f>
        <v>1022</v>
      </c>
      <c r="B1129" s="103">
        <v>250305005</v>
      </c>
      <c r="C1129" s="103" t="s">
        <v>1975</v>
      </c>
      <c r="D1129" s="103"/>
      <c r="E1129" s="103"/>
      <c r="F1129" s="114" t="s">
        <v>31</v>
      </c>
      <c r="G1129" s="114" t="s">
        <v>1381</v>
      </c>
      <c r="H1129" s="373">
        <v>8</v>
      </c>
      <c r="I1129" s="374"/>
      <c r="J1129" s="375"/>
      <c r="K1129" s="103" t="s">
        <v>1976</v>
      </c>
      <c r="L1129" s="114"/>
      <c r="M1129" s="114"/>
      <c r="N1129" s="103"/>
      <c r="O1129" s="103" t="s">
        <v>17</v>
      </c>
    </row>
    <row r="1130" spans="1:15" ht="22.5" hidden="1" customHeight="1">
      <c r="A1130" s="103">
        <f>MAX(A$2:A1129)+1</f>
        <v>1023</v>
      </c>
      <c r="B1130" s="103" t="s">
        <v>1977</v>
      </c>
      <c r="C1130" s="103" t="s">
        <v>1975</v>
      </c>
      <c r="D1130" s="103"/>
      <c r="E1130" s="103"/>
      <c r="F1130" s="114" t="s">
        <v>36</v>
      </c>
      <c r="G1130" s="114" t="s">
        <v>1381</v>
      </c>
      <c r="H1130" s="373">
        <v>10</v>
      </c>
      <c r="I1130" s="374"/>
      <c r="J1130" s="375"/>
      <c r="K1130" s="103" t="s">
        <v>1384</v>
      </c>
      <c r="L1130" s="114"/>
      <c r="M1130" s="114"/>
      <c r="N1130" s="103"/>
      <c r="O1130" s="103" t="s">
        <v>17</v>
      </c>
    </row>
    <row r="1131" spans="1:15" ht="22.5" hidden="1" customHeight="1">
      <c r="A1131" s="103">
        <f>MAX(A$2:A1130)+1</f>
        <v>1024</v>
      </c>
      <c r="B1131" s="103">
        <v>250305006</v>
      </c>
      <c r="C1131" s="103" t="s">
        <v>1978</v>
      </c>
      <c r="D1131" s="103"/>
      <c r="E1131" s="103"/>
      <c r="F1131" s="114" t="s">
        <v>36</v>
      </c>
      <c r="G1131" s="114" t="s">
        <v>1381</v>
      </c>
      <c r="H1131" s="373">
        <v>10</v>
      </c>
      <c r="I1131" s="374"/>
      <c r="J1131" s="375"/>
      <c r="K1131" s="103" t="s">
        <v>1384</v>
      </c>
      <c r="L1131" s="114"/>
      <c r="M1131" s="114"/>
      <c r="N1131" s="103"/>
      <c r="O1131" s="103" t="s">
        <v>17</v>
      </c>
    </row>
    <row r="1132" spans="1:15" ht="22.5" hidden="1" customHeight="1">
      <c r="A1132" s="103">
        <f>MAX(A$2:A1131)+1</f>
        <v>1025</v>
      </c>
      <c r="B1132" s="103" t="s">
        <v>1979</v>
      </c>
      <c r="C1132" s="103" t="s">
        <v>1978</v>
      </c>
      <c r="D1132" s="103"/>
      <c r="E1132" s="103"/>
      <c r="F1132" s="114" t="s">
        <v>31</v>
      </c>
      <c r="G1132" s="114" t="s">
        <v>1381</v>
      </c>
      <c r="H1132" s="373">
        <v>5</v>
      </c>
      <c r="I1132" s="374"/>
      <c r="J1132" s="375"/>
      <c r="K1132" s="103" t="s">
        <v>1980</v>
      </c>
      <c r="L1132" s="114"/>
      <c r="M1132" s="114"/>
      <c r="N1132" s="103"/>
      <c r="O1132" s="103" t="s">
        <v>17</v>
      </c>
    </row>
    <row r="1133" spans="1:15" ht="33.75" hidden="1" customHeight="1">
      <c r="A1133" s="103">
        <f>MAX(A$2:A1132)+1</f>
        <v>1026</v>
      </c>
      <c r="B1133" s="103">
        <v>250305007</v>
      </c>
      <c r="C1133" s="103" t="s">
        <v>1981</v>
      </c>
      <c r="D1133" s="103"/>
      <c r="E1133" s="103"/>
      <c r="F1133" s="114" t="s">
        <v>914</v>
      </c>
      <c r="G1133" s="114" t="s">
        <v>1381</v>
      </c>
      <c r="H1133" s="373">
        <v>10</v>
      </c>
      <c r="I1133" s="374"/>
      <c r="J1133" s="375"/>
      <c r="K1133" s="103" t="s">
        <v>1869</v>
      </c>
      <c r="L1133" s="114"/>
      <c r="M1133" s="114"/>
      <c r="N1133" s="103"/>
      <c r="O1133" s="103" t="s">
        <v>17</v>
      </c>
    </row>
    <row r="1134" spans="1:15" ht="33.75" hidden="1" customHeight="1">
      <c r="A1134" s="103">
        <f>MAX(A$2:A1133)+1</f>
        <v>1027</v>
      </c>
      <c r="B1134" s="103" t="s">
        <v>1982</v>
      </c>
      <c r="C1134" s="103" t="s">
        <v>1981</v>
      </c>
      <c r="D1134" s="103"/>
      <c r="E1134" s="103"/>
      <c r="F1134" s="114" t="s">
        <v>914</v>
      </c>
      <c r="G1134" s="114" t="s">
        <v>1381</v>
      </c>
      <c r="H1134" s="373">
        <v>5</v>
      </c>
      <c r="I1134" s="374"/>
      <c r="J1134" s="375"/>
      <c r="K1134" s="103" t="s">
        <v>1972</v>
      </c>
      <c r="L1134" s="114"/>
      <c r="M1134" s="114"/>
      <c r="N1134" s="103"/>
      <c r="O1134" s="103" t="s">
        <v>17</v>
      </c>
    </row>
    <row r="1135" spans="1:15" ht="33.75" hidden="1" customHeight="1">
      <c r="A1135" s="103">
        <f>MAX(A$2:A1134)+1</f>
        <v>1028</v>
      </c>
      <c r="B1135" s="103">
        <v>250305008</v>
      </c>
      <c r="C1135" s="103" t="s">
        <v>1983</v>
      </c>
      <c r="D1135" s="103"/>
      <c r="E1135" s="103"/>
      <c r="F1135" s="114" t="s">
        <v>914</v>
      </c>
      <c r="G1135" s="114" t="s">
        <v>1381</v>
      </c>
      <c r="H1135" s="373">
        <v>10</v>
      </c>
      <c r="I1135" s="374"/>
      <c r="J1135" s="375"/>
      <c r="K1135" s="103" t="s">
        <v>1869</v>
      </c>
      <c r="L1135" s="114"/>
      <c r="M1135" s="114"/>
      <c r="N1135" s="103"/>
      <c r="O1135" s="103" t="s">
        <v>17</v>
      </c>
    </row>
    <row r="1136" spans="1:15" ht="33.75" hidden="1" customHeight="1">
      <c r="A1136" s="103">
        <f>MAX(A$2:A1135)+1</f>
        <v>1029</v>
      </c>
      <c r="B1136" s="103" t="s">
        <v>1984</v>
      </c>
      <c r="C1136" s="103" t="s">
        <v>1983</v>
      </c>
      <c r="D1136" s="103"/>
      <c r="E1136" s="103"/>
      <c r="F1136" s="114" t="s">
        <v>914</v>
      </c>
      <c r="G1136" s="114" t="s">
        <v>1381</v>
      </c>
      <c r="H1136" s="373">
        <v>5</v>
      </c>
      <c r="I1136" s="374"/>
      <c r="J1136" s="375"/>
      <c r="K1136" s="103" t="s">
        <v>1972</v>
      </c>
      <c r="L1136" s="114"/>
      <c r="M1136" s="114"/>
      <c r="N1136" s="103"/>
      <c r="O1136" s="103" t="s">
        <v>17</v>
      </c>
    </row>
    <row r="1137" spans="1:15" ht="22.5" hidden="1" customHeight="1">
      <c r="A1137" s="103">
        <f>MAX(A$2:A1136)+1</f>
        <v>1030</v>
      </c>
      <c r="B1137" s="103" t="s">
        <v>1985</v>
      </c>
      <c r="C1137" s="103" t="s">
        <v>1986</v>
      </c>
      <c r="D1137" s="103"/>
      <c r="E1137" s="103"/>
      <c r="F1137" s="114" t="s">
        <v>36</v>
      </c>
      <c r="G1137" s="114" t="s">
        <v>32</v>
      </c>
      <c r="H1137" s="373">
        <v>20</v>
      </c>
      <c r="I1137" s="374"/>
      <c r="J1137" s="375"/>
      <c r="K1137" s="103" t="s">
        <v>1987</v>
      </c>
      <c r="L1137" s="114"/>
      <c r="M1137" s="114"/>
      <c r="N1137" s="103"/>
      <c r="O1137" s="103" t="s">
        <v>17</v>
      </c>
    </row>
    <row r="1138" spans="1:15" ht="22.5" hidden="1" customHeight="1">
      <c r="A1138" s="103">
        <f>MAX(A$2:A1137)+1</f>
        <v>1031</v>
      </c>
      <c r="B1138" s="103">
        <v>250305009</v>
      </c>
      <c r="C1138" s="103" t="s">
        <v>1988</v>
      </c>
      <c r="D1138" s="103"/>
      <c r="E1138" s="103"/>
      <c r="F1138" s="114" t="s">
        <v>36</v>
      </c>
      <c r="G1138" s="114" t="s">
        <v>1381</v>
      </c>
      <c r="H1138" s="373">
        <v>10</v>
      </c>
      <c r="I1138" s="374"/>
      <c r="J1138" s="375"/>
      <c r="K1138" s="103" t="s">
        <v>1384</v>
      </c>
      <c r="L1138" s="114"/>
      <c r="M1138" s="114"/>
      <c r="N1138" s="103"/>
      <c r="O1138" s="103" t="s">
        <v>17</v>
      </c>
    </row>
    <row r="1139" spans="1:15" ht="22.5" hidden="1" customHeight="1">
      <c r="A1139" s="103">
        <f>MAX(A$2:A1138)+1</f>
        <v>1032</v>
      </c>
      <c r="B1139" s="103" t="s">
        <v>1989</v>
      </c>
      <c r="C1139" s="103" t="s">
        <v>1988</v>
      </c>
      <c r="D1139" s="103"/>
      <c r="E1139" s="103"/>
      <c r="F1139" s="114" t="s">
        <v>31</v>
      </c>
      <c r="G1139" s="114" t="s">
        <v>1381</v>
      </c>
      <c r="H1139" s="373">
        <v>2</v>
      </c>
      <c r="I1139" s="374"/>
      <c r="J1139" s="375"/>
      <c r="K1139" s="103" t="s">
        <v>1398</v>
      </c>
      <c r="L1139" s="114"/>
      <c r="M1139" s="114"/>
      <c r="N1139" s="103"/>
      <c r="O1139" s="103" t="s">
        <v>17</v>
      </c>
    </row>
    <row r="1140" spans="1:15" ht="33.75" hidden="1" customHeight="1">
      <c r="A1140" s="103">
        <f>MAX(A$2:A1139)+1</f>
        <v>1033</v>
      </c>
      <c r="B1140" s="103" t="s">
        <v>1990</v>
      </c>
      <c r="C1140" s="103" t="s">
        <v>1988</v>
      </c>
      <c r="D1140" s="103"/>
      <c r="E1140" s="103"/>
      <c r="F1140" s="114" t="s">
        <v>914</v>
      </c>
      <c r="G1140" s="114" t="s">
        <v>1381</v>
      </c>
      <c r="H1140" s="373">
        <v>5</v>
      </c>
      <c r="I1140" s="374"/>
      <c r="J1140" s="375"/>
      <c r="K1140" s="103" t="s">
        <v>1972</v>
      </c>
      <c r="L1140" s="114"/>
      <c r="M1140" s="114"/>
      <c r="N1140" s="103"/>
      <c r="O1140" s="103" t="s">
        <v>17</v>
      </c>
    </row>
    <row r="1141" spans="1:15" ht="22.5" hidden="1" customHeight="1">
      <c r="A1141" s="103">
        <f>MAX(A$2:A1140)+1</f>
        <v>1034</v>
      </c>
      <c r="B1141" s="103">
        <v>250305010</v>
      </c>
      <c r="C1141" s="103" t="s">
        <v>1991</v>
      </c>
      <c r="D1141" s="103"/>
      <c r="E1141" s="103"/>
      <c r="F1141" s="114" t="s">
        <v>31</v>
      </c>
      <c r="G1141" s="114" t="s">
        <v>1381</v>
      </c>
      <c r="H1141" s="373">
        <v>5</v>
      </c>
      <c r="I1141" s="374"/>
      <c r="J1141" s="375"/>
      <c r="K1141" s="103"/>
      <c r="L1141" s="114"/>
      <c r="M1141" s="114"/>
      <c r="N1141" s="103"/>
      <c r="O1141" s="103" t="s">
        <v>17</v>
      </c>
    </row>
    <row r="1142" spans="1:15" ht="22.5" hidden="1" customHeight="1">
      <c r="A1142" s="103">
        <f>MAX(A$2:A1141)+1</f>
        <v>1035</v>
      </c>
      <c r="B1142" s="103" t="s">
        <v>1992</v>
      </c>
      <c r="C1142" s="103" t="s">
        <v>1993</v>
      </c>
      <c r="D1142" s="103"/>
      <c r="E1142" s="103" t="s">
        <v>252</v>
      </c>
      <c r="F1142" s="114" t="s">
        <v>23</v>
      </c>
      <c r="G1142" s="114" t="s">
        <v>1381</v>
      </c>
      <c r="H1142" s="373">
        <v>220</v>
      </c>
      <c r="I1142" s="374"/>
      <c r="J1142" s="375"/>
      <c r="K1142" s="103" t="s">
        <v>1994</v>
      </c>
      <c r="L1142" s="114"/>
      <c r="M1142" s="114"/>
      <c r="N1142" s="103"/>
      <c r="O1142" s="103" t="s">
        <v>17</v>
      </c>
    </row>
    <row r="1143" spans="1:15" ht="22.5" hidden="1" customHeight="1">
      <c r="A1143" s="103">
        <f>MAX(A$2:A1142)+1</f>
        <v>1036</v>
      </c>
      <c r="B1143" s="103">
        <v>250305011</v>
      </c>
      <c r="C1143" s="103" t="s">
        <v>1995</v>
      </c>
      <c r="D1143" s="103"/>
      <c r="E1143" s="103"/>
      <c r="F1143" s="114" t="s">
        <v>36</v>
      </c>
      <c r="G1143" s="114" t="s">
        <v>1381</v>
      </c>
      <c r="H1143" s="373">
        <v>10</v>
      </c>
      <c r="I1143" s="374"/>
      <c r="J1143" s="375"/>
      <c r="K1143" s="103" t="s">
        <v>1384</v>
      </c>
      <c r="L1143" s="114"/>
      <c r="M1143" s="114"/>
      <c r="N1143" s="103"/>
      <c r="O1143" s="103" t="s">
        <v>17</v>
      </c>
    </row>
    <row r="1144" spans="1:15" ht="33.75" hidden="1" customHeight="1">
      <c r="A1144" s="103">
        <f>MAX(A$2:A1143)+1</f>
        <v>1037</v>
      </c>
      <c r="B1144" s="103" t="s">
        <v>1996</v>
      </c>
      <c r="C1144" s="103" t="s">
        <v>1995</v>
      </c>
      <c r="D1144" s="103"/>
      <c r="E1144" s="103"/>
      <c r="F1144" s="114" t="s">
        <v>914</v>
      </c>
      <c r="G1144" s="114" t="s">
        <v>1381</v>
      </c>
      <c r="H1144" s="373">
        <v>5</v>
      </c>
      <c r="I1144" s="374"/>
      <c r="J1144" s="375"/>
      <c r="K1144" s="103" t="s">
        <v>1972</v>
      </c>
      <c r="L1144" s="114"/>
      <c r="M1144" s="114"/>
      <c r="N1144" s="103"/>
      <c r="O1144" s="103" t="s">
        <v>17</v>
      </c>
    </row>
    <row r="1145" spans="1:15" ht="22.5" hidden="1" customHeight="1">
      <c r="A1145" s="103">
        <f>MAX(A$2:A1144)+1</f>
        <v>1038</v>
      </c>
      <c r="B1145" s="103" t="s">
        <v>1997</v>
      </c>
      <c r="C1145" s="103" t="s">
        <v>1995</v>
      </c>
      <c r="D1145" s="103"/>
      <c r="E1145" s="103" t="s">
        <v>252</v>
      </c>
      <c r="F1145" s="114" t="s">
        <v>23</v>
      </c>
      <c r="G1145" s="114" t="s">
        <v>1381</v>
      </c>
      <c r="H1145" s="373">
        <v>40</v>
      </c>
      <c r="I1145" s="374"/>
      <c r="J1145" s="375"/>
      <c r="K1145" s="103" t="s">
        <v>1998</v>
      </c>
      <c r="L1145" s="114"/>
      <c r="M1145" s="114"/>
      <c r="N1145" s="103"/>
      <c r="O1145" s="103" t="s">
        <v>17</v>
      </c>
    </row>
    <row r="1146" spans="1:15" ht="22.5" hidden="1" customHeight="1">
      <c r="A1146" s="103">
        <f>MAX(A$2:A1145)+1</f>
        <v>1039</v>
      </c>
      <c r="B1146" s="103">
        <v>250305012</v>
      </c>
      <c r="C1146" s="103" t="s">
        <v>1999</v>
      </c>
      <c r="D1146" s="103"/>
      <c r="E1146" s="103"/>
      <c r="F1146" s="114" t="s">
        <v>31</v>
      </c>
      <c r="G1146" s="114" t="s">
        <v>1381</v>
      </c>
      <c r="H1146" s="373">
        <v>5</v>
      </c>
      <c r="I1146" s="374"/>
      <c r="J1146" s="375"/>
      <c r="K1146" s="103"/>
      <c r="L1146" s="114"/>
      <c r="M1146" s="114"/>
      <c r="N1146" s="103"/>
      <c r="O1146" s="103" t="s">
        <v>17</v>
      </c>
    </row>
    <row r="1147" spans="1:15" ht="22.5" hidden="1" customHeight="1">
      <c r="A1147" s="103">
        <f>MAX(A$2:A1146)+1</f>
        <v>1040</v>
      </c>
      <c r="B1147" s="103" t="s">
        <v>2000</v>
      </c>
      <c r="C1147" s="103" t="s">
        <v>1999</v>
      </c>
      <c r="D1147" s="103"/>
      <c r="E1147" s="103"/>
      <c r="F1147" s="114" t="s">
        <v>36</v>
      </c>
      <c r="G1147" s="114" t="s">
        <v>1381</v>
      </c>
      <c r="H1147" s="373">
        <v>90</v>
      </c>
      <c r="I1147" s="374"/>
      <c r="J1147" s="375"/>
      <c r="K1147" s="103" t="s">
        <v>1651</v>
      </c>
      <c r="L1147" s="114"/>
      <c r="M1147" s="114"/>
      <c r="N1147" s="103"/>
      <c r="O1147" s="103" t="s">
        <v>17</v>
      </c>
    </row>
    <row r="1148" spans="1:15" ht="22.5" hidden="1" customHeight="1">
      <c r="A1148" s="103">
        <f>MAX(A$2:A1147)+1</f>
        <v>1041</v>
      </c>
      <c r="B1148" s="103">
        <v>250305013</v>
      </c>
      <c r="C1148" s="103" t="s">
        <v>2001</v>
      </c>
      <c r="D1148" s="103"/>
      <c r="E1148" s="103"/>
      <c r="F1148" s="114" t="s">
        <v>31</v>
      </c>
      <c r="G1148" s="114" t="s">
        <v>1381</v>
      </c>
      <c r="H1148" s="373">
        <v>10</v>
      </c>
      <c r="I1148" s="374"/>
      <c r="J1148" s="375"/>
      <c r="K1148" s="103" t="s">
        <v>2002</v>
      </c>
      <c r="L1148" s="114"/>
      <c r="M1148" s="114"/>
      <c r="N1148" s="103"/>
      <c r="O1148" s="103" t="s">
        <v>17</v>
      </c>
    </row>
    <row r="1149" spans="1:15" ht="22.5" hidden="1" customHeight="1">
      <c r="A1149" s="103">
        <f>MAX(A$2:A1148)+1</f>
        <v>1042</v>
      </c>
      <c r="B1149" s="103" t="s">
        <v>2003</v>
      </c>
      <c r="C1149" s="103" t="s">
        <v>2001</v>
      </c>
      <c r="D1149" s="103"/>
      <c r="E1149" s="103"/>
      <c r="F1149" s="114" t="s">
        <v>36</v>
      </c>
      <c r="G1149" s="114" t="s">
        <v>1381</v>
      </c>
      <c r="H1149" s="373">
        <v>30</v>
      </c>
      <c r="I1149" s="374"/>
      <c r="J1149" s="375"/>
      <c r="K1149" s="103" t="s">
        <v>1863</v>
      </c>
      <c r="L1149" s="114"/>
      <c r="M1149" s="114"/>
      <c r="N1149" s="103"/>
      <c r="O1149" s="103" t="s">
        <v>17</v>
      </c>
    </row>
    <row r="1150" spans="1:15" ht="22.5" hidden="1" customHeight="1">
      <c r="A1150" s="103">
        <f>MAX(A$2:A1149)+1</f>
        <v>1043</v>
      </c>
      <c r="B1150" s="103" t="s">
        <v>2004</v>
      </c>
      <c r="C1150" s="103" t="s">
        <v>2001</v>
      </c>
      <c r="D1150" s="103" t="s">
        <v>2005</v>
      </c>
      <c r="E1150" s="103"/>
      <c r="F1150" s="114" t="s">
        <v>36</v>
      </c>
      <c r="G1150" s="114" t="s">
        <v>1381</v>
      </c>
      <c r="H1150" s="373">
        <v>30</v>
      </c>
      <c r="I1150" s="374"/>
      <c r="J1150" s="375"/>
      <c r="K1150" s="103" t="s">
        <v>1384</v>
      </c>
      <c r="L1150" s="114"/>
      <c r="M1150" s="114"/>
      <c r="N1150" s="103"/>
      <c r="O1150" s="103" t="s">
        <v>17</v>
      </c>
    </row>
    <row r="1151" spans="1:15" ht="22.5" hidden="1" customHeight="1">
      <c r="A1151" s="103">
        <f>MAX(A$2:A1150)+1</f>
        <v>1044</v>
      </c>
      <c r="B1151" s="103">
        <v>250305014</v>
      </c>
      <c r="C1151" s="103" t="s">
        <v>2006</v>
      </c>
      <c r="D1151" s="103"/>
      <c r="E1151" s="103"/>
      <c r="F1151" s="114" t="s">
        <v>31</v>
      </c>
      <c r="G1151" s="114" t="s">
        <v>1381</v>
      </c>
      <c r="H1151" s="373">
        <v>5</v>
      </c>
      <c r="I1151" s="374"/>
      <c r="J1151" s="375"/>
      <c r="K1151" s="103" t="s">
        <v>2007</v>
      </c>
      <c r="L1151" s="114"/>
      <c r="M1151" s="114"/>
      <c r="N1151" s="103"/>
      <c r="O1151" s="103" t="s">
        <v>17</v>
      </c>
    </row>
    <row r="1152" spans="1:15" ht="22.5" hidden="1" customHeight="1">
      <c r="A1152" s="103">
        <f>MAX(A$2:A1151)+1</f>
        <v>1045</v>
      </c>
      <c r="B1152" s="103" t="s">
        <v>2008</v>
      </c>
      <c r="C1152" s="103" t="s">
        <v>2006</v>
      </c>
      <c r="D1152" s="103"/>
      <c r="E1152" s="103"/>
      <c r="F1152" s="114" t="s">
        <v>36</v>
      </c>
      <c r="G1152" s="114" t="s">
        <v>1381</v>
      </c>
      <c r="H1152" s="373">
        <v>10</v>
      </c>
      <c r="I1152" s="374"/>
      <c r="J1152" s="375"/>
      <c r="K1152" s="103" t="s">
        <v>1384</v>
      </c>
      <c r="L1152" s="114"/>
      <c r="M1152" s="114"/>
      <c r="N1152" s="103"/>
      <c r="O1152" s="103" t="s">
        <v>17</v>
      </c>
    </row>
    <row r="1153" spans="1:15" ht="22.5" hidden="1" customHeight="1">
      <c r="A1153" s="103">
        <f>MAX(A$2:A1152)+1</f>
        <v>1046</v>
      </c>
      <c r="B1153" s="103">
        <v>250305015</v>
      </c>
      <c r="C1153" s="103" t="s">
        <v>2009</v>
      </c>
      <c r="D1153" s="103"/>
      <c r="E1153" s="103"/>
      <c r="F1153" s="114" t="s">
        <v>31</v>
      </c>
      <c r="G1153" s="114" t="s">
        <v>1381</v>
      </c>
      <c r="H1153" s="373">
        <v>3</v>
      </c>
      <c r="I1153" s="374"/>
      <c r="J1153" s="375"/>
      <c r="K1153" s="103"/>
      <c r="L1153" s="114"/>
      <c r="M1153" s="114"/>
      <c r="N1153" s="103"/>
      <c r="O1153" s="103" t="s">
        <v>17</v>
      </c>
    </row>
    <row r="1154" spans="1:15" ht="22.5" hidden="1" customHeight="1">
      <c r="A1154" s="103">
        <f>MAX(A$2:A1153)+1</f>
        <v>1047</v>
      </c>
      <c r="B1154" s="103">
        <v>250305016</v>
      </c>
      <c r="C1154" s="103" t="s">
        <v>2010</v>
      </c>
      <c r="D1154" s="103"/>
      <c r="E1154" s="103"/>
      <c r="F1154" s="114" t="s">
        <v>31</v>
      </c>
      <c r="G1154" s="114" t="s">
        <v>1381</v>
      </c>
      <c r="H1154" s="373">
        <v>5</v>
      </c>
      <c r="I1154" s="374"/>
      <c r="J1154" s="375"/>
      <c r="K1154" s="103"/>
      <c r="L1154" s="114"/>
      <c r="M1154" s="114"/>
      <c r="N1154" s="103"/>
      <c r="O1154" s="103" t="s">
        <v>17</v>
      </c>
    </row>
    <row r="1155" spans="1:15" ht="22.5" hidden="1" customHeight="1">
      <c r="A1155" s="103">
        <f>MAX(A$2:A1154)+1</f>
        <v>1048</v>
      </c>
      <c r="B1155" s="103">
        <v>250305017</v>
      </c>
      <c r="C1155" s="103" t="s">
        <v>2011</v>
      </c>
      <c r="D1155" s="103"/>
      <c r="E1155" s="103"/>
      <c r="F1155" s="114" t="s">
        <v>31</v>
      </c>
      <c r="G1155" s="114" t="s">
        <v>1381</v>
      </c>
      <c r="H1155" s="373">
        <v>10</v>
      </c>
      <c r="I1155" s="374"/>
      <c r="J1155" s="375"/>
      <c r="K1155" s="103"/>
      <c r="L1155" s="114"/>
      <c r="M1155" s="114"/>
      <c r="N1155" s="103"/>
      <c r="O1155" s="103" t="s">
        <v>17</v>
      </c>
    </row>
    <row r="1156" spans="1:15" ht="22.5" hidden="1" customHeight="1">
      <c r="A1156" s="103">
        <f>MAX(A$2:A1155)+1</f>
        <v>1049</v>
      </c>
      <c r="B1156" s="103">
        <v>250305018</v>
      </c>
      <c r="C1156" s="103" t="s">
        <v>2012</v>
      </c>
      <c r="D1156" s="103"/>
      <c r="E1156" s="103"/>
      <c r="F1156" s="114" t="s">
        <v>31</v>
      </c>
      <c r="G1156" s="114" t="s">
        <v>1381</v>
      </c>
      <c r="H1156" s="373">
        <v>30</v>
      </c>
      <c r="I1156" s="374"/>
      <c r="J1156" s="375"/>
      <c r="K1156" s="103"/>
      <c r="L1156" s="114"/>
      <c r="M1156" s="114"/>
      <c r="N1156" s="103"/>
      <c r="O1156" s="103" t="s">
        <v>17</v>
      </c>
    </row>
    <row r="1157" spans="1:15" ht="22.5" hidden="1" customHeight="1">
      <c r="A1157" s="103">
        <f>MAX(A$2:A1156)+1</f>
        <v>1050</v>
      </c>
      <c r="B1157" s="103">
        <v>250305019</v>
      </c>
      <c r="C1157" s="103" t="s">
        <v>2013</v>
      </c>
      <c r="D1157" s="103"/>
      <c r="E1157" s="103"/>
      <c r="F1157" s="114" t="s">
        <v>31</v>
      </c>
      <c r="G1157" s="114" t="s">
        <v>1381</v>
      </c>
      <c r="H1157" s="373">
        <v>30</v>
      </c>
      <c r="I1157" s="374"/>
      <c r="J1157" s="375"/>
      <c r="K1157" s="103"/>
      <c r="L1157" s="114"/>
      <c r="M1157" s="114"/>
      <c r="N1157" s="103"/>
      <c r="O1157" s="103" t="s">
        <v>17</v>
      </c>
    </row>
    <row r="1158" spans="1:15" ht="22.5" hidden="1" customHeight="1">
      <c r="A1158" s="103">
        <f>MAX(A$2:A1157)+1</f>
        <v>1051</v>
      </c>
      <c r="B1158" s="103">
        <v>250305020</v>
      </c>
      <c r="C1158" s="103" t="s">
        <v>2014</v>
      </c>
      <c r="D1158" s="103"/>
      <c r="E1158" s="103"/>
      <c r="F1158" s="114" t="s">
        <v>31</v>
      </c>
      <c r="G1158" s="114" t="s">
        <v>1381</v>
      </c>
      <c r="H1158" s="373">
        <v>30</v>
      </c>
      <c r="I1158" s="374"/>
      <c r="J1158" s="375"/>
      <c r="K1158" s="103"/>
      <c r="L1158" s="114"/>
      <c r="M1158" s="114"/>
      <c r="N1158" s="103"/>
      <c r="O1158" s="103" t="s">
        <v>17</v>
      </c>
    </row>
    <row r="1159" spans="1:15" ht="22.5" hidden="1" customHeight="1">
      <c r="A1159" s="103">
        <f>MAX(A$2:A1158)+1</f>
        <v>1052</v>
      </c>
      <c r="B1159" s="103">
        <v>250305021</v>
      </c>
      <c r="C1159" s="103" t="s">
        <v>2015</v>
      </c>
      <c r="D1159" s="103"/>
      <c r="E1159" s="103"/>
      <c r="F1159" s="114" t="s">
        <v>31</v>
      </c>
      <c r="G1159" s="114" t="s">
        <v>1381</v>
      </c>
      <c r="H1159" s="373">
        <v>20</v>
      </c>
      <c r="I1159" s="374"/>
      <c r="J1159" s="375"/>
      <c r="K1159" s="103"/>
      <c r="L1159" s="114"/>
      <c r="M1159" s="114"/>
      <c r="N1159" s="103"/>
      <c r="O1159" s="103" t="s">
        <v>17</v>
      </c>
    </row>
    <row r="1160" spans="1:15" ht="22.5" hidden="1" customHeight="1">
      <c r="A1160" s="103">
        <f>MAX(A$2:A1159)+1</f>
        <v>1053</v>
      </c>
      <c r="B1160" s="103">
        <v>250305022</v>
      </c>
      <c r="C1160" s="103" t="s">
        <v>2016</v>
      </c>
      <c r="D1160" s="103"/>
      <c r="E1160" s="103"/>
      <c r="F1160" s="114" t="s">
        <v>31</v>
      </c>
      <c r="G1160" s="114" t="s">
        <v>1381</v>
      </c>
      <c r="H1160" s="373">
        <v>30</v>
      </c>
      <c r="I1160" s="374"/>
      <c r="J1160" s="375"/>
      <c r="K1160" s="103"/>
      <c r="L1160" s="114"/>
      <c r="M1160" s="114"/>
      <c r="N1160" s="103"/>
      <c r="O1160" s="103" t="s">
        <v>17</v>
      </c>
    </row>
    <row r="1161" spans="1:15" ht="22.5" hidden="1" customHeight="1">
      <c r="A1161" s="103">
        <f>MAX(A$2:A1160)+1</f>
        <v>1054</v>
      </c>
      <c r="B1161" s="103">
        <v>250305023</v>
      </c>
      <c r="C1161" s="103" t="s">
        <v>2017</v>
      </c>
      <c r="D1161" s="103" t="s">
        <v>2018</v>
      </c>
      <c r="E1161" s="103"/>
      <c r="F1161" s="114" t="s">
        <v>31</v>
      </c>
      <c r="G1161" s="114" t="s">
        <v>1381</v>
      </c>
      <c r="H1161" s="373">
        <v>30</v>
      </c>
      <c r="I1161" s="374"/>
      <c r="J1161" s="375"/>
      <c r="K1161" s="103"/>
      <c r="L1161" s="114"/>
      <c r="M1161" s="114"/>
      <c r="N1161" s="103"/>
      <c r="O1161" s="103" t="s">
        <v>17</v>
      </c>
    </row>
    <row r="1162" spans="1:15" ht="22.5" hidden="1" customHeight="1">
      <c r="A1162" s="103">
        <f>MAX(A$2:A1161)+1</f>
        <v>1055</v>
      </c>
      <c r="B1162" s="103">
        <v>250305024</v>
      </c>
      <c r="C1162" s="103" t="s">
        <v>2019</v>
      </c>
      <c r="D1162" s="103"/>
      <c r="E1162" s="103"/>
      <c r="F1162" s="114" t="s">
        <v>31</v>
      </c>
      <c r="G1162" s="114" t="s">
        <v>1381</v>
      </c>
      <c r="H1162" s="373">
        <v>3</v>
      </c>
      <c r="I1162" s="374"/>
      <c r="J1162" s="375"/>
      <c r="K1162" s="103"/>
      <c r="L1162" s="114"/>
      <c r="M1162" s="114"/>
      <c r="N1162" s="103"/>
      <c r="O1162" s="103" t="s">
        <v>17</v>
      </c>
    </row>
    <row r="1163" spans="1:15" ht="22.5" hidden="1" customHeight="1">
      <c r="A1163" s="103">
        <f>MAX(A$2:A1162)+1</f>
        <v>1056</v>
      </c>
      <c r="B1163" s="103">
        <v>250305025</v>
      </c>
      <c r="C1163" s="103" t="s">
        <v>2020</v>
      </c>
      <c r="D1163" s="103"/>
      <c r="E1163" s="103"/>
      <c r="F1163" s="114" t="s">
        <v>31</v>
      </c>
      <c r="G1163" s="114" t="s">
        <v>1381</v>
      </c>
      <c r="H1163" s="373">
        <v>10</v>
      </c>
      <c r="I1163" s="374"/>
      <c r="J1163" s="375"/>
      <c r="K1163" s="103"/>
      <c r="L1163" s="114"/>
      <c r="M1163" s="114"/>
      <c r="N1163" s="103"/>
      <c r="O1163" s="103" t="s">
        <v>17</v>
      </c>
    </row>
    <row r="1164" spans="1:15" ht="56.25" hidden="1" customHeight="1">
      <c r="A1164" s="103">
        <f>MAX(A$2:A1163)+1</f>
        <v>1057</v>
      </c>
      <c r="B1164" s="103" t="s">
        <v>2021</v>
      </c>
      <c r="C1164" s="135" t="s">
        <v>2022</v>
      </c>
      <c r="D1164" s="144" t="s">
        <v>2023</v>
      </c>
      <c r="E1164" s="140"/>
      <c r="F1164" s="95" t="s">
        <v>23</v>
      </c>
      <c r="G1164" s="147" t="s">
        <v>32</v>
      </c>
      <c r="H1164" s="373" t="s">
        <v>56</v>
      </c>
      <c r="I1164" s="374"/>
      <c r="J1164" s="375"/>
      <c r="K1164" s="207" t="s">
        <v>1963</v>
      </c>
      <c r="L1164" s="114"/>
      <c r="M1164" s="114"/>
      <c r="N1164" s="103"/>
      <c r="O1164" s="103" t="s">
        <v>17</v>
      </c>
    </row>
    <row r="1165" spans="1:15" ht="22.5" hidden="1" customHeight="1">
      <c r="A1165" s="103">
        <f>MAX(A$2:A1164)+1</f>
        <v>1058</v>
      </c>
      <c r="B1165" s="103">
        <v>250305027</v>
      </c>
      <c r="C1165" s="103" t="s">
        <v>2024</v>
      </c>
      <c r="D1165" s="103"/>
      <c r="E1165" s="103"/>
      <c r="F1165" s="114" t="s">
        <v>36</v>
      </c>
      <c r="G1165" s="114" t="s">
        <v>32</v>
      </c>
      <c r="H1165" s="373">
        <v>46</v>
      </c>
      <c r="I1165" s="374"/>
      <c r="J1165" s="375"/>
      <c r="K1165" s="103" t="s">
        <v>1493</v>
      </c>
      <c r="L1165" s="114"/>
      <c r="M1165" s="114"/>
      <c r="N1165" s="103"/>
      <c r="O1165" s="103" t="s">
        <v>17</v>
      </c>
    </row>
    <row r="1166" spans="1:15" ht="22.5" hidden="1" customHeight="1">
      <c r="A1166" s="103">
        <f>MAX(A$2:A1165)+1</f>
        <v>1059</v>
      </c>
      <c r="B1166" s="103">
        <v>250305028</v>
      </c>
      <c r="C1166" s="103" t="s">
        <v>2025</v>
      </c>
      <c r="D1166" s="103"/>
      <c r="E1166" s="103"/>
      <c r="F1166" s="114" t="s">
        <v>36</v>
      </c>
      <c r="G1166" s="114" t="s">
        <v>1381</v>
      </c>
      <c r="H1166" s="373">
        <v>10</v>
      </c>
      <c r="I1166" s="374"/>
      <c r="J1166" s="375"/>
      <c r="K1166" s="103"/>
      <c r="L1166" s="114"/>
      <c r="M1166" s="114"/>
      <c r="N1166" s="103"/>
      <c r="O1166" s="103" t="s">
        <v>17</v>
      </c>
    </row>
    <row r="1167" spans="1:15" ht="22.5" hidden="1" customHeight="1">
      <c r="A1167" s="103">
        <f>MAX(A$2:A1166)+1</f>
        <v>1060</v>
      </c>
      <c r="B1167" s="103">
        <v>250305029</v>
      </c>
      <c r="C1167" s="103" t="s">
        <v>2026</v>
      </c>
      <c r="D1167" s="103"/>
      <c r="E1167" s="103"/>
      <c r="F1167" s="114" t="s">
        <v>36</v>
      </c>
      <c r="G1167" s="114" t="s">
        <v>1381</v>
      </c>
      <c r="H1167" s="373">
        <v>25</v>
      </c>
      <c r="I1167" s="374"/>
      <c r="J1167" s="375"/>
      <c r="K1167" s="103"/>
      <c r="L1167" s="114"/>
      <c r="M1167" s="114"/>
      <c r="N1167" s="103"/>
      <c r="O1167" s="103" t="s">
        <v>17</v>
      </c>
    </row>
    <row r="1168" spans="1:15" ht="22.5" hidden="1" customHeight="1">
      <c r="A1168" s="103">
        <f>MAX(A$2:A1167)+1</f>
        <v>1061</v>
      </c>
      <c r="B1168" s="103">
        <v>250305030</v>
      </c>
      <c r="C1168" s="103" t="s">
        <v>2027</v>
      </c>
      <c r="D1168" s="103"/>
      <c r="E1168" s="103"/>
      <c r="F1168" s="114" t="s">
        <v>36</v>
      </c>
      <c r="G1168" s="114" t="s">
        <v>1381</v>
      </c>
      <c r="H1168" s="373">
        <v>100</v>
      </c>
      <c r="I1168" s="374"/>
      <c r="J1168" s="375"/>
      <c r="K1168" s="103"/>
      <c r="L1168" s="114"/>
      <c r="M1168" s="114"/>
      <c r="N1168" s="103"/>
      <c r="O1168" s="103" t="s">
        <v>17</v>
      </c>
    </row>
    <row r="1169" spans="1:15" ht="22.5" hidden="1" customHeight="1">
      <c r="A1169" s="103">
        <f>MAX(A$2:A1168)+1</f>
        <v>1062</v>
      </c>
      <c r="B1169" s="103">
        <v>250305031</v>
      </c>
      <c r="C1169" s="103" t="s">
        <v>2028</v>
      </c>
      <c r="D1169" s="103"/>
      <c r="E1169" s="103" t="s">
        <v>282</v>
      </c>
      <c r="F1169" s="114" t="s">
        <v>36</v>
      </c>
      <c r="G1169" s="114" t="s">
        <v>32</v>
      </c>
      <c r="H1169" s="373" t="s">
        <v>25</v>
      </c>
      <c r="I1169" s="374"/>
      <c r="J1169" s="375"/>
      <c r="K1169" s="103" t="s">
        <v>2029</v>
      </c>
      <c r="L1169" s="114"/>
      <c r="M1169" s="114"/>
      <c r="N1169" s="103"/>
      <c r="O1169" s="103" t="s">
        <v>17</v>
      </c>
    </row>
    <row r="1170" spans="1:15" ht="22.5" hidden="1" customHeight="1">
      <c r="A1170" s="103">
        <f>MAX(A$2:A1169)+1</f>
        <v>1063</v>
      </c>
      <c r="B1170" s="103">
        <v>250305032</v>
      </c>
      <c r="C1170" s="103" t="s">
        <v>2030</v>
      </c>
      <c r="D1170" s="103"/>
      <c r="E1170" s="103"/>
      <c r="F1170" s="116" t="s">
        <v>36</v>
      </c>
      <c r="G1170" s="114" t="s">
        <v>32</v>
      </c>
      <c r="H1170" s="373">
        <v>190</v>
      </c>
      <c r="I1170" s="374"/>
      <c r="J1170" s="375"/>
      <c r="K1170" s="103" t="s">
        <v>1741</v>
      </c>
      <c r="L1170" s="114"/>
      <c r="M1170" s="114"/>
      <c r="N1170" s="103"/>
      <c r="O1170" s="103" t="s">
        <v>17</v>
      </c>
    </row>
    <row r="1171" spans="1:15" ht="33.75" hidden="1" customHeight="1">
      <c r="A1171" s="103">
        <f>MAX(A$2:A1170)+1</f>
        <v>1064</v>
      </c>
      <c r="B1171" s="103">
        <v>250305033</v>
      </c>
      <c r="C1171" s="103" t="s">
        <v>2031</v>
      </c>
      <c r="D1171" s="103" t="s">
        <v>2032</v>
      </c>
      <c r="E1171" s="103"/>
      <c r="F1171" s="114" t="s">
        <v>23</v>
      </c>
      <c r="G1171" s="114" t="s">
        <v>1381</v>
      </c>
      <c r="H1171" s="373" t="s">
        <v>56</v>
      </c>
      <c r="I1171" s="374"/>
      <c r="J1171" s="375"/>
      <c r="K1171" s="103" t="s">
        <v>2033</v>
      </c>
      <c r="L1171" s="114"/>
      <c r="M1171" s="114"/>
      <c r="N1171" s="103"/>
      <c r="O1171" s="103" t="s">
        <v>17</v>
      </c>
    </row>
    <row r="1172" spans="1:15" s="87" customFormat="1" ht="22.5" hidden="1" customHeight="1">
      <c r="A1172" s="103"/>
      <c r="B1172" s="103">
        <v>250306</v>
      </c>
      <c r="C1172" s="103" t="s">
        <v>2034</v>
      </c>
      <c r="D1172" s="103"/>
      <c r="E1172" s="103"/>
      <c r="F1172" s="114"/>
      <c r="G1172" s="114"/>
      <c r="H1172" s="373"/>
      <c r="I1172" s="374"/>
      <c r="J1172" s="375"/>
      <c r="K1172" s="103"/>
      <c r="L1172" s="114"/>
      <c r="M1172" s="114"/>
      <c r="N1172" s="103"/>
      <c r="O1172" s="103" t="s">
        <v>17</v>
      </c>
    </row>
    <row r="1173" spans="1:15" ht="22.5" hidden="1" customHeight="1">
      <c r="A1173" s="103">
        <f>MAX(A$2:A1172)+1</f>
        <v>1065</v>
      </c>
      <c r="B1173" s="103">
        <v>250306001</v>
      </c>
      <c r="C1173" s="103" t="s">
        <v>2035</v>
      </c>
      <c r="D1173" s="103"/>
      <c r="E1173" s="103"/>
      <c r="F1173" s="114" t="s">
        <v>36</v>
      </c>
      <c r="G1173" s="114" t="s">
        <v>1381</v>
      </c>
      <c r="H1173" s="373">
        <v>10</v>
      </c>
      <c r="I1173" s="374"/>
      <c r="J1173" s="375"/>
      <c r="K1173" s="103" t="s">
        <v>1384</v>
      </c>
      <c r="L1173" s="114"/>
      <c r="M1173" s="114"/>
      <c r="N1173" s="103"/>
      <c r="O1173" s="103" t="s">
        <v>17</v>
      </c>
    </row>
    <row r="1174" spans="1:15" ht="22.5" hidden="1" customHeight="1">
      <c r="A1174" s="103">
        <f>MAX(A$2:A1173)+1</f>
        <v>1066</v>
      </c>
      <c r="B1174" s="103" t="s">
        <v>2036</v>
      </c>
      <c r="C1174" s="103" t="s">
        <v>2035</v>
      </c>
      <c r="D1174" s="103"/>
      <c r="E1174" s="103"/>
      <c r="F1174" s="114" t="s">
        <v>31</v>
      </c>
      <c r="G1174" s="114" t="s">
        <v>1381</v>
      </c>
      <c r="H1174" s="373">
        <v>5</v>
      </c>
      <c r="I1174" s="374"/>
      <c r="J1174" s="375"/>
      <c r="K1174" s="103" t="s">
        <v>2007</v>
      </c>
      <c r="L1174" s="114"/>
      <c r="M1174" s="114"/>
      <c r="N1174" s="103"/>
      <c r="O1174" s="103" t="s">
        <v>17</v>
      </c>
    </row>
    <row r="1175" spans="1:15" ht="22.5" hidden="1" customHeight="1">
      <c r="A1175" s="103">
        <f>MAX(A$2:A1174)+1</f>
        <v>1067</v>
      </c>
      <c r="B1175" s="103" t="s">
        <v>2037</v>
      </c>
      <c r="C1175" s="103" t="s">
        <v>2035</v>
      </c>
      <c r="D1175" s="103"/>
      <c r="E1175" s="103"/>
      <c r="F1175" s="114" t="s">
        <v>36</v>
      </c>
      <c r="G1175" s="114" t="s">
        <v>1381</v>
      </c>
      <c r="H1175" s="373">
        <v>20</v>
      </c>
      <c r="I1175" s="374"/>
      <c r="J1175" s="375"/>
      <c r="K1175" s="103" t="s">
        <v>1863</v>
      </c>
      <c r="L1175" s="114"/>
      <c r="M1175" s="114"/>
      <c r="N1175" s="103"/>
      <c r="O1175" s="103" t="s">
        <v>17</v>
      </c>
    </row>
    <row r="1176" spans="1:15" ht="22.5" hidden="1" customHeight="1">
      <c r="A1176" s="103">
        <f>MAX(A$2:A1175)+1</f>
        <v>1068</v>
      </c>
      <c r="B1176" s="103">
        <v>250306002</v>
      </c>
      <c r="C1176" s="103" t="s">
        <v>2038</v>
      </c>
      <c r="D1176" s="103"/>
      <c r="E1176" s="103"/>
      <c r="F1176" s="114" t="s">
        <v>36</v>
      </c>
      <c r="G1176" s="114" t="s">
        <v>1381</v>
      </c>
      <c r="H1176" s="373">
        <v>10</v>
      </c>
      <c r="I1176" s="374"/>
      <c r="J1176" s="375"/>
      <c r="K1176" s="103" t="s">
        <v>1384</v>
      </c>
      <c r="L1176" s="114"/>
      <c r="M1176" s="114"/>
      <c r="N1176" s="103"/>
      <c r="O1176" s="103" t="s">
        <v>17</v>
      </c>
    </row>
    <row r="1177" spans="1:15" ht="22.5" hidden="1" customHeight="1">
      <c r="A1177" s="103">
        <f>MAX(A$2:A1176)+1</f>
        <v>1069</v>
      </c>
      <c r="B1177" s="103" t="s">
        <v>2039</v>
      </c>
      <c r="C1177" s="103" t="s">
        <v>2038</v>
      </c>
      <c r="D1177" s="103"/>
      <c r="E1177" s="103"/>
      <c r="F1177" s="114" t="s">
        <v>36</v>
      </c>
      <c r="G1177" s="114" t="s">
        <v>1381</v>
      </c>
      <c r="H1177" s="373">
        <v>20</v>
      </c>
      <c r="I1177" s="374"/>
      <c r="J1177" s="375"/>
      <c r="K1177" s="103" t="s">
        <v>1465</v>
      </c>
      <c r="L1177" s="114"/>
      <c r="M1177" s="114"/>
      <c r="N1177" s="103"/>
      <c r="O1177" s="103" t="s">
        <v>17</v>
      </c>
    </row>
    <row r="1178" spans="1:15" ht="22.5" hidden="1" customHeight="1">
      <c r="A1178" s="103">
        <f>MAX(A$2:A1177)+1</f>
        <v>1070</v>
      </c>
      <c r="B1178" s="103" t="s">
        <v>2040</v>
      </c>
      <c r="C1178" s="103" t="s">
        <v>2038</v>
      </c>
      <c r="D1178" s="103"/>
      <c r="E1178" s="103"/>
      <c r="F1178" s="114" t="s">
        <v>31</v>
      </c>
      <c r="G1178" s="114" t="s">
        <v>1381</v>
      </c>
      <c r="H1178" s="373">
        <v>5</v>
      </c>
      <c r="I1178" s="374"/>
      <c r="J1178" s="375"/>
      <c r="K1178" s="103" t="s">
        <v>2007</v>
      </c>
      <c r="L1178" s="114"/>
      <c r="M1178" s="114"/>
      <c r="N1178" s="103"/>
      <c r="O1178" s="103" t="s">
        <v>17</v>
      </c>
    </row>
    <row r="1179" spans="1:15" ht="22.5" hidden="1" customHeight="1">
      <c r="A1179" s="103">
        <f>MAX(A$2:A1178)+1</f>
        <v>1071</v>
      </c>
      <c r="B1179" s="103">
        <v>250306003</v>
      </c>
      <c r="C1179" s="103" t="s">
        <v>2041</v>
      </c>
      <c r="D1179" s="103"/>
      <c r="E1179" s="103"/>
      <c r="F1179" s="114" t="s">
        <v>31</v>
      </c>
      <c r="G1179" s="114" t="s">
        <v>1381</v>
      </c>
      <c r="H1179" s="373">
        <v>5</v>
      </c>
      <c r="I1179" s="374"/>
      <c r="J1179" s="375"/>
      <c r="K1179" s="103"/>
      <c r="L1179" s="114"/>
      <c r="M1179" s="114"/>
      <c r="N1179" s="103"/>
      <c r="O1179" s="103" t="s">
        <v>17</v>
      </c>
    </row>
    <row r="1180" spans="1:15" ht="22.5" hidden="1" customHeight="1">
      <c r="A1180" s="103">
        <f>MAX(A$2:A1179)+1</f>
        <v>1072</v>
      </c>
      <c r="B1180" s="103" t="s">
        <v>2042</v>
      </c>
      <c r="C1180" s="103" t="s">
        <v>2041</v>
      </c>
      <c r="D1180" s="103"/>
      <c r="E1180" s="103"/>
      <c r="F1180" s="114" t="s">
        <v>36</v>
      </c>
      <c r="G1180" s="114" t="s">
        <v>1381</v>
      </c>
      <c r="H1180" s="376">
        <v>60</v>
      </c>
      <c r="I1180" s="377"/>
      <c r="J1180" s="378"/>
      <c r="K1180" s="154" t="s">
        <v>1510</v>
      </c>
      <c r="L1180" s="114"/>
      <c r="M1180" s="114"/>
      <c r="N1180" s="103"/>
      <c r="O1180" s="103" t="s">
        <v>786</v>
      </c>
    </row>
    <row r="1181" spans="1:15" ht="22.5" hidden="1" customHeight="1">
      <c r="A1181" s="103">
        <f>MAX(A$2:A1180)+1</f>
        <v>1073</v>
      </c>
      <c r="B1181" s="103">
        <v>250306004</v>
      </c>
      <c r="C1181" s="103" t="s">
        <v>2043</v>
      </c>
      <c r="D1181" s="103"/>
      <c r="E1181" s="103"/>
      <c r="F1181" s="114" t="s">
        <v>31</v>
      </c>
      <c r="G1181" s="114" t="s">
        <v>1381</v>
      </c>
      <c r="H1181" s="373">
        <v>10</v>
      </c>
      <c r="I1181" s="374"/>
      <c r="J1181" s="375"/>
      <c r="K1181" s="103"/>
      <c r="L1181" s="114"/>
      <c r="M1181" s="114"/>
      <c r="N1181" s="103"/>
      <c r="O1181" s="103" t="s">
        <v>17</v>
      </c>
    </row>
    <row r="1182" spans="1:15" ht="33.75" hidden="1" customHeight="1">
      <c r="A1182" s="103">
        <f>MAX(A$2:A1181)+1</f>
        <v>1074</v>
      </c>
      <c r="B1182" s="103">
        <v>250306005</v>
      </c>
      <c r="C1182" s="103" t="s">
        <v>2044</v>
      </c>
      <c r="D1182" s="103"/>
      <c r="E1182" s="103"/>
      <c r="F1182" s="114" t="s">
        <v>914</v>
      </c>
      <c r="G1182" s="114" t="s">
        <v>1381</v>
      </c>
      <c r="H1182" s="373">
        <v>10</v>
      </c>
      <c r="I1182" s="374"/>
      <c r="J1182" s="375"/>
      <c r="K1182" s="103" t="s">
        <v>1869</v>
      </c>
      <c r="L1182" s="114"/>
      <c r="M1182" s="114"/>
      <c r="N1182" s="103"/>
      <c r="O1182" s="103" t="s">
        <v>17</v>
      </c>
    </row>
    <row r="1183" spans="1:15" ht="22.5" hidden="1" customHeight="1">
      <c r="A1183" s="103">
        <f>MAX(A$2:A1182)+1</f>
        <v>1075</v>
      </c>
      <c r="B1183" s="103" t="s">
        <v>2045</v>
      </c>
      <c r="C1183" s="103" t="s">
        <v>2044</v>
      </c>
      <c r="D1183" s="103"/>
      <c r="E1183" s="103"/>
      <c r="F1183" s="114" t="s">
        <v>31</v>
      </c>
      <c r="G1183" s="114" t="s">
        <v>1381</v>
      </c>
      <c r="H1183" s="373">
        <v>5</v>
      </c>
      <c r="I1183" s="374"/>
      <c r="J1183" s="375"/>
      <c r="K1183" s="103" t="s">
        <v>2007</v>
      </c>
      <c r="L1183" s="114"/>
      <c r="M1183" s="114"/>
      <c r="N1183" s="103"/>
      <c r="O1183" s="103" t="s">
        <v>17</v>
      </c>
    </row>
    <row r="1184" spans="1:15" ht="22.5" hidden="1" customHeight="1">
      <c r="A1184" s="103">
        <f>MAX(A$2:A1183)+1</f>
        <v>1076</v>
      </c>
      <c r="B1184" s="103">
        <v>250306006</v>
      </c>
      <c r="C1184" s="103" t="s">
        <v>2046</v>
      </c>
      <c r="D1184" s="103"/>
      <c r="E1184" s="103"/>
      <c r="F1184" s="114" t="s">
        <v>36</v>
      </c>
      <c r="G1184" s="114" t="s">
        <v>1381</v>
      </c>
      <c r="H1184" s="373">
        <v>93</v>
      </c>
      <c r="I1184" s="374"/>
      <c r="J1184" s="375"/>
      <c r="K1184" s="103" t="s">
        <v>1651</v>
      </c>
      <c r="L1184" s="114"/>
      <c r="M1184" s="114"/>
      <c r="N1184" s="103"/>
      <c r="O1184" s="103" t="s">
        <v>17</v>
      </c>
    </row>
    <row r="1185" spans="1:15" ht="22.5" hidden="1" customHeight="1">
      <c r="A1185" s="103">
        <f>MAX(A$2:A1184)+1</f>
        <v>1077</v>
      </c>
      <c r="B1185" s="103" t="s">
        <v>2047</v>
      </c>
      <c r="C1185" s="103" t="s">
        <v>2046</v>
      </c>
      <c r="D1185" s="103"/>
      <c r="E1185" s="103"/>
      <c r="F1185" s="114" t="s">
        <v>31</v>
      </c>
      <c r="G1185" s="114" t="s">
        <v>1381</v>
      </c>
      <c r="H1185" s="373">
        <v>10</v>
      </c>
      <c r="I1185" s="374"/>
      <c r="J1185" s="375"/>
      <c r="K1185" s="103" t="s">
        <v>1820</v>
      </c>
      <c r="L1185" s="114"/>
      <c r="M1185" s="114"/>
      <c r="N1185" s="103"/>
      <c r="O1185" s="103" t="s">
        <v>17</v>
      </c>
    </row>
    <row r="1186" spans="1:15" ht="22.5" hidden="1" customHeight="1">
      <c r="A1186" s="103">
        <f>MAX(A$2:A1185)+1</f>
        <v>1078</v>
      </c>
      <c r="B1186" s="103">
        <v>250306007</v>
      </c>
      <c r="C1186" s="103" t="s">
        <v>2048</v>
      </c>
      <c r="D1186" s="103"/>
      <c r="E1186" s="103"/>
      <c r="F1186" s="114" t="s">
        <v>36</v>
      </c>
      <c r="G1186" s="114" t="s">
        <v>1381</v>
      </c>
      <c r="H1186" s="373">
        <v>10</v>
      </c>
      <c r="I1186" s="374"/>
      <c r="J1186" s="375"/>
      <c r="K1186" s="103" t="s">
        <v>2007</v>
      </c>
      <c r="L1186" s="114"/>
      <c r="M1186" s="114"/>
      <c r="N1186" s="103"/>
      <c r="O1186" s="103" t="s">
        <v>17</v>
      </c>
    </row>
    <row r="1187" spans="1:15" ht="22.5" hidden="1" customHeight="1">
      <c r="A1187" s="103">
        <f>MAX(A$2:A1186)+1</f>
        <v>1079</v>
      </c>
      <c r="B1187" s="103">
        <v>250306008</v>
      </c>
      <c r="C1187" s="103" t="s">
        <v>2049</v>
      </c>
      <c r="D1187" s="103"/>
      <c r="E1187" s="103"/>
      <c r="F1187" s="114" t="s">
        <v>31</v>
      </c>
      <c r="G1187" s="114" t="s">
        <v>1381</v>
      </c>
      <c r="H1187" s="373">
        <v>20</v>
      </c>
      <c r="I1187" s="374"/>
      <c r="J1187" s="375"/>
      <c r="K1187" s="103" t="s">
        <v>1844</v>
      </c>
      <c r="L1187" s="114"/>
      <c r="M1187" s="114"/>
      <c r="N1187" s="103"/>
      <c r="O1187" s="103" t="s">
        <v>17</v>
      </c>
    </row>
    <row r="1188" spans="1:15" ht="22.5" hidden="1" customHeight="1">
      <c r="A1188" s="103">
        <f>MAX(A$2:A1187)+1</f>
        <v>1080</v>
      </c>
      <c r="B1188" s="103" t="s">
        <v>2050</v>
      </c>
      <c r="C1188" s="103" t="s">
        <v>2049</v>
      </c>
      <c r="D1188" s="103"/>
      <c r="E1188" s="103"/>
      <c r="F1188" s="114" t="s">
        <v>36</v>
      </c>
      <c r="G1188" s="114" t="s">
        <v>1381</v>
      </c>
      <c r="H1188" s="373">
        <v>70</v>
      </c>
      <c r="I1188" s="374"/>
      <c r="J1188" s="375"/>
      <c r="K1188" s="103" t="s">
        <v>1863</v>
      </c>
      <c r="L1188" s="114"/>
      <c r="M1188" s="114"/>
      <c r="N1188" s="103"/>
      <c r="O1188" s="103" t="s">
        <v>17</v>
      </c>
    </row>
    <row r="1189" spans="1:15" ht="22.5" hidden="1" customHeight="1">
      <c r="A1189" s="103">
        <f>MAX(A$2:A1188)+1</f>
        <v>1081</v>
      </c>
      <c r="B1189" s="103" t="s">
        <v>2051</v>
      </c>
      <c r="C1189" s="103" t="s">
        <v>2049</v>
      </c>
      <c r="D1189" s="103"/>
      <c r="E1189" s="103"/>
      <c r="F1189" s="114" t="s">
        <v>36</v>
      </c>
      <c r="G1189" s="114" t="s">
        <v>1381</v>
      </c>
      <c r="H1189" s="373">
        <v>70</v>
      </c>
      <c r="I1189" s="374"/>
      <c r="J1189" s="375"/>
      <c r="K1189" s="103" t="s">
        <v>1465</v>
      </c>
      <c r="L1189" s="114"/>
      <c r="M1189" s="114"/>
      <c r="N1189" s="103"/>
      <c r="O1189" s="103" t="s">
        <v>17</v>
      </c>
    </row>
    <row r="1190" spans="1:15" ht="22.5" hidden="1" customHeight="1">
      <c r="A1190" s="103">
        <f>MAX(A$2:A1189)+1</f>
        <v>1082</v>
      </c>
      <c r="B1190" s="103">
        <v>250306009</v>
      </c>
      <c r="C1190" s="103" t="s">
        <v>2052</v>
      </c>
      <c r="D1190" s="103"/>
      <c r="E1190" s="103"/>
      <c r="F1190" s="114" t="s">
        <v>31</v>
      </c>
      <c r="G1190" s="114" t="s">
        <v>1381</v>
      </c>
      <c r="H1190" s="373">
        <v>20</v>
      </c>
      <c r="I1190" s="374"/>
      <c r="J1190" s="375"/>
      <c r="K1190" s="103" t="s">
        <v>1844</v>
      </c>
      <c r="L1190" s="114"/>
      <c r="M1190" s="114"/>
      <c r="N1190" s="103"/>
      <c r="O1190" s="103" t="s">
        <v>17</v>
      </c>
    </row>
    <row r="1191" spans="1:15" ht="22.5" hidden="1" customHeight="1">
      <c r="A1191" s="103">
        <f>MAX(A$2:A1190)+1</f>
        <v>1083</v>
      </c>
      <c r="B1191" s="103" t="s">
        <v>2053</v>
      </c>
      <c r="C1191" s="103" t="s">
        <v>2052</v>
      </c>
      <c r="D1191" s="103"/>
      <c r="E1191" s="103"/>
      <c r="F1191" s="114" t="s">
        <v>36</v>
      </c>
      <c r="G1191" s="114" t="s">
        <v>1381</v>
      </c>
      <c r="H1191" s="373">
        <v>80</v>
      </c>
      <c r="I1191" s="374"/>
      <c r="J1191" s="375"/>
      <c r="K1191" s="103" t="s">
        <v>2054</v>
      </c>
      <c r="L1191" s="114"/>
      <c r="M1191" s="114"/>
      <c r="N1191" s="103"/>
      <c r="O1191" s="103" t="s">
        <v>17</v>
      </c>
    </row>
    <row r="1192" spans="1:15" ht="22.5" hidden="1" customHeight="1">
      <c r="A1192" s="103">
        <f>MAX(A$2:A1191)+1</f>
        <v>1084</v>
      </c>
      <c r="B1192" s="103" t="s">
        <v>2055</v>
      </c>
      <c r="C1192" s="103" t="s">
        <v>2052</v>
      </c>
      <c r="D1192" s="103"/>
      <c r="E1192" s="103"/>
      <c r="F1192" s="114" t="s">
        <v>36</v>
      </c>
      <c r="G1192" s="114" t="s">
        <v>1381</v>
      </c>
      <c r="H1192" s="373">
        <v>70</v>
      </c>
      <c r="I1192" s="374"/>
      <c r="J1192" s="375"/>
      <c r="K1192" s="103" t="s">
        <v>1465</v>
      </c>
      <c r="L1192" s="114"/>
      <c r="M1192" s="114"/>
      <c r="N1192" s="103"/>
      <c r="O1192" s="103" t="s">
        <v>17</v>
      </c>
    </row>
    <row r="1193" spans="1:15" ht="22.5" hidden="1" customHeight="1">
      <c r="A1193" s="103">
        <f>MAX(A$2:A1192)+1</f>
        <v>1085</v>
      </c>
      <c r="B1193" s="103" t="s">
        <v>2056</v>
      </c>
      <c r="C1193" s="103" t="s">
        <v>2052</v>
      </c>
      <c r="D1193" s="103"/>
      <c r="E1193" s="103"/>
      <c r="F1193" s="114" t="s">
        <v>36</v>
      </c>
      <c r="G1193" s="114" t="s">
        <v>1381</v>
      </c>
      <c r="H1193" s="373">
        <v>70</v>
      </c>
      <c r="I1193" s="374"/>
      <c r="J1193" s="375"/>
      <c r="K1193" s="103" t="s">
        <v>2057</v>
      </c>
      <c r="L1193" s="114"/>
      <c r="M1193" s="114"/>
      <c r="N1193" s="103"/>
      <c r="O1193" s="103" t="s">
        <v>17</v>
      </c>
    </row>
    <row r="1194" spans="1:15" ht="22.5" hidden="1" customHeight="1">
      <c r="A1194" s="103">
        <f>MAX(A$2:A1193)+1</f>
        <v>1086</v>
      </c>
      <c r="B1194" s="103">
        <v>250306010</v>
      </c>
      <c r="C1194" s="103" t="s">
        <v>2058</v>
      </c>
      <c r="D1194" s="103"/>
      <c r="E1194" s="103"/>
      <c r="F1194" s="114" t="s">
        <v>31</v>
      </c>
      <c r="G1194" s="114" t="s">
        <v>1381</v>
      </c>
      <c r="H1194" s="373">
        <v>20</v>
      </c>
      <c r="I1194" s="374"/>
      <c r="J1194" s="375"/>
      <c r="K1194" s="103" t="s">
        <v>1844</v>
      </c>
      <c r="L1194" s="114"/>
      <c r="M1194" s="114"/>
      <c r="N1194" s="103"/>
      <c r="O1194" s="103" t="s">
        <v>17</v>
      </c>
    </row>
    <row r="1195" spans="1:15" ht="22.5" hidden="1" customHeight="1">
      <c r="A1195" s="103">
        <f>MAX(A$2:A1194)+1</f>
        <v>1087</v>
      </c>
      <c r="B1195" s="103" t="s">
        <v>2059</v>
      </c>
      <c r="C1195" s="103" t="s">
        <v>2058</v>
      </c>
      <c r="D1195" s="103"/>
      <c r="E1195" s="103"/>
      <c r="F1195" s="114" t="s">
        <v>36</v>
      </c>
      <c r="G1195" s="114" t="s">
        <v>1381</v>
      </c>
      <c r="H1195" s="376">
        <v>60</v>
      </c>
      <c r="I1195" s="377"/>
      <c r="J1195" s="378"/>
      <c r="K1195" s="154" t="s">
        <v>1863</v>
      </c>
      <c r="L1195" s="114"/>
      <c r="M1195" s="114"/>
      <c r="N1195" s="103"/>
      <c r="O1195" s="103" t="s">
        <v>786</v>
      </c>
    </row>
    <row r="1196" spans="1:15" ht="22.5" hidden="1" customHeight="1">
      <c r="A1196" s="103">
        <f>MAX(A$2:A1195)+1</f>
        <v>1088</v>
      </c>
      <c r="B1196" s="103" t="s">
        <v>2060</v>
      </c>
      <c r="C1196" s="103" t="s">
        <v>2058</v>
      </c>
      <c r="D1196" s="103"/>
      <c r="E1196" s="103"/>
      <c r="F1196" s="114" t="s">
        <v>36</v>
      </c>
      <c r="G1196" s="114" t="s">
        <v>1381</v>
      </c>
      <c r="H1196" s="376">
        <v>60</v>
      </c>
      <c r="I1196" s="377"/>
      <c r="J1196" s="378"/>
      <c r="K1196" s="154" t="s">
        <v>1465</v>
      </c>
      <c r="L1196" s="114"/>
      <c r="M1196" s="114"/>
      <c r="N1196" s="103"/>
      <c r="O1196" s="103" t="s">
        <v>786</v>
      </c>
    </row>
    <row r="1197" spans="1:15" ht="22.5" hidden="1" customHeight="1">
      <c r="A1197" s="103">
        <f>MAX(A$2:A1196)+1</f>
        <v>1089</v>
      </c>
      <c r="B1197" s="103" t="s">
        <v>2061</v>
      </c>
      <c r="C1197" s="103" t="s">
        <v>2058</v>
      </c>
      <c r="D1197" s="103"/>
      <c r="E1197" s="103"/>
      <c r="F1197" s="114" t="s">
        <v>36</v>
      </c>
      <c r="G1197" s="114" t="s">
        <v>1381</v>
      </c>
      <c r="H1197" s="376">
        <v>60</v>
      </c>
      <c r="I1197" s="377"/>
      <c r="J1197" s="378"/>
      <c r="K1197" s="154" t="s">
        <v>2057</v>
      </c>
      <c r="L1197" s="114"/>
      <c r="M1197" s="114"/>
      <c r="N1197" s="103"/>
      <c r="O1197" s="103" t="s">
        <v>786</v>
      </c>
    </row>
    <row r="1198" spans="1:15" ht="22.5" hidden="1" customHeight="1">
      <c r="A1198" s="103">
        <f>MAX(A$2:A1197)+1</f>
        <v>1090</v>
      </c>
      <c r="B1198" s="103">
        <v>250306011</v>
      </c>
      <c r="C1198" s="103" t="s">
        <v>2062</v>
      </c>
      <c r="D1198" s="103"/>
      <c r="E1198" s="103"/>
      <c r="F1198" s="114" t="s">
        <v>36</v>
      </c>
      <c r="G1198" s="114" t="s">
        <v>1381</v>
      </c>
      <c r="H1198" s="376">
        <v>60</v>
      </c>
      <c r="I1198" s="377"/>
      <c r="J1198" s="378"/>
      <c r="K1198" s="154" t="s">
        <v>1844</v>
      </c>
      <c r="L1198" s="114"/>
      <c r="M1198" s="114"/>
      <c r="N1198" s="103"/>
      <c r="O1198" s="103" t="s">
        <v>786</v>
      </c>
    </row>
    <row r="1199" spans="1:15" ht="22.5" hidden="1" customHeight="1">
      <c r="A1199" s="103">
        <f>MAX(A$2:A1198)+1</f>
        <v>1091</v>
      </c>
      <c r="B1199" s="103" t="s">
        <v>2063</v>
      </c>
      <c r="C1199" s="103" t="s">
        <v>2062</v>
      </c>
      <c r="D1199" s="103"/>
      <c r="E1199" s="103"/>
      <c r="F1199" s="114" t="s">
        <v>31</v>
      </c>
      <c r="G1199" s="114" t="s">
        <v>1381</v>
      </c>
      <c r="H1199" s="373">
        <v>20</v>
      </c>
      <c r="I1199" s="374"/>
      <c r="J1199" s="375"/>
      <c r="K1199" s="103" t="s">
        <v>1877</v>
      </c>
      <c r="L1199" s="114"/>
      <c r="M1199" s="114"/>
      <c r="N1199" s="103"/>
      <c r="O1199" s="103" t="s">
        <v>17</v>
      </c>
    </row>
    <row r="1200" spans="1:15" ht="22.5" hidden="1" customHeight="1">
      <c r="A1200" s="103">
        <f>MAX(A$2:A1199)+1</f>
        <v>1092</v>
      </c>
      <c r="B1200" s="103" t="s">
        <v>2064</v>
      </c>
      <c r="C1200" s="103" t="s">
        <v>2062</v>
      </c>
      <c r="D1200" s="103"/>
      <c r="E1200" s="103"/>
      <c r="F1200" s="114" t="s">
        <v>36</v>
      </c>
      <c r="G1200" s="114" t="s">
        <v>1381</v>
      </c>
      <c r="H1200" s="376">
        <v>60</v>
      </c>
      <c r="I1200" s="377"/>
      <c r="J1200" s="378"/>
      <c r="K1200" s="154" t="s">
        <v>1508</v>
      </c>
      <c r="L1200" s="114"/>
      <c r="M1200" s="114"/>
      <c r="N1200" s="103"/>
      <c r="O1200" s="103" t="s">
        <v>786</v>
      </c>
    </row>
    <row r="1201" spans="1:15" ht="33.75" hidden="1" customHeight="1">
      <c r="A1201" s="103">
        <f>MAX(A$2:A1200)+1</f>
        <v>1093</v>
      </c>
      <c r="B1201" s="103">
        <v>250306012</v>
      </c>
      <c r="C1201" s="103" t="s">
        <v>2065</v>
      </c>
      <c r="D1201" s="103"/>
      <c r="E1201" s="103"/>
      <c r="F1201" s="114" t="s">
        <v>23</v>
      </c>
      <c r="G1201" s="114" t="s">
        <v>1381</v>
      </c>
      <c r="H1201" s="376">
        <v>150</v>
      </c>
      <c r="I1201" s="377"/>
      <c r="J1201" s="378"/>
      <c r="K1201" s="154" t="s">
        <v>2066</v>
      </c>
      <c r="L1201" s="114"/>
      <c r="M1201" s="114"/>
      <c r="N1201" s="103"/>
      <c r="O1201" s="103" t="s">
        <v>2067</v>
      </c>
    </row>
    <row r="1202" spans="1:15" ht="22.5" hidden="1" customHeight="1">
      <c r="A1202" s="103">
        <f>MAX(A$2:A1201)+1</f>
        <v>1094</v>
      </c>
      <c r="B1202" s="103">
        <v>250306013</v>
      </c>
      <c r="C1202" s="103" t="s">
        <v>2068</v>
      </c>
      <c r="D1202" s="103"/>
      <c r="E1202" s="103"/>
      <c r="F1202" s="114" t="s">
        <v>23</v>
      </c>
      <c r="G1202" s="114" t="s">
        <v>1381</v>
      </c>
      <c r="H1202" s="376">
        <v>150</v>
      </c>
      <c r="I1202" s="377"/>
      <c r="J1202" s="378"/>
      <c r="K1202" s="154" t="s">
        <v>2066</v>
      </c>
      <c r="L1202" s="114"/>
      <c r="M1202" s="114"/>
      <c r="N1202" s="103"/>
      <c r="O1202" s="103" t="s">
        <v>786</v>
      </c>
    </row>
    <row r="1203" spans="1:15" ht="33.75" hidden="1" customHeight="1">
      <c r="A1203" s="103">
        <f>MAX(A$2:A1202)+1</f>
        <v>1095</v>
      </c>
      <c r="B1203" s="103" t="s">
        <v>2069</v>
      </c>
      <c r="C1203" s="103" t="s">
        <v>2070</v>
      </c>
      <c r="D1203" s="103" t="s">
        <v>1854</v>
      </c>
      <c r="E1203" s="103"/>
      <c r="F1203" s="114" t="s">
        <v>23</v>
      </c>
      <c r="G1203" s="114" t="s">
        <v>1381</v>
      </c>
      <c r="H1203" s="376">
        <v>150</v>
      </c>
      <c r="I1203" s="377"/>
      <c r="J1203" s="378"/>
      <c r="K1203" s="154" t="s">
        <v>2066</v>
      </c>
      <c r="L1203" s="114"/>
      <c r="M1203" s="114"/>
      <c r="N1203" s="103"/>
      <c r="O1203" s="103" t="s">
        <v>2067</v>
      </c>
    </row>
    <row r="1204" spans="1:15" ht="22.5" hidden="1" customHeight="1">
      <c r="A1204" s="103">
        <f>MAX(A$2:A1203)+1</f>
        <v>1096</v>
      </c>
      <c r="B1204" s="103">
        <v>250306014</v>
      </c>
      <c r="C1204" s="103" t="s">
        <v>2071</v>
      </c>
      <c r="D1204" s="103"/>
      <c r="E1204" s="103"/>
      <c r="F1204" s="114" t="s">
        <v>31</v>
      </c>
      <c r="G1204" s="114" t="s">
        <v>1381</v>
      </c>
      <c r="H1204" s="373">
        <v>25</v>
      </c>
      <c r="I1204" s="374"/>
      <c r="J1204" s="375"/>
      <c r="K1204" s="103" t="s">
        <v>2072</v>
      </c>
      <c r="L1204" s="114"/>
      <c r="M1204" s="114"/>
      <c r="N1204" s="103"/>
      <c r="O1204" s="103" t="s">
        <v>17</v>
      </c>
    </row>
    <row r="1205" spans="1:15" ht="33.75" hidden="1" customHeight="1">
      <c r="A1205" s="103">
        <f>MAX(A$2:A1204)+1</f>
        <v>1097</v>
      </c>
      <c r="B1205" s="103">
        <v>250306015</v>
      </c>
      <c r="C1205" s="154" t="s">
        <v>2073</v>
      </c>
      <c r="D1205" s="154"/>
      <c r="E1205" s="154"/>
      <c r="F1205" s="114" t="s">
        <v>23</v>
      </c>
      <c r="G1205" s="188" t="s">
        <v>32</v>
      </c>
      <c r="H1205" s="376">
        <v>160</v>
      </c>
      <c r="I1205" s="377"/>
      <c r="J1205" s="378"/>
      <c r="K1205" s="154" t="s">
        <v>2074</v>
      </c>
      <c r="L1205" s="114"/>
      <c r="M1205" s="188"/>
      <c r="N1205" s="114"/>
      <c r="O1205" s="103" t="s">
        <v>1347</v>
      </c>
    </row>
    <row r="1206" spans="1:15" ht="22.5" hidden="1" customHeight="1">
      <c r="A1206" s="103">
        <f>MAX(A$2:A1205)+1</f>
        <v>1098</v>
      </c>
      <c r="B1206" s="103">
        <v>250306016</v>
      </c>
      <c r="C1206" s="154" t="s">
        <v>2075</v>
      </c>
      <c r="D1206" s="154"/>
      <c r="E1206" s="154"/>
      <c r="F1206" s="114" t="s">
        <v>36</v>
      </c>
      <c r="G1206" s="188" t="s">
        <v>1381</v>
      </c>
      <c r="H1206" s="373">
        <v>150</v>
      </c>
      <c r="I1206" s="374"/>
      <c r="J1206" s="375"/>
      <c r="K1206" s="154" t="s">
        <v>2076</v>
      </c>
      <c r="L1206" s="114"/>
      <c r="M1206" s="188"/>
      <c r="N1206" s="114"/>
      <c r="O1206" s="103" t="s">
        <v>915</v>
      </c>
    </row>
    <row r="1207" spans="1:15" ht="22.5" hidden="1" customHeight="1">
      <c r="A1207" s="103">
        <f>MAX(A$2:A1206)+1</f>
        <v>1099</v>
      </c>
      <c r="B1207" s="103">
        <v>250306017</v>
      </c>
      <c r="C1207" s="103" t="s">
        <v>2077</v>
      </c>
      <c r="D1207" s="103" t="s">
        <v>2078</v>
      </c>
      <c r="E1207" s="103"/>
      <c r="F1207" s="116" t="s">
        <v>36</v>
      </c>
      <c r="G1207" s="114" t="s">
        <v>32</v>
      </c>
      <c r="H1207" s="373">
        <v>260</v>
      </c>
      <c r="I1207" s="374"/>
      <c r="J1207" s="375"/>
      <c r="K1207" s="103"/>
      <c r="L1207" s="114"/>
      <c r="M1207" s="114"/>
      <c r="N1207" s="103"/>
      <c r="O1207" s="103" t="s">
        <v>17</v>
      </c>
    </row>
    <row r="1208" spans="1:15" ht="33.75" hidden="1" customHeight="1">
      <c r="A1208" s="103">
        <f>MAX(A$2:A1207)+1</f>
        <v>1100</v>
      </c>
      <c r="B1208" s="103">
        <v>250306018</v>
      </c>
      <c r="C1208" s="67" t="s">
        <v>2079</v>
      </c>
      <c r="D1208" s="103" t="s">
        <v>2080</v>
      </c>
      <c r="E1208" s="103"/>
      <c r="F1208" s="114" t="s">
        <v>23</v>
      </c>
      <c r="G1208" s="114" t="s">
        <v>1381</v>
      </c>
      <c r="H1208" s="373" t="s">
        <v>56</v>
      </c>
      <c r="I1208" s="374"/>
      <c r="J1208" s="375"/>
      <c r="K1208" s="161" t="s">
        <v>2081</v>
      </c>
      <c r="L1208" s="114"/>
      <c r="M1208" s="114"/>
      <c r="N1208" s="103"/>
      <c r="O1208" s="103" t="s">
        <v>17</v>
      </c>
    </row>
    <row r="1209" spans="1:15" ht="33.75" hidden="1" customHeight="1">
      <c r="A1209" s="103">
        <f>MAX(A$2:A1208)+1</f>
        <v>1101</v>
      </c>
      <c r="B1209" s="194">
        <v>250306019</v>
      </c>
      <c r="C1209" s="216" t="s">
        <v>2082</v>
      </c>
      <c r="D1209" s="103" t="s">
        <v>2083</v>
      </c>
      <c r="E1209" s="103"/>
      <c r="F1209" s="118" t="s">
        <v>23</v>
      </c>
      <c r="G1209" s="188" t="s">
        <v>1381</v>
      </c>
      <c r="H1209" s="373" t="s">
        <v>56</v>
      </c>
      <c r="I1209" s="374"/>
      <c r="J1209" s="375"/>
      <c r="K1209" s="217" t="s">
        <v>2084</v>
      </c>
      <c r="L1209" s="114"/>
      <c r="M1209" s="114"/>
      <c r="N1209" s="103"/>
      <c r="O1209" s="103" t="s">
        <v>492</v>
      </c>
    </row>
    <row r="1210" spans="1:15" s="87" customFormat="1" ht="22.5" hidden="1" customHeight="1">
      <c r="A1210" s="103"/>
      <c r="B1210" s="103">
        <v>250307</v>
      </c>
      <c r="C1210" s="103" t="s">
        <v>2085</v>
      </c>
      <c r="D1210" s="103"/>
      <c r="E1210" s="103"/>
      <c r="F1210" s="114"/>
      <c r="G1210" s="114"/>
      <c r="H1210" s="373"/>
      <c r="I1210" s="374"/>
      <c r="J1210" s="375"/>
      <c r="K1210" s="103"/>
      <c r="L1210" s="114"/>
      <c r="M1210" s="114"/>
      <c r="N1210" s="103"/>
      <c r="O1210" s="103" t="s">
        <v>17</v>
      </c>
    </row>
    <row r="1211" spans="1:15" ht="22.5" hidden="1" customHeight="1">
      <c r="A1211" s="103">
        <f>MAX(A$2:A1210)+1</f>
        <v>1102</v>
      </c>
      <c r="B1211" s="103">
        <v>250307001</v>
      </c>
      <c r="C1211" s="103" t="s">
        <v>2086</v>
      </c>
      <c r="D1211" s="103" t="s">
        <v>2087</v>
      </c>
      <c r="E1211" s="103"/>
      <c r="F1211" s="114" t="s">
        <v>31</v>
      </c>
      <c r="G1211" s="114" t="s">
        <v>1381</v>
      </c>
      <c r="H1211" s="373">
        <v>4</v>
      </c>
      <c r="I1211" s="374"/>
      <c r="J1211" s="375"/>
      <c r="K1211" s="103" t="s">
        <v>2088</v>
      </c>
      <c r="L1211" s="114"/>
      <c r="M1211" s="114"/>
      <c r="N1211" s="103"/>
      <c r="O1211" s="103" t="s">
        <v>17</v>
      </c>
    </row>
    <row r="1212" spans="1:15" ht="33.75" hidden="1" customHeight="1">
      <c r="A1212" s="103">
        <f>MAX(A$2:A1211)+1</f>
        <v>1103</v>
      </c>
      <c r="B1212" s="103" t="s">
        <v>2089</v>
      </c>
      <c r="C1212" s="103" t="s">
        <v>2086</v>
      </c>
      <c r="D1212" s="103"/>
      <c r="E1212" s="103"/>
      <c r="F1212" s="114" t="s">
        <v>914</v>
      </c>
      <c r="G1212" s="114" t="s">
        <v>1381</v>
      </c>
      <c r="H1212" s="373">
        <v>10</v>
      </c>
      <c r="I1212" s="374"/>
      <c r="J1212" s="375"/>
      <c r="K1212" s="103" t="s">
        <v>1869</v>
      </c>
      <c r="L1212" s="114"/>
      <c r="M1212" s="114"/>
      <c r="N1212" s="103"/>
      <c r="O1212" s="103" t="s">
        <v>17</v>
      </c>
    </row>
    <row r="1213" spans="1:15" ht="22.5" hidden="1" customHeight="1">
      <c r="A1213" s="103">
        <f>MAX(A$2:A1212)+1</f>
        <v>1104</v>
      </c>
      <c r="B1213" s="103">
        <v>250307002</v>
      </c>
      <c r="C1213" s="103" t="s">
        <v>2090</v>
      </c>
      <c r="D1213" s="103" t="s">
        <v>1816</v>
      </c>
      <c r="E1213" s="103"/>
      <c r="F1213" s="114" t="s">
        <v>31</v>
      </c>
      <c r="G1213" s="114" t="s">
        <v>1381</v>
      </c>
      <c r="H1213" s="373">
        <v>4</v>
      </c>
      <c r="I1213" s="374"/>
      <c r="J1213" s="375"/>
      <c r="K1213" s="103" t="s">
        <v>2091</v>
      </c>
      <c r="L1213" s="114"/>
      <c r="M1213" s="114"/>
      <c r="N1213" s="103"/>
      <c r="O1213" s="103" t="s">
        <v>17</v>
      </c>
    </row>
    <row r="1214" spans="1:15" ht="33.75" hidden="1" customHeight="1">
      <c r="A1214" s="103">
        <f>MAX(A$2:A1213)+1</f>
        <v>1105</v>
      </c>
      <c r="B1214" s="103" t="s">
        <v>2092</v>
      </c>
      <c r="C1214" s="103" t="s">
        <v>2090</v>
      </c>
      <c r="D1214" s="103"/>
      <c r="E1214" s="103"/>
      <c r="F1214" s="114" t="s">
        <v>914</v>
      </c>
      <c r="G1214" s="114" t="s">
        <v>1381</v>
      </c>
      <c r="H1214" s="373">
        <v>10</v>
      </c>
      <c r="I1214" s="374"/>
      <c r="J1214" s="375"/>
      <c r="K1214" s="103" t="s">
        <v>1869</v>
      </c>
      <c r="L1214" s="114"/>
      <c r="M1214" s="114"/>
      <c r="N1214" s="103"/>
      <c r="O1214" s="103" t="s">
        <v>17</v>
      </c>
    </row>
    <row r="1215" spans="1:15" ht="22.5" hidden="1" customHeight="1">
      <c r="A1215" s="103">
        <f>MAX(A$2:A1214)+1</f>
        <v>1106</v>
      </c>
      <c r="B1215" s="103">
        <v>250307005</v>
      </c>
      <c r="C1215" s="103" t="s">
        <v>2093</v>
      </c>
      <c r="D1215" s="103"/>
      <c r="E1215" s="103"/>
      <c r="F1215" s="114" t="s">
        <v>31</v>
      </c>
      <c r="G1215" s="114" t="s">
        <v>1381</v>
      </c>
      <c r="H1215" s="373">
        <v>3</v>
      </c>
      <c r="I1215" s="374"/>
      <c r="J1215" s="375"/>
      <c r="K1215" s="103"/>
      <c r="L1215" s="114"/>
      <c r="M1215" s="114"/>
      <c r="N1215" s="103"/>
      <c r="O1215" s="103" t="s">
        <v>17</v>
      </c>
    </row>
    <row r="1216" spans="1:15" ht="22.5" hidden="1" customHeight="1">
      <c r="A1216" s="103">
        <f>MAX(A$2:A1215)+1</f>
        <v>1107</v>
      </c>
      <c r="B1216" s="103">
        <v>250307006</v>
      </c>
      <c r="C1216" s="103" t="s">
        <v>2094</v>
      </c>
      <c r="D1216" s="103"/>
      <c r="E1216" s="103"/>
      <c r="F1216" s="114" t="s">
        <v>31</v>
      </c>
      <c r="G1216" s="114" t="s">
        <v>1381</v>
      </c>
      <c r="H1216" s="373">
        <v>20</v>
      </c>
      <c r="I1216" s="374"/>
      <c r="J1216" s="375"/>
      <c r="K1216" s="103" t="s">
        <v>1844</v>
      </c>
      <c r="L1216" s="114"/>
      <c r="M1216" s="114"/>
      <c r="N1216" s="103"/>
      <c r="O1216" s="103" t="s">
        <v>17</v>
      </c>
    </row>
    <row r="1217" spans="1:15" ht="22.5" hidden="1" customHeight="1">
      <c r="A1217" s="103">
        <f>MAX(A$2:A1216)+1</f>
        <v>1108</v>
      </c>
      <c r="B1217" s="103" t="s">
        <v>2095</v>
      </c>
      <c r="C1217" s="103" t="s">
        <v>2094</v>
      </c>
      <c r="D1217" s="103"/>
      <c r="E1217" s="103"/>
      <c r="F1217" s="114" t="s">
        <v>36</v>
      </c>
      <c r="G1217" s="114" t="s">
        <v>1381</v>
      </c>
      <c r="H1217" s="373">
        <v>55</v>
      </c>
      <c r="I1217" s="374"/>
      <c r="J1217" s="375"/>
      <c r="K1217" s="103" t="s">
        <v>1863</v>
      </c>
      <c r="L1217" s="114"/>
      <c r="M1217" s="114"/>
      <c r="N1217" s="103"/>
      <c r="O1217" s="103" t="s">
        <v>17</v>
      </c>
    </row>
    <row r="1218" spans="1:15" ht="22.5" hidden="1" customHeight="1">
      <c r="A1218" s="103">
        <f>MAX(A$2:A1217)+1</f>
        <v>1109</v>
      </c>
      <c r="B1218" s="103" t="s">
        <v>2096</v>
      </c>
      <c r="C1218" s="103" t="s">
        <v>2094</v>
      </c>
      <c r="D1218" s="103"/>
      <c r="E1218" s="103"/>
      <c r="F1218" s="114" t="s">
        <v>31</v>
      </c>
      <c r="G1218" s="114" t="s">
        <v>1381</v>
      </c>
      <c r="H1218" s="373">
        <v>35</v>
      </c>
      <c r="I1218" s="374"/>
      <c r="J1218" s="375"/>
      <c r="K1218" s="103" t="s">
        <v>1771</v>
      </c>
      <c r="L1218" s="114"/>
      <c r="M1218" s="114"/>
      <c r="N1218" s="103"/>
      <c r="O1218" s="103" t="s">
        <v>17</v>
      </c>
    </row>
    <row r="1219" spans="1:15" ht="33.75" hidden="1" customHeight="1">
      <c r="A1219" s="103">
        <f>MAX(A$2:A1218)+1</f>
        <v>1110</v>
      </c>
      <c r="B1219" s="103">
        <v>250307007</v>
      </c>
      <c r="C1219" s="103" t="s">
        <v>2097</v>
      </c>
      <c r="D1219" s="103"/>
      <c r="E1219" s="103"/>
      <c r="F1219" s="114" t="s">
        <v>31</v>
      </c>
      <c r="G1219" s="114" t="s">
        <v>1381</v>
      </c>
      <c r="H1219" s="373">
        <v>4</v>
      </c>
      <c r="I1219" s="374"/>
      <c r="J1219" s="375"/>
      <c r="K1219" s="180" t="s">
        <v>2098</v>
      </c>
      <c r="L1219" s="114"/>
      <c r="M1219" s="114"/>
      <c r="N1219" s="103"/>
      <c r="O1219" s="103" t="s">
        <v>17</v>
      </c>
    </row>
    <row r="1220" spans="1:15" ht="22.5" hidden="1" customHeight="1">
      <c r="A1220" s="103">
        <f>MAX(A$2:A1219)+1</f>
        <v>1111</v>
      </c>
      <c r="B1220" s="103" t="s">
        <v>2099</v>
      </c>
      <c r="C1220" s="103" t="s">
        <v>2097</v>
      </c>
      <c r="D1220" s="103"/>
      <c r="E1220" s="103"/>
      <c r="F1220" s="114" t="s">
        <v>36</v>
      </c>
      <c r="G1220" s="114" t="s">
        <v>1381</v>
      </c>
      <c r="H1220" s="373">
        <v>20</v>
      </c>
      <c r="I1220" s="374"/>
      <c r="J1220" s="375"/>
      <c r="K1220" s="103" t="s">
        <v>1863</v>
      </c>
      <c r="L1220" s="114"/>
      <c r="M1220" s="114"/>
      <c r="N1220" s="103"/>
      <c r="O1220" s="103" t="s">
        <v>17</v>
      </c>
    </row>
    <row r="1221" spans="1:15" ht="22.5" hidden="1" customHeight="1">
      <c r="A1221" s="103">
        <f>MAX(A$2:A1220)+1</f>
        <v>1112</v>
      </c>
      <c r="B1221" s="103">
        <v>250307008</v>
      </c>
      <c r="C1221" s="103" t="s">
        <v>2100</v>
      </c>
      <c r="D1221" s="103"/>
      <c r="E1221" s="103"/>
      <c r="F1221" s="114" t="s">
        <v>31</v>
      </c>
      <c r="G1221" s="114" t="s">
        <v>1381</v>
      </c>
      <c r="H1221" s="373">
        <v>45</v>
      </c>
      <c r="I1221" s="374"/>
      <c r="J1221" s="375"/>
      <c r="K1221" s="103" t="s">
        <v>2101</v>
      </c>
      <c r="L1221" s="114"/>
      <c r="M1221" s="114"/>
      <c r="N1221" s="103"/>
      <c r="O1221" s="103" t="s">
        <v>17</v>
      </c>
    </row>
    <row r="1222" spans="1:15" ht="22.5" hidden="1" customHeight="1">
      <c r="A1222" s="103">
        <f>MAX(A$2:A1221)+1</f>
        <v>1113</v>
      </c>
      <c r="B1222" s="103" t="s">
        <v>2102</v>
      </c>
      <c r="C1222" s="103" t="s">
        <v>2100</v>
      </c>
      <c r="D1222" s="103"/>
      <c r="E1222" s="103"/>
      <c r="F1222" s="114" t="s">
        <v>36</v>
      </c>
      <c r="G1222" s="114" t="s">
        <v>1381</v>
      </c>
      <c r="H1222" s="373">
        <v>55</v>
      </c>
      <c r="I1222" s="374"/>
      <c r="J1222" s="375"/>
      <c r="K1222" s="103" t="s">
        <v>1863</v>
      </c>
      <c r="L1222" s="114"/>
      <c r="M1222" s="114"/>
      <c r="N1222" s="103"/>
      <c r="O1222" s="103" t="s">
        <v>17</v>
      </c>
    </row>
    <row r="1223" spans="1:15" ht="22.5" hidden="1" customHeight="1">
      <c r="A1223" s="103">
        <f>MAX(A$2:A1222)+1</f>
        <v>1114</v>
      </c>
      <c r="B1223" s="103">
        <v>250307009</v>
      </c>
      <c r="C1223" s="103" t="s">
        <v>2103</v>
      </c>
      <c r="D1223" s="103" t="s">
        <v>1816</v>
      </c>
      <c r="E1223" s="103"/>
      <c r="F1223" s="114" t="s">
        <v>31</v>
      </c>
      <c r="G1223" s="114" t="s">
        <v>1381</v>
      </c>
      <c r="H1223" s="373">
        <v>15</v>
      </c>
      <c r="I1223" s="374"/>
      <c r="J1223" s="375"/>
      <c r="K1223" s="103" t="s">
        <v>1844</v>
      </c>
      <c r="L1223" s="114"/>
      <c r="M1223" s="114"/>
      <c r="N1223" s="103"/>
      <c r="O1223" s="103" t="s">
        <v>17</v>
      </c>
    </row>
    <row r="1224" spans="1:15" ht="22.5" hidden="1" customHeight="1">
      <c r="A1224" s="103">
        <f>MAX(A$2:A1223)+1</f>
        <v>1115</v>
      </c>
      <c r="B1224" s="103" t="s">
        <v>2104</v>
      </c>
      <c r="C1224" s="103" t="s">
        <v>2103</v>
      </c>
      <c r="D1224" s="103"/>
      <c r="E1224" s="103"/>
      <c r="F1224" s="114" t="s">
        <v>36</v>
      </c>
      <c r="G1224" s="114" t="s">
        <v>1381</v>
      </c>
      <c r="H1224" s="373">
        <v>45</v>
      </c>
      <c r="I1224" s="374"/>
      <c r="J1224" s="375"/>
      <c r="K1224" s="103" t="s">
        <v>1863</v>
      </c>
      <c r="L1224" s="114"/>
      <c r="M1224" s="114"/>
      <c r="N1224" s="103"/>
      <c r="O1224" s="103" t="s">
        <v>17</v>
      </c>
    </row>
    <row r="1225" spans="1:15" ht="22.5" hidden="1" customHeight="1">
      <c r="A1225" s="103">
        <f>MAX(A$2:A1224)+1</f>
        <v>1116</v>
      </c>
      <c r="B1225" s="103">
        <v>250307010</v>
      </c>
      <c r="C1225" s="103" t="s">
        <v>2105</v>
      </c>
      <c r="D1225" s="103"/>
      <c r="E1225" s="103"/>
      <c r="F1225" s="114" t="s">
        <v>31</v>
      </c>
      <c r="G1225" s="114" t="s">
        <v>1381</v>
      </c>
      <c r="H1225" s="373">
        <v>5</v>
      </c>
      <c r="I1225" s="374"/>
      <c r="J1225" s="375"/>
      <c r="K1225" s="103"/>
      <c r="L1225" s="114"/>
      <c r="M1225" s="114"/>
      <c r="N1225" s="103"/>
      <c r="O1225" s="103" t="s">
        <v>17</v>
      </c>
    </row>
    <row r="1226" spans="1:15" ht="22.5" hidden="1" customHeight="1">
      <c r="A1226" s="103">
        <f>MAX(A$2:A1225)+1</f>
        <v>1117</v>
      </c>
      <c r="B1226" s="103" t="s">
        <v>2106</v>
      </c>
      <c r="C1226" s="103" t="s">
        <v>2105</v>
      </c>
      <c r="D1226" s="103"/>
      <c r="E1226" s="103"/>
      <c r="F1226" s="114" t="s">
        <v>36</v>
      </c>
      <c r="G1226" s="114" t="s">
        <v>1381</v>
      </c>
      <c r="H1226" s="373">
        <v>100</v>
      </c>
      <c r="I1226" s="374"/>
      <c r="J1226" s="375"/>
      <c r="K1226" s="103" t="s">
        <v>1651</v>
      </c>
      <c r="L1226" s="114"/>
      <c r="M1226" s="114"/>
      <c r="N1226" s="103"/>
      <c r="O1226" s="103" t="s">
        <v>17</v>
      </c>
    </row>
    <row r="1227" spans="1:15" ht="22.5" hidden="1" customHeight="1">
      <c r="A1227" s="103">
        <f>MAX(A$2:A1226)+1</f>
        <v>1118</v>
      </c>
      <c r="B1227" s="103">
        <v>250307011</v>
      </c>
      <c r="C1227" s="154" t="s">
        <v>2107</v>
      </c>
      <c r="D1227" s="154" t="s">
        <v>2108</v>
      </c>
      <c r="E1227" s="154"/>
      <c r="F1227" s="114" t="s">
        <v>31</v>
      </c>
      <c r="G1227" s="188" t="s">
        <v>1381</v>
      </c>
      <c r="H1227" s="373">
        <v>5</v>
      </c>
      <c r="I1227" s="374"/>
      <c r="J1227" s="375"/>
      <c r="K1227" s="154"/>
      <c r="L1227" s="114"/>
      <c r="M1227" s="188"/>
      <c r="N1227" s="114"/>
      <c r="O1227" s="103" t="s">
        <v>915</v>
      </c>
    </row>
    <row r="1228" spans="1:15" ht="22.5" hidden="1" customHeight="1">
      <c r="A1228" s="103">
        <f>MAX(A$2:A1227)+1</f>
        <v>1119</v>
      </c>
      <c r="B1228" s="103">
        <v>250307012</v>
      </c>
      <c r="C1228" s="103" t="s">
        <v>2109</v>
      </c>
      <c r="D1228" s="103"/>
      <c r="E1228" s="103"/>
      <c r="F1228" s="114" t="s">
        <v>31</v>
      </c>
      <c r="G1228" s="114" t="s">
        <v>1381</v>
      </c>
      <c r="H1228" s="373">
        <v>3</v>
      </c>
      <c r="I1228" s="374"/>
      <c r="J1228" s="375"/>
      <c r="K1228" s="103"/>
      <c r="L1228" s="114"/>
      <c r="M1228" s="114"/>
      <c r="N1228" s="103"/>
      <c r="O1228" s="103" t="s">
        <v>17</v>
      </c>
    </row>
    <row r="1229" spans="1:15" ht="22.5" hidden="1" customHeight="1">
      <c r="A1229" s="103">
        <f>MAX(A$2:A1228)+1</f>
        <v>1120</v>
      </c>
      <c r="B1229" s="103">
        <v>250307013</v>
      </c>
      <c r="C1229" s="103" t="s">
        <v>2110</v>
      </c>
      <c r="D1229" s="103"/>
      <c r="E1229" s="103"/>
      <c r="F1229" s="114" t="s">
        <v>31</v>
      </c>
      <c r="G1229" s="114" t="s">
        <v>1381</v>
      </c>
      <c r="H1229" s="373">
        <v>3</v>
      </c>
      <c r="I1229" s="374"/>
      <c r="J1229" s="375"/>
      <c r="K1229" s="103"/>
      <c r="L1229" s="114"/>
      <c r="M1229" s="114"/>
      <c r="N1229" s="103"/>
      <c r="O1229" s="103" t="s">
        <v>17</v>
      </c>
    </row>
    <row r="1230" spans="1:15" ht="22.5" hidden="1" customHeight="1">
      <c r="A1230" s="103">
        <f>MAX(A$2:A1229)+1</f>
        <v>1121</v>
      </c>
      <c r="B1230" s="103">
        <v>250307014</v>
      </c>
      <c r="C1230" s="103" t="s">
        <v>2111</v>
      </c>
      <c r="D1230" s="103"/>
      <c r="E1230" s="103"/>
      <c r="F1230" s="114" t="s">
        <v>31</v>
      </c>
      <c r="G1230" s="114" t="s">
        <v>1381</v>
      </c>
      <c r="H1230" s="373">
        <v>3</v>
      </c>
      <c r="I1230" s="374"/>
      <c r="J1230" s="375"/>
      <c r="K1230" s="103"/>
      <c r="L1230" s="114"/>
      <c r="M1230" s="114"/>
      <c r="N1230" s="103"/>
      <c r="O1230" s="103" t="s">
        <v>17</v>
      </c>
    </row>
    <row r="1231" spans="1:15" ht="22.5" hidden="1" customHeight="1">
      <c r="A1231" s="103">
        <f>MAX(A$2:A1230)+1</f>
        <v>1122</v>
      </c>
      <c r="B1231" s="103">
        <v>250307015</v>
      </c>
      <c r="C1231" s="103" t="s">
        <v>2112</v>
      </c>
      <c r="D1231" s="103"/>
      <c r="E1231" s="103"/>
      <c r="F1231" s="114" t="s">
        <v>31</v>
      </c>
      <c r="G1231" s="114" t="s">
        <v>1381</v>
      </c>
      <c r="H1231" s="373">
        <v>3</v>
      </c>
      <c r="I1231" s="374"/>
      <c r="J1231" s="375"/>
      <c r="K1231" s="103"/>
      <c r="L1231" s="114"/>
      <c r="M1231" s="114"/>
      <c r="N1231" s="103"/>
      <c r="O1231" s="103" t="s">
        <v>17</v>
      </c>
    </row>
    <row r="1232" spans="1:15" ht="22.5" hidden="1" customHeight="1">
      <c r="A1232" s="103">
        <f>MAX(A$2:A1231)+1</f>
        <v>1123</v>
      </c>
      <c r="B1232" s="103">
        <v>250307016</v>
      </c>
      <c r="C1232" s="103" t="s">
        <v>2113</v>
      </c>
      <c r="D1232" s="103"/>
      <c r="E1232" s="103"/>
      <c r="F1232" s="114" t="s">
        <v>31</v>
      </c>
      <c r="G1232" s="114" t="s">
        <v>1381</v>
      </c>
      <c r="H1232" s="373">
        <v>3</v>
      </c>
      <c r="I1232" s="374"/>
      <c r="J1232" s="375"/>
      <c r="K1232" s="103"/>
      <c r="L1232" s="114"/>
      <c r="M1232" s="114"/>
      <c r="N1232" s="103"/>
      <c r="O1232" s="103" t="s">
        <v>17</v>
      </c>
    </row>
    <row r="1233" spans="1:15" ht="22.5" hidden="1" customHeight="1">
      <c r="A1233" s="103">
        <f>MAX(A$2:A1232)+1</f>
        <v>1124</v>
      </c>
      <c r="B1233" s="103">
        <v>250307017</v>
      </c>
      <c r="C1233" s="103" t="s">
        <v>2114</v>
      </c>
      <c r="D1233" s="103"/>
      <c r="E1233" s="103"/>
      <c r="F1233" s="114" t="s">
        <v>31</v>
      </c>
      <c r="G1233" s="114" t="s">
        <v>1381</v>
      </c>
      <c r="H1233" s="373">
        <v>10</v>
      </c>
      <c r="I1233" s="374"/>
      <c r="J1233" s="375"/>
      <c r="K1233" s="103"/>
      <c r="L1233" s="114"/>
      <c r="M1233" s="114"/>
      <c r="N1233" s="103"/>
      <c r="O1233" s="103" t="s">
        <v>17</v>
      </c>
    </row>
    <row r="1234" spans="1:15" ht="22.5" hidden="1" customHeight="1">
      <c r="A1234" s="103">
        <f>MAX(A$2:A1233)+1</f>
        <v>1125</v>
      </c>
      <c r="B1234" s="103">
        <v>250307018</v>
      </c>
      <c r="C1234" s="103" t="s">
        <v>2115</v>
      </c>
      <c r="D1234" s="103"/>
      <c r="E1234" s="103"/>
      <c r="F1234" s="114" t="s">
        <v>31</v>
      </c>
      <c r="G1234" s="114" t="s">
        <v>1381</v>
      </c>
      <c r="H1234" s="373">
        <v>10</v>
      </c>
      <c r="I1234" s="374"/>
      <c r="J1234" s="375"/>
      <c r="K1234" s="103"/>
      <c r="L1234" s="114"/>
      <c r="M1234" s="114"/>
      <c r="N1234" s="103"/>
      <c r="O1234" s="103" t="s">
        <v>17</v>
      </c>
    </row>
    <row r="1235" spans="1:15" ht="22.5" hidden="1" customHeight="1">
      <c r="A1235" s="103">
        <f>MAX(A$2:A1234)+1</f>
        <v>1126</v>
      </c>
      <c r="B1235" s="103">
        <v>250307019</v>
      </c>
      <c r="C1235" s="103" t="s">
        <v>2116</v>
      </c>
      <c r="D1235" s="103"/>
      <c r="E1235" s="103"/>
      <c r="F1235" s="114" t="s">
        <v>31</v>
      </c>
      <c r="G1235" s="114" t="s">
        <v>1381</v>
      </c>
      <c r="H1235" s="373">
        <v>6</v>
      </c>
      <c r="I1235" s="374"/>
      <c r="J1235" s="375"/>
      <c r="K1235" s="103"/>
      <c r="L1235" s="114"/>
      <c r="M1235" s="114"/>
      <c r="N1235" s="103"/>
      <c r="O1235" s="103" t="s">
        <v>17</v>
      </c>
    </row>
    <row r="1236" spans="1:15" ht="22.5" hidden="1" customHeight="1">
      <c r="A1236" s="103">
        <f>MAX(A$2:A1235)+1</f>
        <v>1127</v>
      </c>
      <c r="B1236" s="103">
        <v>250307020</v>
      </c>
      <c r="C1236" s="103" t="s">
        <v>2117</v>
      </c>
      <c r="D1236" s="103"/>
      <c r="E1236" s="103"/>
      <c r="F1236" s="114" t="s">
        <v>31</v>
      </c>
      <c r="G1236" s="114" t="s">
        <v>1381</v>
      </c>
      <c r="H1236" s="373">
        <v>6</v>
      </c>
      <c r="I1236" s="374"/>
      <c r="J1236" s="375"/>
      <c r="K1236" s="103"/>
      <c r="L1236" s="114"/>
      <c r="M1236" s="114"/>
      <c r="N1236" s="103"/>
      <c r="O1236" s="103" t="s">
        <v>17</v>
      </c>
    </row>
    <row r="1237" spans="1:15" ht="22.5" hidden="1" customHeight="1">
      <c r="A1237" s="103">
        <f>MAX(A$2:A1236)+1</f>
        <v>1128</v>
      </c>
      <c r="B1237" s="103">
        <v>250307021</v>
      </c>
      <c r="C1237" s="103" t="s">
        <v>2118</v>
      </c>
      <c r="D1237" s="103"/>
      <c r="E1237" s="103"/>
      <c r="F1237" s="114" t="s">
        <v>31</v>
      </c>
      <c r="G1237" s="114" t="s">
        <v>1381</v>
      </c>
      <c r="H1237" s="373">
        <v>15</v>
      </c>
      <c r="I1237" s="374"/>
      <c r="J1237" s="375"/>
      <c r="K1237" s="103"/>
      <c r="L1237" s="114"/>
      <c r="M1237" s="114"/>
      <c r="N1237" s="103"/>
      <c r="O1237" s="103" t="s">
        <v>17</v>
      </c>
    </row>
    <row r="1238" spans="1:15" ht="22.5" hidden="1" customHeight="1">
      <c r="A1238" s="103">
        <f>MAX(A$2:A1237)+1</f>
        <v>1129</v>
      </c>
      <c r="B1238" s="103">
        <v>250307022</v>
      </c>
      <c r="C1238" s="103" t="s">
        <v>2119</v>
      </c>
      <c r="D1238" s="103"/>
      <c r="E1238" s="103"/>
      <c r="F1238" s="114" t="s">
        <v>31</v>
      </c>
      <c r="G1238" s="114" t="s">
        <v>1381</v>
      </c>
      <c r="H1238" s="373">
        <v>6</v>
      </c>
      <c r="I1238" s="374"/>
      <c r="J1238" s="375"/>
      <c r="K1238" s="103"/>
      <c r="L1238" s="114"/>
      <c r="M1238" s="114"/>
      <c r="N1238" s="103"/>
      <c r="O1238" s="103" t="s">
        <v>17</v>
      </c>
    </row>
    <row r="1239" spans="1:15" ht="22.5" hidden="1" customHeight="1">
      <c r="A1239" s="103">
        <f>MAX(A$2:A1238)+1</f>
        <v>1130</v>
      </c>
      <c r="B1239" s="103">
        <v>250307023</v>
      </c>
      <c r="C1239" s="103" t="s">
        <v>2120</v>
      </c>
      <c r="D1239" s="103"/>
      <c r="E1239" s="103"/>
      <c r="F1239" s="114" t="s">
        <v>36</v>
      </c>
      <c r="G1239" s="114" t="s">
        <v>1381</v>
      </c>
      <c r="H1239" s="373">
        <v>100</v>
      </c>
      <c r="I1239" s="374"/>
      <c r="J1239" s="375"/>
      <c r="K1239" s="103" t="s">
        <v>2121</v>
      </c>
      <c r="L1239" s="114"/>
      <c r="M1239" s="114"/>
      <c r="N1239" s="103"/>
      <c r="O1239" s="103" t="s">
        <v>17</v>
      </c>
    </row>
    <row r="1240" spans="1:15" ht="22.5" hidden="1" customHeight="1">
      <c r="A1240" s="103">
        <f>MAX(A$2:A1239)+1</f>
        <v>1131</v>
      </c>
      <c r="B1240" s="103" t="s">
        <v>2122</v>
      </c>
      <c r="C1240" s="103" t="s">
        <v>2120</v>
      </c>
      <c r="D1240" s="103"/>
      <c r="E1240" s="103"/>
      <c r="F1240" s="114" t="s">
        <v>31</v>
      </c>
      <c r="G1240" s="114" t="s">
        <v>1381</v>
      </c>
      <c r="H1240" s="373">
        <v>5</v>
      </c>
      <c r="I1240" s="374"/>
      <c r="J1240" s="375"/>
      <c r="K1240" s="103" t="s">
        <v>1508</v>
      </c>
      <c r="L1240" s="114"/>
      <c r="M1240" s="114"/>
      <c r="N1240" s="103"/>
      <c r="O1240" s="103" t="s">
        <v>17</v>
      </c>
    </row>
    <row r="1241" spans="1:15" ht="22.5" hidden="1" customHeight="1">
      <c r="A1241" s="103">
        <f>MAX(A$2:A1240)+1</f>
        <v>1132</v>
      </c>
      <c r="B1241" s="103">
        <v>250307024</v>
      </c>
      <c r="C1241" s="103" t="s">
        <v>2123</v>
      </c>
      <c r="D1241" s="103"/>
      <c r="E1241" s="103"/>
      <c r="F1241" s="114" t="s">
        <v>31</v>
      </c>
      <c r="G1241" s="114" t="s">
        <v>1381</v>
      </c>
      <c r="H1241" s="373">
        <v>2</v>
      </c>
      <c r="I1241" s="374"/>
      <c r="J1241" s="375"/>
      <c r="K1241" s="103"/>
      <c r="L1241" s="114"/>
      <c r="M1241" s="114"/>
      <c r="N1241" s="103"/>
      <c r="O1241" s="103" t="s">
        <v>17</v>
      </c>
    </row>
    <row r="1242" spans="1:15" ht="22.5" hidden="1" customHeight="1">
      <c r="A1242" s="103">
        <f>MAX(A$2:A1241)+1</f>
        <v>1133</v>
      </c>
      <c r="B1242" s="103">
        <v>250307025</v>
      </c>
      <c r="C1242" s="103" t="s">
        <v>2124</v>
      </c>
      <c r="D1242" s="103"/>
      <c r="E1242" s="103"/>
      <c r="F1242" s="114" t="s">
        <v>31</v>
      </c>
      <c r="G1242" s="114" t="s">
        <v>1381</v>
      </c>
      <c r="H1242" s="373">
        <v>3</v>
      </c>
      <c r="I1242" s="374"/>
      <c r="J1242" s="375"/>
      <c r="K1242" s="103"/>
      <c r="L1242" s="114"/>
      <c r="M1242" s="114"/>
      <c r="N1242" s="103"/>
      <c r="O1242" s="103" t="s">
        <v>17</v>
      </c>
    </row>
    <row r="1243" spans="1:15" ht="22.5" hidden="1" customHeight="1">
      <c r="A1243" s="103">
        <f>MAX(A$2:A1242)+1</f>
        <v>1134</v>
      </c>
      <c r="B1243" s="103">
        <v>250307026</v>
      </c>
      <c r="C1243" s="103" t="s">
        <v>2125</v>
      </c>
      <c r="D1243" s="103"/>
      <c r="E1243" s="103"/>
      <c r="F1243" s="114" t="s">
        <v>31</v>
      </c>
      <c r="G1243" s="114" t="s">
        <v>1381</v>
      </c>
      <c r="H1243" s="373">
        <v>20</v>
      </c>
      <c r="I1243" s="374"/>
      <c r="J1243" s="375"/>
      <c r="K1243" s="103"/>
      <c r="L1243" s="114"/>
      <c r="M1243" s="114"/>
      <c r="N1243" s="103"/>
      <c r="O1243" s="103" t="s">
        <v>17</v>
      </c>
    </row>
    <row r="1244" spans="1:15" ht="22.5" hidden="1" customHeight="1">
      <c r="A1244" s="103">
        <f>MAX(A$2:A1243)+1</f>
        <v>1135</v>
      </c>
      <c r="B1244" s="103">
        <v>250307027</v>
      </c>
      <c r="C1244" s="103" t="s">
        <v>2126</v>
      </c>
      <c r="D1244" s="103"/>
      <c r="E1244" s="103"/>
      <c r="F1244" s="114" t="s">
        <v>23</v>
      </c>
      <c r="G1244" s="114" t="s">
        <v>1381</v>
      </c>
      <c r="H1244" s="373">
        <v>20</v>
      </c>
      <c r="I1244" s="374"/>
      <c r="J1244" s="375"/>
      <c r="K1244" s="103"/>
      <c r="L1244" s="114"/>
      <c r="M1244" s="114"/>
      <c r="N1244" s="103"/>
      <c r="O1244" s="103" t="s">
        <v>17</v>
      </c>
    </row>
    <row r="1245" spans="1:15" ht="22.5" hidden="1" customHeight="1">
      <c r="A1245" s="103">
        <f>MAX(A$2:A1244)+1</f>
        <v>1136</v>
      </c>
      <c r="B1245" s="103" t="s">
        <v>2127</v>
      </c>
      <c r="C1245" s="103" t="s">
        <v>2128</v>
      </c>
      <c r="D1245" s="103"/>
      <c r="E1245" s="103"/>
      <c r="F1245" s="114" t="s">
        <v>36</v>
      </c>
      <c r="G1245" s="114" t="s">
        <v>1381</v>
      </c>
      <c r="H1245" s="373">
        <v>16</v>
      </c>
      <c r="I1245" s="374"/>
      <c r="J1245" s="375"/>
      <c r="K1245" s="103" t="s">
        <v>2129</v>
      </c>
      <c r="L1245" s="114"/>
      <c r="M1245" s="114"/>
      <c r="N1245" s="103"/>
      <c r="O1245" s="103" t="s">
        <v>17</v>
      </c>
    </row>
    <row r="1246" spans="1:15" ht="22.5" hidden="1" customHeight="1">
      <c r="A1246" s="103">
        <f>MAX(A$2:A1245)+1</f>
        <v>1137</v>
      </c>
      <c r="B1246" s="103">
        <v>250307028</v>
      </c>
      <c r="C1246" s="103" t="s">
        <v>2130</v>
      </c>
      <c r="D1246" s="103"/>
      <c r="E1246" s="103"/>
      <c r="F1246" s="114" t="s">
        <v>23</v>
      </c>
      <c r="G1246" s="114" t="s">
        <v>1381</v>
      </c>
      <c r="H1246" s="373">
        <v>15</v>
      </c>
      <c r="I1246" s="374"/>
      <c r="J1246" s="375"/>
      <c r="K1246" s="103"/>
      <c r="L1246" s="114"/>
      <c r="M1246" s="114"/>
      <c r="N1246" s="103"/>
      <c r="O1246" s="103" t="s">
        <v>17</v>
      </c>
    </row>
    <row r="1247" spans="1:15" ht="22.5" hidden="1" customHeight="1">
      <c r="A1247" s="103">
        <f>MAX(A$2:A1246)+1</f>
        <v>1138</v>
      </c>
      <c r="B1247" s="103">
        <v>250307029</v>
      </c>
      <c r="C1247" s="103" t="s">
        <v>2131</v>
      </c>
      <c r="D1247" s="103" t="s">
        <v>2132</v>
      </c>
      <c r="E1247" s="103"/>
      <c r="F1247" s="114" t="s">
        <v>31</v>
      </c>
      <c r="G1247" s="114" t="s">
        <v>1381</v>
      </c>
      <c r="H1247" s="373">
        <v>45</v>
      </c>
      <c r="I1247" s="374"/>
      <c r="J1247" s="375"/>
      <c r="K1247" s="103" t="s">
        <v>2133</v>
      </c>
      <c r="L1247" s="114"/>
      <c r="M1247" s="114"/>
      <c r="N1247" s="103"/>
      <c r="O1247" s="103" t="s">
        <v>17</v>
      </c>
    </row>
    <row r="1248" spans="1:15" ht="22.5" hidden="1" customHeight="1">
      <c r="A1248" s="103">
        <f>MAX(A$2:A1247)+1</f>
        <v>1139</v>
      </c>
      <c r="B1248" s="103">
        <v>250307031</v>
      </c>
      <c r="C1248" s="103" t="s">
        <v>2134</v>
      </c>
      <c r="D1248" s="103"/>
      <c r="E1248" s="103"/>
      <c r="F1248" s="114" t="s">
        <v>36</v>
      </c>
      <c r="G1248" s="114" t="s">
        <v>1381</v>
      </c>
      <c r="H1248" s="373">
        <v>100</v>
      </c>
      <c r="I1248" s="374"/>
      <c r="J1248" s="375"/>
      <c r="K1248" s="103" t="s">
        <v>1844</v>
      </c>
      <c r="L1248" s="114"/>
      <c r="M1248" s="114"/>
      <c r="N1248" s="103"/>
      <c r="O1248" s="103" t="s">
        <v>17</v>
      </c>
    </row>
    <row r="1249" spans="1:15" ht="22.5" hidden="1" customHeight="1">
      <c r="A1249" s="103">
        <f>MAX(A$2:A1248)+1</f>
        <v>1140</v>
      </c>
      <c r="B1249" s="103" t="s">
        <v>2135</v>
      </c>
      <c r="C1249" s="103" t="s">
        <v>2134</v>
      </c>
      <c r="D1249" s="103"/>
      <c r="E1249" s="103"/>
      <c r="F1249" s="114" t="s">
        <v>36</v>
      </c>
      <c r="G1249" s="114" t="s">
        <v>1381</v>
      </c>
      <c r="H1249" s="373">
        <v>200</v>
      </c>
      <c r="I1249" s="374"/>
      <c r="J1249" s="375"/>
      <c r="K1249" s="103" t="s">
        <v>1741</v>
      </c>
      <c r="L1249" s="114"/>
      <c r="M1249" s="114"/>
      <c r="N1249" s="103"/>
      <c r="O1249" s="103" t="s">
        <v>17</v>
      </c>
    </row>
    <row r="1250" spans="1:15" ht="22.5" hidden="1" customHeight="1">
      <c r="A1250" s="103">
        <f>MAX(A$2:A1249)+1</f>
        <v>1141</v>
      </c>
      <c r="B1250" s="103">
        <v>250307032</v>
      </c>
      <c r="C1250" s="103" t="s">
        <v>2136</v>
      </c>
      <c r="D1250" s="103"/>
      <c r="E1250" s="103"/>
      <c r="F1250" s="116" t="s">
        <v>36</v>
      </c>
      <c r="G1250" s="114" t="s">
        <v>1381</v>
      </c>
      <c r="H1250" s="373">
        <v>135</v>
      </c>
      <c r="I1250" s="374"/>
      <c r="J1250" s="375"/>
      <c r="K1250" s="103"/>
      <c r="L1250" s="114"/>
      <c r="M1250" s="114"/>
      <c r="N1250" s="103"/>
      <c r="O1250" s="103" t="s">
        <v>17</v>
      </c>
    </row>
    <row r="1251" spans="1:15" ht="24" hidden="1" customHeight="1">
      <c r="A1251" s="103">
        <f>MAX(A$2:A1250)+1</f>
        <v>1142</v>
      </c>
      <c r="B1251" s="103">
        <v>250307033</v>
      </c>
      <c r="C1251" s="103" t="s">
        <v>2137</v>
      </c>
      <c r="D1251" s="103"/>
      <c r="E1251" s="103"/>
      <c r="F1251" s="114" t="s">
        <v>23</v>
      </c>
      <c r="G1251" s="114" t="s">
        <v>1381</v>
      </c>
      <c r="H1251" s="373" t="s">
        <v>56</v>
      </c>
      <c r="I1251" s="374"/>
      <c r="J1251" s="375"/>
      <c r="K1251" s="161" t="s">
        <v>2138</v>
      </c>
      <c r="L1251" s="114"/>
      <c r="M1251" s="114"/>
      <c r="N1251" s="103"/>
      <c r="O1251" s="103" t="s">
        <v>17</v>
      </c>
    </row>
    <row r="1252" spans="1:15" s="87" customFormat="1" ht="22.5" hidden="1" customHeight="1">
      <c r="A1252" s="103"/>
      <c r="B1252" s="103">
        <v>250308</v>
      </c>
      <c r="C1252" s="103" t="s">
        <v>2139</v>
      </c>
      <c r="D1252" s="103"/>
      <c r="E1252" s="103"/>
      <c r="F1252" s="114"/>
      <c r="G1252" s="114"/>
      <c r="H1252" s="373"/>
      <c r="I1252" s="374"/>
      <c r="J1252" s="375"/>
      <c r="K1252" s="103"/>
      <c r="L1252" s="114"/>
      <c r="M1252" s="114"/>
      <c r="N1252" s="103"/>
      <c r="O1252" s="103" t="s">
        <v>17</v>
      </c>
    </row>
    <row r="1253" spans="1:15" ht="22.5" hidden="1" customHeight="1">
      <c r="A1253" s="103">
        <f>MAX(A$2:A1252)+1</f>
        <v>1143</v>
      </c>
      <c r="B1253" s="103">
        <v>250308001</v>
      </c>
      <c r="C1253" s="103" t="s">
        <v>2140</v>
      </c>
      <c r="D1253" s="103"/>
      <c r="E1253" s="103"/>
      <c r="F1253" s="114" t="s">
        <v>31</v>
      </c>
      <c r="G1253" s="114" t="s">
        <v>1381</v>
      </c>
      <c r="H1253" s="373">
        <v>5</v>
      </c>
      <c r="I1253" s="374"/>
      <c r="J1253" s="375"/>
      <c r="K1253" s="103" t="s">
        <v>2141</v>
      </c>
      <c r="L1253" s="114"/>
      <c r="M1253" s="114"/>
      <c r="N1253" s="103"/>
      <c r="O1253" s="103" t="s">
        <v>17</v>
      </c>
    </row>
    <row r="1254" spans="1:15" ht="22.5" hidden="1" customHeight="1">
      <c r="A1254" s="103">
        <f>MAX(A$2:A1253)+1</f>
        <v>1144</v>
      </c>
      <c r="B1254" s="103" t="s">
        <v>2142</v>
      </c>
      <c r="C1254" s="103" t="s">
        <v>2140</v>
      </c>
      <c r="D1254" s="103"/>
      <c r="E1254" s="103"/>
      <c r="F1254" s="114" t="s">
        <v>36</v>
      </c>
      <c r="G1254" s="114" t="s">
        <v>1381</v>
      </c>
      <c r="H1254" s="373">
        <v>10</v>
      </c>
      <c r="I1254" s="374"/>
      <c r="J1254" s="375"/>
      <c r="K1254" s="103" t="s">
        <v>1384</v>
      </c>
      <c r="L1254" s="114"/>
      <c r="M1254" s="114"/>
      <c r="N1254" s="103"/>
      <c r="O1254" s="103" t="s">
        <v>17</v>
      </c>
    </row>
    <row r="1255" spans="1:15" ht="22.5" hidden="1" customHeight="1">
      <c r="A1255" s="103">
        <f>MAX(A$2:A1254)+1</f>
        <v>1145</v>
      </c>
      <c r="B1255" s="103">
        <v>250308002</v>
      </c>
      <c r="C1255" s="103" t="s">
        <v>2143</v>
      </c>
      <c r="D1255" s="103"/>
      <c r="E1255" s="103"/>
      <c r="F1255" s="114" t="s">
        <v>31</v>
      </c>
      <c r="G1255" s="114" t="s">
        <v>1381</v>
      </c>
      <c r="H1255" s="373">
        <v>6</v>
      </c>
      <c r="I1255" s="374"/>
      <c r="J1255" s="375"/>
      <c r="K1255" s="103" t="s">
        <v>2141</v>
      </c>
      <c r="L1255" s="114"/>
      <c r="M1255" s="114"/>
      <c r="N1255" s="103"/>
      <c r="O1255" s="103" t="s">
        <v>17</v>
      </c>
    </row>
    <row r="1256" spans="1:15" ht="22.5" hidden="1" customHeight="1">
      <c r="A1256" s="103">
        <f>MAX(A$2:A1255)+1</f>
        <v>1146</v>
      </c>
      <c r="B1256" s="103" t="s">
        <v>2144</v>
      </c>
      <c r="C1256" s="103" t="s">
        <v>2143</v>
      </c>
      <c r="D1256" s="103"/>
      <c r="E1256" s="103"/>
      <c r="F1256" s="114" t="s">
        <v>36</v>
      </c>
      <c r="G1256" s="114" t="s">
        <v>1381</v>
      </c>
      <c r="H1256" s="373">
        <v>10</v>
      </c>
      <c r="I1256" s="374"/>
      <c r="J1256" s="375"/>
      <c r="K1256" s="103" t="s">
        <v>1384</v>
      </c>
      <c r="L1256" s="114"/>
      <c r="M1256" s="114"/>
      <c r="N1256" s="103"/>
      <c r="O1256" s="103" t="s">
        <v>17</v>
      </c>
    </row>
    <row r="1257" spans="1:15" ht="22.5" hidden="1" customHeight="1">
      <c r="A1257" s="103">
        <f>MAX(A$2:A1256)+1</f>
        <v>1147</v>
      </c>
      <c r="B1257" s="103" t="s">
        <v>2145</v>
      </c>
      <c r="C1257" s="103" t="s">
        <v>2143</v>
      </c>
      <c r="D1257" s="103" t="s">
        <v>1854</v>
      </c>
      <c r="E1257" s="103"/>
      <c r="F1257" s="114" t="s">
        <v>36</v>
      </c>
      <c r="G1257" s="114" t="s">
        <v>1381</v>
      </c>
      <c r="H1257" s="373">
        <v>90</v>
      </c>
      <c r="I1257" s="374"/>
      <c r="J1257" s="375"/>
      <c r="K1257" s="103" t="s">
        <v>2146</v>
      </c>
      <c r="L1257" s="114"/>
      <c r="M1257" s="114"/>
      <c r="N1257" s="103"/>
      <c r="O1257" s="103" t="s">
        <v>17</v>
      </c>
    </row>
    <row r="1258" spans="1:15" ht="22.5" hidden="1" customHeight="1">
      <c r="A1258" s="103">
        <f>MAX(A$2:A1257)+1</f>
        <v>1148</v>
      </c>
      <c r="B1258" s="103">
        <v>250308003</v>
      </c>
      <c r="C1258" s="103" t="s">
        <v>2147</v>
      </c>
      <c r="D1258" s="103"/>
      <c r="E1258" s="103"/>
      <c r="F1258" s="114" t="s">
        <v>31</v>
      </c>
      <c r="G1258" s="114" t="s">
        <v>1381</v>
      </c>
      <c r="H1258" s="373">
        <v>10</v>
      </c>
      <c r="I1258" s="374"/>
      <c r="J1258" s="375"/>
      <c r="K1258" s="103"/>
      <c r="L1258" s="114"/>
      <c r="M1258" s="114"/>
      <c r="N1258" s="103"/>
      <c r="O1258" s="103" t="s">
        <v>17</v>
      </c>
    </row>
    <row r="1259" spans="1:15" ht="22.5" hidden="1" customHeight="1">
      <c r="A1259" s="103">
        <f>MAX(A$2:A1258)+1</f>
        <v>1149</v>
      </c>
      <c r="B1259" s="103">
        <v>250308004</v>
      </c>
      <c r="C1259" s="103" t="s">
        <v>2148</v>
      </c>
      <c r="D1259" s="103" t="s">
        <v>2149</v>
      </c>
      <c r="E1259" s="103"/>
      <c r="F1259" s="114" t="s">
        <v>31</v>
      </c>
      <c r="G1259" s="114" t="s">
        <v>1381</v>
      </c>
      <c r="H1259" s="373">
        <v>6</v>
      </c>
      <c r="I1259" s="374"/>
      <c r="J1259" s="375"/>
      <c r="K1259" s="103" t="s">
        <v>2141</v>
      </c>
      <c r="L1259" s="114"/>
      <c r="M1259" s="114"/>
      <c r="N1259" s="103"/>
      <c r="O1259" s="103" t="s">
        <v>17</v>
      </c>
    </row>
    <row r="1260" spans="1:15" ht="22.5" hidden="1" customHeight="1">
      <c r="A1260" s="103">
        <f>MAX(A$2:A1259)+1</f>
        <v>1150</v>
      </c>
      <c r="B1260" s="103" t="s">
        <v>2150</v>
      </c>
      <c r="C1260" s="103" t="s">
        <v>2148</v>
      </c>
      <c r="D1260" s="103"/>
      <c r="E1260" s="103"/>
      <c r="F1260" s="114" t="s">
        <v>36</v>
      </c>
      <c r="G1260" s="114" t="s">
        <v>1381</v>
      </c>
      <c r="H1260" s="373">
        <v>10</v>
      </c>
      <c r="I1260" s="374"/>
      <c r="J1260" s="375"/>
      <c r="K1260" s="103" t="s">
        <v>1384</v>
      </c>
      <c r="L1260" s="114"/>
      <c r="M1260" s="114"/>
      <c r="N1260" s="103"/>
      <c r="O1260" s="103" t="s">
        <v>17</v>
      </c>
    </row>
    <row r="1261" spans="1:15" ht="22.5" hidden="1" customHeight="1">
      <c r="A1261" s="103">
        <f>MAX(A$2:A1260)+1</f>
        <v>1151</v>
      </c>
      <c r="B1261" s="103">
        <v>250308005</v>
      </c>
      <c r="C1261" s="103" t="s">
        <v>2151</v>
      </c>
      <c r="D1261" s="103"/>
      <c r="E1261" s="103"/>
      <c r="F1261" s="114" t="s">
        <v>31</v>
      </c>
      <c r="G1261" s="114" t="s">
        <v>1381</v>
      </c>
      <c r="H1261" s="373">
        <v>8</v>
      </c>
      <c r="I1261" s="374"/>
      <c r="J1261" s="375"/>
      <c r="K1261" s="103"/>
      <c r="L1261" s="114"/>
      <c r="M1261" s="114"/>
      <c r="N1261" s="103"/>
      <c r="O1261" s="103" t="s">
        <v>17</v>
      </c>
    </row>
    <row r="1262" spans="1:15" ht="22.5" hidden="1" customHeight="1">
      <c r="A1262" s="103">
        <f>MAX(A$2:A1261)+1</f>
        <v>1152</v>
      </c>
      <c r="B1262" s="103">
        <v>250308006</v>
      </c>
      <c r="C1262" s="103" t="s">
        <v>2152</v>
      </c>
      <c r="D1262" s="103"/>
      <c r="E1262" s="103"/>
      <c r="F1262" s="114" t="s">
        <v>36</v>
      </c>
      <c r="G1262" s="114" t="s">
        <v>1381</v>
      </c>
      <c r="H1262" s="376">
        <v>10</v>
      </c>
      <c r="I1262" s="377"/>
      <c r="J1262" s="378"/>
      <c r="K1262" s="154" t="s">
        <v>2153</v>
      </c>
      <c r="L1262" s="114"/>
      <c r="M1262" s="114"/>
      <c r="N1262" s="103"/>
      <c r="O1262" s="103" t="s">
        <v>786</v>
      </c>
    </row>
    <row r="1263" spans="1:15" ht="22.5" hidden="1" customHeight="1">
      <c r="A1263" s="103">
        <f>MAX(A$2:A1262)+1</f>
        <v>1153</v>
      </c>
      <c r="B1263" s="103" t="s">
        <v>2154</v>
      </c>
      <c r="C1263" s="103" t="s">
        <v>2152</v>
      </c>
      <c r="D1263" s="103"/>
      <c r="E1263" s="103"/>
      <c r="F1263" s="114" t="s">
        <v>31</v>
      </c>
      <c r="G1263" s="114" t="s">
        <v>1381</v>
      </c>
      <c r="H1263" s="373">
        <v>10</v>
      </c>
      <c r="I1263" s="374"/>
      <c r="J1263" s="375"/>
      <c r="K1263" s="103" t="s">
        <v>1384</v>
      </c>
      <c r="L1263" s="114"/>
      <c r="M1263" s="114"/>
      <c r="N1263" s="103"/>
      <c r="O1263" s="103" t="s">
        <v>17</v>
      </c>
    </row>
    <row r="1264" spans="1:15" ht="22.5" hidden="1" customHeight="1">
      <c r="A1264" s="103">
        <f>MAX(A$2:A1263)+1</f>
        <v>1154</v>
      </c>
      <c r="B1264" s="103">
        <v>250308007</v>
      </c>
      <c r="C1264" s="103" t="s">
        <v>2155</v>
      </c>
      <c r="D1264" s="103"/>
      <c r="E1264" s="103"/>
      <c r="F1264" s="114" t="s">
        <v>31</v>
      </c>
      <c r="G1264" s="114" t="s">
        <v>1381</v>
      </c>
      <c r="H1264" s="373">
        <v>20</v>
      </c>
      <c r="I1264" s="374"/>
      <c r="J1264" s="375"/>
      <c r="K1264" s="103"/>
      <c r="L1264" s="114"/>
      <c r="M1264" s="114"/>
      <c r="N1264" s="103"/>
      <c r="O1264" s="103" t="s">
        <v>17</v>
      </c>
    </row>
    <row r="1265" spans="1:15" ht="22.5" hidden="1" customHeight="1">
      <c r="A1265" s="103">
        <f>MAX(A$2:A1264)+1</f>
        <v>1155</v>
      </c>
      <c r="B1265" s="103">
        <v>250308008</v>
      </c>
      <c r="C1265" s="154" t="s">
        <v>2156</v>
      </c>
      <c r="D1265" s="154" t="s">
        <v>2157</v>
      </c>
      <c r="E1265" s="154"/>
      <c r="F1265" s="114" t="s">
        <v>31</v>
      </c>
      <c r="G1265" s="188" t="s">
        <v>1381</v>
      </c>
      <c r="H1265" s="373">
        <v>25</v>
      </c>
      <c r="I1265" s="374"/>
      <c r="J1265" s="375"/>
      <c r="K1265" s="154"/>
      <c r="L1265" s="114"/>
      <c r="M1265" s="188"/>
      <c r="N1265" s="114"/>
      <c r="O1265" s="103" t="s">
        <v>915</v>
      </c>
    </row>
    <row r="1266" spans="1:15" ht="22.5" hidden="1" customHeight="1">
      <c r="A1266" s="103">
        <f>MAX(A$2:A1265)+1</f>
        <v>1156</v>
      </c>
      <c r="B1266" s="103" t="s">
        <v>2158</v>
      </c>
      <c r="C1266" s="154" t="s">
        <v>2156</v>
      </c>
      <c r="D1266" s="154"/>
      <c r="E1266" s="154"/>
      <c r="F1266" s="114" t="s">
        <v>23</v>
      </c>
      <c r="G1266" s="188" t="s">
        <v>1381</v>
      </c>
      <c r="H1266" s="373">
        <v>90</v>
      </c>
      <c r="I1266" s="374"/>
      <c r="J1266" s="375"/>
      <c r="K1266" s="154" t="s">
        <v>2159</v>
      </c>
      <c r="L1266" s="114"/>
      <c r="M1266" s="188"/>
      <c r="N1266" s="114"/>
      <c r="O1266" s="103" t="s">
        <v>915</v>
      </c>
    </row>
    <row r="1267" spans="1:15" ht="22.5" hidden="1" customHeight="1">
      <c r="A1267" s="103">
        <f>MAX(A$2:A1266)+1</f>
        <v>1157</v>
      </c>
      <c r="B1267" s="103">
        <v>250308009</v>
      </c>
      <c r="C1267" s="103" t="s">
        <v>2160</v>
      </c>
      <c r="D1267" s="103"/>
      <c r="E1267" s="103"/>
      <c r="F1267" s="114" t="s">
        <v>31</v>
      </c>
      <c r="G1267" s="114" t="s">
        <v>1381</v>
      </c>
      <c r="H1267" s="373">
        <v>10</v>
      </c>
      <c r="I1267" s="374"/>
      <c r="J1267" s="375"/>
      <c r="K1267" s="103"/>
      <c r="L1267" s="114"/>
      <c r="M1267" s="114"/>
      <c r="N1267" s="103"/>
      <c r="O1267" s="103" t="s">
        <v>17</v>
      </c>
    </row>
    <row r="1268" spans="1:15" ht="22.5" hidden="1" customHeight="1">
      <c r="A1268" s="103">
        <f>MAX(A$2:A1267)+1</f>
        <v>1158</v>
      </c>
      <c r="B1268" s="103">
        <v>250308010</v>
      </c>
      <c r="C1268" s="103" t="s">
        <v>2161</v>
      </c>
      <c r="D1268" s="103"/>
      <c r="E1268" s="103"/>
      <c r="F1268" s="114" t="s">
        <v>23</v>
      </c>
      <c r="G1268" s="114" t="s">
        <v>32</v>
      </c>
      <c r="H1268" s="373">
        <v>200</v>
      </c>
      <c r="I1268" s="374"/>
      <c r="J1268" s="375"/>
      <c r="K1268" s="103" t="s">
        <v>1525</v>
      </c>
      <c r="L1268" s="114"/>
      <c r="M1268" s="114"/>
      <c r="N1268" s="103"/>
      <c r="O1268" s="103" t="s">
        <v>17</v>
      </c>
    </row>
    <row r="1269" spans="1:15" ht="22.5" hidden="1" customHeight="1">
      <c r="A1269" s="103">
        <f>MAX(A$2:A1268)+1</f>
        <v>1159</v>
      </c>
      <c r="B1269" s="103">
        <v>250308011</v>
      </c>
      <c r="C1269" s="154" t="s">
        <v>2162</v>
      </c>
      <c r="D1269" s="154"/>
      <c r="E1269" s="154"/>
      <c r="F1269" s="114" t="s">
        <v>36</v>
      </c>
      <c r="G1269" s="188" t="s">
        <v>1381</v>
      </c>
      <c r="H1269" s="373">
        <v>245</v>
      </c>
      <c r="I1269" s="374"/>
      <c r="J1269" s="375"/>
      <c r="K1269" s="154" t="s">
        <v>2164</v>
      </c>
      <c r="L1269" s="114"/>
      <c r="M1269" s="188"/>
      <c r="N1269" s="114"/>
      <c r="O1269" s="103" t="s">
        <v>915</v>
      </c>
    </row>
    <row r="1270" spans="1:15" s="87" customFormat="1" ht="22.5" hidden="1" customHeight="1">
      <c r="A1270" s="103"/>
      <c r="B1270" s="103">
        <v>250309</v>
      </c>
      <c r="C1270" s="103" t="s">
        <v>2165</v>
      </c>
      <c r="D1270" s="103"/>
      <c r="E1270" s="103"/>
      <c r="F1270" s="114"/>
      <c r="G1270" s="114"/>
      <c r="H1270" s="373"/>
      <c r="I1270" s="374"/>
      <c r="J1270" s="375"/>
      <c r="K1270" s="103"/>
      <c r="L1270" s="114"/>
      <c r="M1270" s="114"/>
      <c r="N1270" s="103"/>
      <c r="O1270" s="103" t="s">
        <v>17</v>
      </c>
    </row>
    <row r="1271" spans="1:15" ht="22.5" hidden="1" customHeight="1">
      <c r="A1271" s="103">
        <f>MAX(A$2:A1270)+1</f>
        <v>1160</v>
      </c>
      <c r="B1271" s="103">
        <v>250309001</v>
      </c>
      <c r="C1271" s="103" t="s">
        <v>2166</v>
      </c>
      <c r="D1271" s="103"/>
      <c r="E1271" s="103"/>
      <c r="F1271" s="114" t="s">
        <v>31</v>
      </c>
      <c r="G1271" s="114" t="s">
        <v>1381</v>
      </c>
      <c r="H1271" s="373">
        <v>20</v>
      </c>
      <c r="I1271" s="374"/>
      <c r="J1271" s="375"/>
      <c r="K1271" s="103"/>
      <c r="L1271" s="114"/>
      <c r="M1271" s="114"/>
      <c r="N1271" s="103"/>
      <c r="O1271" s="103" t="s">
        <v>17</v>
      </c>
    </row>
    <row r="1272" spans="1:15" ht="22.5" hidden="1" customHeight="1">
      <c r="A1272" s="103">
        <f>MAX(A$2:A1271)+1</f>
        <v>1161</v>
      </c>
      <c r="B1272" s="103" t="s">
        <v>2167</v>
      </c>
      <c r="C1272" s="103" t="s">
        <v>2166</v>
      </c>
      <c r="D1272" s="103" t="s">
        <v>1854</v>
      </c>
      <c r="E1272" s="103"/>
      <c r="F1272" s="114" t="s">
        <v>36</v>
      </c>
      <c r="G1272" s="114" t="s">
        <v>1381</v>
      </c>
      <c r="H1272" s="373">
        <v>85</v>
      </c>
      <c r="I1272" s="374"/>
      <c r="J1272" s="375"/>
      <c r="K1272" s="103" t="s">
        <v>2146</v>
      </c>
      <c r="L1272" s="114"/>
      <c r="M1272" s="114"/>
      <c r="N1272" s="103"/>
      <c r="O1272" s="103" t="s">
        <v>17</v>
      </c>
    </row>
    <row r="1273" spans="1:15" ht="22.5" hidden="1" customHeight="1">
      <c r="A1273" s="103">
        <f>MAX(A$2:A1272)+1</f>
        <v>1162</v>
      </c>
      <c r="B1273" s="103" t="s">
        <v>2168</v>
      </c>
      <c r="C1273" s="154" t="s">
        <v>2166</v>
      </c>
      <c r="D1273" s="154"/>
      <c r="E1273" s="154"/>
      <c r="F1273" s="114" t="s">
        <v>36</v>
      </c>
      <c r="G1273" s="188" t="s">
        <v>1381</v>
      </c>
      <c r="H1273" s="373">
        <v>110</v>
      </c>
      <c r="I1273" s="374"/>
      <c r="J1273" s="375"/>
      <c r="K1273" s="154" t="s">
        <v>2159</v>
      </c>
      <c r="L1273" s="114"/>
      <c r="M1273" s="188"/>
      <c r="N1273" s="114"/>
      <c r="O1273" s="103" t="s">
        <v>915</v>
      </c>
    </row>
    <row r="1274" spans="1:15" ht="22.5" hidden="1" customHeight="1">
      <c r="A1274" s="103">
        <f>MAX(A$2:A1273)+1</f>
        <v>1163</v>
      </c>
      <c r="B1274" s="103">
        <v>250309002</v>
      </c>
      <c r="C1274" s="103" t="s">
        <v>2169</v>
      </c>
      <c r="D1274" s="103"/>
      <c r="E1274" s="103"/>
      <c r="F1274" s="114" t="s">
        <v>31</v>
      </c>
      <c r="G1274" s="114" t="s">
        <v>1381</v>
      </c>
      <c r="H1274" s="373">
        <v>50</v>
      </c>
      <c r="I1274" s="374"/>
      <c r="J1274" s="375"/>
      <c r="K1274" s="103"/>
      <c r="L1274" s="114"/>
      <c r="M1274" s="114"/>
      <c r="N1274" s="103"/>
      <c r="O1274" s="103" t="s">
        <v>17</v>
      </c>
    </row>
    <row r="1275" spans="1:15" ht="22.5" hidden="1" customHeight="1">
      <c r="A1275" s="103">
        <f>MAX(A$2:A1274)+1</f>
        <v>1164</v>
      </c>
      <c r="B1275" s="103">
        <v>250309003</v>
      </c>
      <c r="C1275" s="103" t="s">
        <v>2170</v>
      </c>
      <c r="D1275" s="103"/>
      <c r="E1275" s="103"/>
      <c r="F1275" s="114" t="s">
        <v>31</v>
      </c>
      <c r="G1275" s="114" t="s">
        <v>1381</v>
      </c>
      <c r="H1275" s="373">
        <v>20</v>
      </c>
      <c r="I1275" s="374"/>
      <c r="J1275" s="375"/>
      <c r="K1275" s="103" t="s">
        <v>2171</v>
      </c>
      <c r="L1275" s="114"/>
      <c r="M1275" s="114"/>
      <c r="N1275" s="103"/>
      <c r="O1275" s="103" t="s">
        <v>17</v>
      </c>
    </row>
    <row r="1276" spans="1:15" ht="22.5" hidden="1" customHeight="1">
      <c r="A1276" s="103">
        <f>MAX(A$2:A1275)+1</f>
        <v>1165</v>
      </c>
      <c r="B1276" s="103" t="s">
        <v>2172</v>
      </c>
      <c r="C1276" s="103" t="s">
        <v>2170</v>
      </c>
      <c r="D1276" s="103"/>
      <c r="E1276" s="103"/>
      <c r="F1276" s="114" t="s">
        <v>36</v>
      </c>
      <c r="G1276" s="114" t="s">
        <v>1381</v>
      </c>
      <c r="H1276" s="373">
        <v>40</v>
      </c>
      <c r="I1276" s="374"/>
      <c r="J1276" s="375"/>
      <c r="K1276" s="103" t="s">
        <v>1863</v>
      </c>
      <c r="L1276" s="114"/>
      <c r="M1276" s="114"/>
      <c r="N1276" s="103"/>
      <c r="O1276" s="103" t="s">
        <v>17</v>
      </c>
    </row>
    <row r="1277" spans="1:15" ht="22.5" hidden="1" customHeight="1">
      <c r="A1277" s="103">
        <f>MAX(A$2:A1276)+1</f>
        <v>1166</v>
      </c>
      <c r="B1277" s="103">
        <v>250309004</v>
      </c>
      <c r="C1277" s="103" t="s">
        <v>2173</v>
      </c>
      <c r="D1277" s="103" t="s">
        <v>2174</v>
      </c>
      <c r="E1277" s="103"/>
      <c r="F1277" s="114" t="s">
        <v>23</v>
      </c>
      <c r="G1277" s="114" t="s">
        <v>2175</v>
      </c>
      <c r="H1277" s="373">
        <v>40</v>
      </c>
      <c r="I1277" s="374"/>
      <c r="J1277" s="375"/>
      <c r="K1277" s="103" t="s">
        <v>1863</v>
      </c>
      <c r="L1277" s="114"/>
      <c r="M1277" s="114"/>
      <c r="N1277" s="103"/>
      <c r="O1277" s="103" t="s">
        <v>17</v>
      </c>
    </row>
    <row r="1278" spans="1:15" ht="22.5" hidden="1" customHeight="1">
      <c r="A1278" s="103">
        <f>MAX(A$2:A1277)+1</f>
        <v>1167</v>
      </c>
      <c r="B1278" s="103" t="s">
        <v>2176</v>
      </c>
      <c r="C1278" s="103" t="s">
        <v>2173</v>
      </c>
      <c r="D1278" s="103"/>
      <c r="E1278" s="103"/>
      <c r="F1278" s="114" t="s">
        <v>23</v>
      </c>
      <c r="G1278" s="114" t="s">
        <v>2175</v>
      </c>
      <c r="H1278" s="373">
        <v>10</v>
      </c>
      <c r="I1278" s="374"/>
      <c r="J1278" s="375"/>
      <c r="K1278" s="103" t="s">
        <v>1820</v>
      </c>
      <c r="L1278" s="114"/>
      <c r="M1278" s="114"/>
      <c r="N1278" s="103"/>
      <c r="O1278" s="103" t="s">
        <v>17</v>
      </c>
    </row>
    <row r="1279" spans="1:15" ht="56.25" hidden="1" customHeight="1">
      <c r="A1279" s="103">
        <f>MAX(A$2:A1278)+1</f>
        <v>1168</v>
      </c>
      <c r="B1279" s="150" t="s">
        <v>2177</v>
      </c>
      <c r="C1279" s="135" t="s">
        <v>2178</v>
      </c>
      <c r="D1279" s="150" t="s">
        <v>2179</v>
      </c>
      <c r="E1279" s="140"/>
      <c r="F1279" s="95" t="s">
        <v>23</v>
      </c>
      <c r="G1279" s="147" t="s">
        <v>32</v>
      </c>
      <c r="H1279" s="373" t="s">
        <v>56</v>
      </c>
      <c r="I1279" s="374"/>
      <c r="J1279" s="375"/>
      <c r="K1279" s="207" t="s">
        <v>1963</v>
      </c>
      <c r="L1279" s="114"/>
      <c r="M1279" s="114"/>
      <c r="N1279" s="103"/>
      <c r="O1279" s="103" t="s">
        <v>17</v>
      </c>
    </row>
    <row r="1280" spans="1:15" ht="22.5" hidden="1" customHeight="1">
      <c r="A1280" s="103">
        <f>MAX(A$2:A1279)+1</f>
        <v>1169</v>
      </c>
      <c r="B1280" s="103">
        <v>250309005</v>
      </c>
      <c r="C1280" s="103" t="s">
        <v>2180</v>
      </c>
      <c r="D1280" s="103"/>
      <c r="E1280" s="103"/>
      <c r="F1280" s="114" t="s">
        <v>31</v>
      </c>
      <c r="G1280" s="114" t="s">
        <v>2181</v>
      </c>
      <c r="H1280" s="373">
        <v>20</v>
      </c>
      <c r="I1280" s="374"/>
      <c r="J1280" s="375"/>
      <c r="K1280" s="103" t="s">
        <v>1877</v>
      </c>
      <c r="L1280" s="114"/>
      <c r="M1280" s="114"/>
      <c r="N1280" s="103"/>
      <c r="O1280" s="103" t="s">
        <v>17</v>
      </c>
    </row>
    <row r="1281" spans="1:15" ht="22.5" hidden="1" customHeight="1">
      <c r="A1281" s="103">
        <f>MAX(A$2:A1280)+1</f>
        <v>1170</v>
      </c>
      <c r="B1281" s="103" t="s">
        <v>2182</v>
      </c>
      <c r="C1281" s="103" t="s">
        <v>2180</v>
      </c>
      <c r="D1281" s="103"/>
      <c r="E1281" s="103"/>
      <c r="F1281" s="114" t="s">
        <v>36</v>
      </c>
      <c r="G1281" s="114" t="s">
        <v>2181</v>
      </c>
      <c r="H1281" s="373">
        <v>100</v>
      </c>
      <c r="I1281" s="374"/>
      <c r="J1281" s="375"/>
      <c r="K1281" s="103" t="s">
        <v>2171</v>
      </c>
      <c r="L1281" s="114"/>
      <c r="M1281" s="114"/>
      <c r="N1281" s="103"/>
      <c r="O1281" s="103" t="s">
        <v>17</v>
      </c>
    </row>
    <row r="1282" spans="1:15" ht="22.5" hidden="1" customHeight="1">
      <c r="A1282" s="103">
        <f>MAX(A$2:A1281)+1</f>
        <v>1171</v>
      </c>
      <c r="B1282" s="103" t="s">
        <v>2183</v>
      </c>
      <c r="C1282" s="103" t="s">
        <v>2180</v>
      </c>
      <c r="D1282" s="103" t="s">
        <v>2184</v>
      </c>
      <c r="E1282" s="103"/>
      <c r="F1282" s="114" t="s">
        <v>36</v>
      </c>
      <c r="G1282" s="114" t="s">
        <v>2181</v>
      </c>
      <c r="H1282" s="373">
        <v>260</v>
      </c>
      <c r="I1282" s="374"/>
      <c r="J1282" s="375"/>
      <c r="K1282" s="103"/>
      <c r="L1282" s="114"/>
      <c r="M1282" s="114"/>
      <c r="N1282" s="103"/>
      <c r="O1282" s="103" t="s">
        <v>17</v>
      </c>
    </row>
    <row r="1283" spans="1:15" ht="22.5" hidden="1" customHeight="1">
      <c r="A1283" s="103">
        <f>MAX(A$2:A1282)+1</f>
        <v>1172</v>
      </c>
      <c r="B1283" s="103" t="s">
        <v>2185</v>
      </c>
      <c r="C1283" s="103" t="s">
        <v>2186</v>
      </c>
      <c r="D1283" s="103"/>
      <c r="E1283" s="103"/>
      <c r="F1283" s="114" t="s">
        <v>36</v>
      </c>
      <c r="G1283" s="114" t="s">
        <v>1381</v>
      </c>
      <c r="H1283" s="373">
        <v>555</v>
      </c>
      <c r="I1283" s="374"/>
      <c r="J1283" s="375"/>
      <c r="K1283" s="103"/>
      <c r="L1283" s="114"/>
      <c r="M1283" s="114"/>
      <c r="N1283" s="103"/>
      <c r="O1283" s="103" t="s">
        <v>17</v>
      </c>
    </row>
    <row r="1284" spans="1:15" ht="22.5" hidden="1" customHeight="1">
      <c r="A1284" s="103">
        <f>MAX(A$2:A1283)+1</f>
        <v>1173</v>
      </c>
      <c r="B1284" s="152" t="s">
        <v>2187</v>
      </c>
      <c r="C1284" s="134" t="s">
        <v>2180</v>
      </c>
      <c r="D1284" s="152"/>
      <c r="E1284" s="140"/>
      <c r="F1284" s="95" t="s">
        <v>23</v>
      </c>
      <c r="G1284" s="147" t="s">
        <v>32</v>
      </c>
      <c r="H1284" s="373" t="s">
        <v>56</v>
      </c>
      <c r="I1284" s="374"/>
      <c r="J1284" s="375"/>
      <c r="K1284" s="207" t="s">
        <v>1963</v>
      </c>
      <c r="L1284" s="114"/>
      <c r="M1284" s="114"/>
      <c r="N1284" s="103"/>
      <c r="O1284" s="103" t="s">
        <v>17</v>
      </c>
    </row>
    <row r="1285" spans="1:15" ht="22.5" hidden="1" customHeight="1">
      <c r="A1285" s="103">
        <f>MAX(A$2:A1284)+1</f>
        <v>1174</v>
      </c>
      <c r="B1285" s="103">
        <v>250309006</v>
      </c>
      <c r="C1285" s="103" t="s">
        <v>2188</v>
      </c>
      <c r="D1285" s="103"/>
      <c r="E1285" s="103"/>
      <c r="F1285" s="114" t="s">
        <v>23</v>
      </c>
      <c r="G1285" s="114" t="s">
        <v>2181</v>
      </c>
      <c r="H1285" s="373">
        <v>30</v>
      </c>
      <c r="I1285" s="374"/>
      <c r="J1285" s="375"/>
      <c r="K1285" s="103"/>
      <c r="L1285" s="114"/>
      <c r="M1285" s="114"/>
      <c r="N1285" s="103"/>
      <c r="O1285" s="103" t="s">
        <v>17</v>
      </c>
    </row>
    <row r="1286" spans="1:15" ht="22.5" hidden="1" customHeight="1">
      <c r="A1286" s="103">
        <f>MAX(A$2:A1285)+1</f>
        <v>1175</v>
      </c>
      <c r="B1286" s="103">
        <v>250309007</v>
      </c>
      <c r="C1286" s="103" t="s">
        <v>2189</v>
      </c>
      <c r="D1286" s="103"/>
      <c r="E1286" s="103"/>
      <c r="F1286" s="114" t="s">
        <v>23</v>
      </c>
      <c r="G1286" s="114" t="s">
        <v>2190</v>
      </c>
      <c r="H1286" s="373">
        <v>15</v>
      </c>
      <c r="I1286" s="374"/>
      <c r="J1286" s="375"/>
      <c r="K1286" s="103"/>
      <c r="L1286" s="114"/>
      <c r="M1286" s="114"/>
      <c r="N1286" s="103"/>
      <c r="O1286" s="103" t="s">
        <v>17</v>
      </c>
    </row>
    <row r="1287" spans="1:15" ht="22.5" hidden="1" customHeight="1">
      <c r="A1287" s="103">
        <f>MAX(A$2:A1286)+1</f>
        <v>1176</v>
      </c>
      <c r="B1287" s="103">
        <v>250309008</v>
      </c>
      <c r="C1287" s="103" t="s">
        <v>2191</v>
      </c>
      <c r="D1287" s="103"/>
      <c r="E1287" s="103"/>
      <c r="F1287" s="114" t="s">
        <v>23</v>
      </c>
      <c r="G1287" s="114" t="s">
        <v>1381</v>
      </c>
      <c r="H1287" s="373">
        <v>30</v>
      </c>
      <c r="I1287" s="374"/>
      <c r="J1287" s="375"/>
      <c r="K1287" s="103"/>
      <c r="L1287" s="114"/>
      <c r="M1287" s="114"/>
      <c r="N1287" s="103"/>
      <c r="O1287" s="103" t="s">
        <v>17</v>
      </c>
    </row>
    <row r="1288" spans="1:15" ht="22.5" hidden="1" customHeight="1">
      <c r="A1288" s="103">
        <f>MAX(A$2:A1287)+1</f>
        <v>1177</v>
      </c>
      <c r="B1288" s="103">
        <v>250309010</v>
      </c>
      <c r="C1288" s="103" t="s">
        <v>2192</v>
      </c>
      <c r="D1288" s="103"/>
      <c r="E1288" s="103"/>
      <c r="F1288" s="114" t="s">
        <v>36</v>
      </c>
      <c r="G1288" s="114" t="s">
        <v>1381</v>
      </c>
      <c r="H1288" s="373">
        <v>250</v>
      </c>
      <c r="I1288" s="374"/>
      <c r="J1288" s="375"/>
      <c r="K1288" s="181" t="s">
        <v>1863</v>
      </c>
      <c r="L1288" s="114"/>
      <c r="M1288" s="114"/>
      <c r="N1288" s="103"/>
      <c r="O1288" s="103" t="s">
        <v>17</v>
      </c>
    </row>
    <row r="1289" spans="1:15" ht="22.5" hidden="1" customHeight="1">
      <c r="A1289" s="103">
        <f>MAX(A$2:A1288)+1</f>
        <v>1178</v>
      </c>
      <c r="B1289" s="150">
        <v>250309011</v>
      </c>
      <c r="C1289" s="218" t="s">
        <v>2193</v>
      </c>
      <c r="D1289" s="150"/>
      <c r="E1289" s="145"/>
      <c r="F1289" s="95" t="s">
        <v>23</v>
      </c>
      <c r="G1289" s="80" t="s">
        <v>32</v>
      </c>
      <c r="H1289" s="373" t="s">
        <v>56</v>
      </c>
      <c r="I1289" s="374"/>
      <c r="J1289" s="375"/>
      <c r="K1289" s="181" t="s">
        <v>336</v>
      </c>
      <c r="L1289" s="114"/>
      <c r="M1289" s="114"/>
      <c r="N1289" s="103"/>
      <c r="O1289" s="103" t="s">
        <v>17</v>
      </c>
    </row>
    <row r="1290" spans="1:15" s="87" customFormat="1" ht="22.5" hidden="1" customHeight="1">
      <c r="A1290" s="103"/>
      <c r="B1290" s="103">
        <v>250310</v>
      </c>
      <c r="C1290" s="103" t="s">
        <v>2194</v>
      </c>
      <c r="D1290" s="103"/>
      <c r="E1290" s="103"/>
      <c r="F1290" s="114"/>
      <c r="G1290" s="114"/>
      <c r="H1290" s="373"/>
      <c r="I1290" s="374"/>
      <c r="J1290" s="375"/>
      <c r="K1290" s="103"/>
      <c r="L1290" s="114"/>
      <c r="M1290" s="114"/>
      <c r="N1290" s="103"/>
      <c r="O1290" s="103" t="s">
        <v>17</v>
      </c>
    </row>
    <row r="1291" spans="1:15" ht="22.5" hidden="1" customHeight="1">
      <c r="A1291" s="103">
        <f>MAX(A$2:A1290)+1</f>
        <v>1179</v>
      </c>
      <c r="B1291" s="103">
        <v>250310001</v>
      </c>
      <c r="C1291" s="103" t="s">
        <v>2195</v>
      </c>
      <c r="D1291" s="103"/>
      <c r="E1291" s="103"/>
      <c r="F1291" s="114" t="s">
        <v>31</v>
      </c>
      <c r="G1291" s="114" t="s">
        <v>1381</v>
      </c>
      <c r="H1291" s="373">
        <v>20</v>
      </c>
      <c r="I1291" s="374"/>
      <c r="J1291" s="375"/>
      <c r="K1291" s="103" t="s">
        <v>1844</v>
      </c>
      <c r="L1291" s="114"/>
      <c r="M1291" s="114"/>
      <c r="N1291" s="103"/>
      <c r="O1291" s="103" t="s">
        <v>17</v>
      </c>
    </row>
    <row r="1292" spans="1:15" ht="22.5" hidden="1" customHeight="1">
      <c r="A1292" s="103">
        <f>MAX(A$2:A1291)+1</f>
        <v>1180</v>
      </c>
      <c r="B1292" s="103" t="s">
        <v>2196</v>
      </c>
      <c r="C1292" s="103" t="s">
        <v>2195</v>
      </c>
      <c r="D1292" s="103"/>
      <c r="E1292" s="103"/>
      <c r="F1292" s="114" t="s">
        <v>36</v>
      </c>
      <c r="G1292" s="114" t="s">
        <v>1381</v>
      </c>
      <c r="H1292" s="373">
        <v>40</v>
      </c>
      <c r="I1292" s="374"/>
      <c r="J1292" s="375"/>
      <c r="K1292" s="103" t="s">
        <v>2197</v>
      </c>
      <c r="L1292" s="114"/>
      <c r="M1292" s="114"/>
      <c r="N1292" s="103"/>
      <c r="O1292" s="103" t="s">
        <v>17</v>
      </c>
    </row>
    <row r="1293" spans="1:15" ht="22.5" hidden="1" customHeight="1">
      <c r="A1293" s="103">
        <f>MAX(A$2:A1292)+1</f>
        <v>1181</v>
      </c>
      <c r="B1293" s="103">
        <v>250310002</v>
      </c>
      <c r="C1293" s="103" t="s">
        <v>2198</v>
      </c>
      <c r="D1293" s="103"/>
      <c r="E1293" s="103"/>
      <c r="F1293" s="114" t="s">
        <v>31</v>
      </c>
      <c r="G1293" s="114" t="s">
        <v>1381</v>
      </c>
      <c r="H1293" s="373">
        <v>20</v>
      </c>
      <c r="I1293" s="374"/>
      <c r="J1293" s="375"/>
      <c r="K1293" s="103" t="s">
        <v>1844</v>
      </c>
      <c r="L1293" s="114"/>
      <c r="M1293" s="114"/>
      <c r="N1293" s="103"/>
      <c r="O1293" s="103" t="s">
        <v>17</v>
      </c>
    </row>
    <row r="1294" spans="1:15" ht="22.5" hidden="1" customHeight="1">
      <c r="A1294" s="103">
        <f>MAX(A$2:A1293)+1</f>
        <v>1182</v>
      </c>
      <c r="B1294" s="103" t="s">
        <v>2199</v>
      </c>
      <c r="C1294" s="103" t="s">
        <v>2198</v>
      </c>
      <c r="D1294" s="103"/>
      <c r="E1294" s="103"/>
      <c r="F1294" s="114" t="s">
        <v>36</v>
      </c>
      <c r="G1294" s="114" t="s">
        <v>1381</v>
      </c>
      <c r="H1294" s="373">
        <v>45</v>
      </c>
      <c r="I1294" s="374"/>
      <c r="J1294" s="375"/>
      <c r="K1294" s="103" t="s">
        <v>2197</v>
      </c>
      <c r="L1294" s="114"/>
      <c r="M1294" s="114"/>
      <c r="N1294" s="103"/>
      <c r="O1294" s="103" t="s">
        <v>17</v>
      </c>
    </row>
    <row r="1295" spans="1:15" ht="22.5" hidden="1" customHeight="1">
      <c r="A1295" s="103">
        <f>MAX(A$2:A1294)+1</f>
        <v>1183</v>
      </c>
      <c r="B1295" s="103">
        <v>250310003</v>
      </c>
      <c r="C1295" s="103" t="s">
        <v>2200</v>
      </c>
      <c r="D1295" s="103"/>
      <c r="E1295" s="103"/>
      <c r="F1295" s="114" t="s">
        <v>31</v>
      </c>
      <c r="G1295" s="114" t="s">
        <v>1381</v>
      </c>
      <c r="H1295" s="373">
        <v>18</v>
      </c>
      <c r="I1295" s="374"/>
      <c r="J1295" s="375"/>
      <c r="K1295" s="103" t="s">
        <v>1844</v>
      </c>
      <c r="L1295" s="114"/>
      <c r="M1295" s="114"/>
      <c r="N1295" s="103"/>
      <c r="O1295" s="103" t="s">
        <v>17</v>
      </c>
    </row>
    <row r="1296" spans="1:15" ht="22.5" hidden="1" customHeight="1">
      <c r="A1296" s="103">
        <f>MAX(A$2:A1295)+1</f>
        <v>1184</v>
      </c>
      <c r="B1296" s="103" t="s">
        <v>2201</v>
      </c>
      <c r="C1296" s="103" t="s">
        <v>2200</v>
      </c>
      <c r="D1296" s="103"/>
      <c r="E1296" s="103"/>
      <c r="F1296" s="114" t="s">
        <v>36</v>
      </c>
      <c r="G1296" s="114" t="s">
        <v>1381</v>
      </c>
      <c r="H1296" s="373">
        <v>60</v>
      </c>
      <c r="I1296" s="374"/>
      <c r="J1296" s="375"/>
      <c r="K1296" s="103" t="s">
        <v>2197</v>
      </c>
      <c r="L1296" s="114"/>
      <c r="M1296" s="114"/>
      <c r="N1296" s="103"/>
      <c r="O1296" s="103" t="s">
        <v>17</v>
      </c>
    </row>
    <row r="1297" spans="1:15" ht="22.5" hidden="1" customHeight="1">
      <c r="A1297" s="103">
        <f>MAX(A$2:A1296)+1</f>
        <v>1185</v>
      </c>
      <c r="B1297" s="103">
        <v>250310004</v>
      </c>
      <c r="C1297" s="103" t="s">
        <v>2202</v>
      </c>
      <c r="D1297" s="103"/>
      <c r="E1297" s="103"/>
      <c r="F1297" s="114" t="s">
        <v>31</v>
      </c>
      <c r="G1297" s="114" t="s">
        <v>1381</v>
      </c>
      <c r="H1297" s="373">
        <v>18</v>
      </c>
      <c r="I1297" s="374"/>
      <c r="J1297" s="375"/>
      <c r="K1297" s="103" t="s">
        <v>1844</v>
      </c>
      <c r="L1297" s="114"/>
      <c r="M1297" s="114"/>
      <c r="N1297" s="103"/>
      <c r="O1297" s="103" t="s">
        <v>17</v>
      </c>
    </row>
    <row r="1298" spans="1:15" ht="22.5" hidden="1" customHeight="1">
      <c r="A1298" s="103">
        <f>MAX(A$2:A1297)+1</f>
        <v>1186</v>
      </c>
      <c r="B1298" s="103" t="s">
        <v>2203</v>
      </c>
      <c r="C1298" s="103" t="s">
        <v>2202</v>
      </c>
      <c r="D1298" s="103"/>
      <c r="E1298" s="103"/>
      <c r="F1298" s="114" t="s">
        <v>36</v>
      </c>
      <c r="G1298" s="114" t="s">
        <v>1381</v>
      </c>
      <c r="H1298" s="373">
        <v>40</v>
      </c>
      <c r="I1298" s="374"/>
      <c r="J1298" s="375"/>
      <c r="K1298" s="103" t="s">
        <v>2197</v>
      </c>
      <c r="L1298" s="114"/>
      <c r="M1298" s="114"/>
      <c r="N1298" s="103"/>
      <c r="O1298" s="103" t="s">
        <v>17</v>
      </c>
    </row>
    <row r="1299" spans="1:15" ht="22.5" hidden="1" customHeight="1">
      <c r="A1299" s="103">
        <f>MAX(A$2:A1298)+1</f>
        <v>1187</v>
      </c>
      <c r="B1299" s="103">
        <v>250310005</v>
      </c>
      <c r="C1299" s="103" t="s">
        <v>2204</v>
      </c>
      <c r="D1299" s="103"/>
      <c r="E1299" s="103"/>
      <c r="F1299" s="114" t="s">
        <v>31</v>
      </c>
      <c r="G1299" s="114" t="s">
        <v>1381</v>
      </c>
      <c r="H1299" s="373">
        <v>18</v>
      </c>
      <c r="I1299" s="374"/>
      <c r="J1299" s="375"/>
      <c r="K1299" s="103" t="s">
        <v>1844</v>
      </c>
      <c r="L1299" s="114"/>
      <c r="M1299" s="114"/>
      <c r="N1299" s="103"/>
      <c r="O1299" s="103" t="s">
        <v>17</v>
      </c>
    </row>
    <row r="1300" spans="1:15" ht="22.5" hidden="1" customHeight="1">
      <c r="A1300" s="103">
        <f>MAX(A$2:A1299)+1</f>
        <v>1188</v>
      </c>
      <c r="B1300" s="103" t="s">
        <v>2205</v>
      </c>
      <c r="C1300" s="103" t="s">
        <v>2204</v>
      </c>
      <c r="D1300" s="103"/>
      <c r="E1300" s="103"/>
      <c r="F1300" s="114" t="s">
        <v>36</v>
      </c>
      <c r="G1300" s="114" t="s">
        <v>1381</v>
      </c>
      <c r="H1300" s="373">
        <v>40</v>
      </c>
      <c r="I1300" s="374"/>
      <c r="J1300" s="375"/>
      <c r="K1300" s="103" t="s">
        <v>2197</v>
      </c>
      <c r="L1300" s="114"/>
      <c r="M1300" s="114"/>
      <c r="N1300" s="103"/>
      <c r="O1300" s="103" t="s">
        <v>17</v>
      </c>
    </row>
    <row r="1301" spans="1:15" ht="22.5" hidden="1" customHeight="1">
      <c r="A1301" s="103">
        <f>MAX(A$2:A1300)+1</f>
        <v>1189</v>
      </c>
      <c r="B1301" s="103">
        <v>250310006</v>
      </c>
      <c r="C1301" s="103" t="s">
        <v>2206</v>
      </c>
      <c r="D1301" s="103"/>
      <c r="E1301" s="103"/>
      <c r="F1301" s="114" t="s">
        <v>31</v>
      </c>
      <c r="G1301" s="114" t="s">
        <v>1381</v>
      </c>
      <c r="H1301" s="373">
        <v>18</v>
      </c>
      <c r="I1301" s="374"/>
      <c r="J1301" s="375"/>
      <c r="K1301" s="103" t="s">
        <v>1844</v>
      </c>
      <c r="L1301" s="114"/>
      <c r="M1301" s="114"/>
      <c r="N1301" s="103"/>
      <c r="O1301" s="103" t="s">
        <v>17</v>
      </c>
    </row>
    <row r="1302" spans="1:15" ht="22.5" hidden="1" customHeight="1">
      <c r="A1302" s="103">
        <f>MAX(A$2:A1301)+1</f>
        <v>1190</v>
      </c>
      <c r="B1302" s="103" t="s">
        <v>2207</v>
      </c>
      <c r="C1302" s="103" t="s">
        <v>2206</v>
      </c>
      <c r="D1302" s="103"/>
      <c r="E1302" s="103"/>
      <c r="F1302" s="114" t="s">
        <v>36</v>
      </c>
      <c r="G1302" s="114" t="s">
        <v>1381</v>
      </c>
      <c r="H1302" s="373">
        <v>60</v>
      </c>
      <c r="I1302" s="374"/>
      <c r="J1302" s="375"/>
      <c r="K1302" s="103" t="s">
        <v>2197</v>
      </c>
      <c r="L1302" s="114"/>
      <c r="M1302" s="114"/>
      <c r="N1302" s="103"/>
      <c r="O1302" s="103" t="s">
        <v>17</v>
      </c>
    </row>
    <row r="1303" spans="1:15" ht="22.5" hidden="1" customHeight="1">
      <c r="A1303" s="103">
        <f>MAX(A$2:A1302)+1</f>
        <v>1191</v>
      </c>
      <c r="B1303" s="103" t="s">
        <v>2208</v>
      </c>
      <c r="C1303" s="103" t="s">
        <v>2209</v>
      </c>
      <c r="D1303" s="103"/>
      <c r="E1303" s="103"/>
      <c r="F1303" s="114" t="s">
        <v>23</v>
      </c>
      <c r="G1303" s="114" t="s">
        <v>1381</v>
      </c>
      <c r="H1303" s="373">
        <v>60</v>
      </c>
      <c r="I1303" s="374"/>
      <c r="J1303" s="375"/>
      <c r="K1303" s="103" t="s">
        <v>1863</v>
      </c>
      <c r="L1303" s="114"/>
      <c r="M1303" s="114"/>
      <c r="N1303" s="103"/>
      <c r="O1303" s="103" t="s">
        <v>17</v>
      </c>
    </row>
    <row r="1304" spans="1:15" ht="22.5" hidden="1" customHeight="1">
      <c r="A1304" s="103">
        <f>MAX(A$2:A1303)+1</f>
        <v>1192</v>
      </c>
      <c r="B1304" s="103">
        <v>250310007</v>
      </c>
      <c r="C1304" s="103" t="s">
        <v>2210</v>
      </c>
      <c r="D1304" s="103"/>
      <c r="E1304" s="103"/>
      <c r="F1304" s="114" t="s">
        <v>31</v>
      </c>
      <c r="G1304" s="114" t="s">
        <v>1381</v>
      </c>
      <c r="H1304" s="373">
        <v>15</v>
      </c>
      <c r="I1304" s="374"/>
      <c r="J1304" s="375"/>
      <c r="K1304" s="103" t="s">
        <v>1844</v>
      </c>
      <c r="L1304" s="114"/>
      <c r="M1304" s="114"/>
      <c r="N1304" s="103"/>
      <c r="O1304" s="103" t="s">
        <v>17</v>
      </c>
    </row>
    <row r="1305" spans="1:15" ht="22.5" hidden="1" customHeight="1">
      <c r="A1305" s="103">
        <f>MAX(A$2:A1304)+1</f>
        <v>1193</v>
      </c>
      <c r="B1305" s="103" t="s">
        <v>2211</v>
      </c>
      <c r="C1305" s="103" t="s">
        <v>2210</v>
      </c>
      <c r="D1305" s="103"/>
      <c r="E1305" s="103"/>
      <c r="F1305" s="114" t="s">
        <v>36</v>
      </c>
      <c r="G1305" s="114" t="s">
        <v>1381</v>
      </c>
      <c r="H1305" s="373">
        <v>40</v>
      </c>
      <c r="I1305" s="374"/>
      <c r="J1305" s="375"/>
      <c r="K1305" s="103" t="s">
        <v>2197</v>
      </c>
      <c r="L1305" s="114"/>
      <c r="M1305" s="114"/>
      <c r="N1305" s="103"/>
      <c r="O1305" s="103" t="s">
        <v>17</v>
      </c>
    </row>
    <row r="1306" spans="1:15" ht="22.5" hidden="1" customHeight="1">
      <c r="A1306" s="103">
        <f>MAX(A$2:A1305)+1</f>
        <v>1194</v>
      </c>
      <c r="B1306" s="103">
        <v>250310008</v>
      </c>
      <c r="C1306" s="103" t="s">
        <v>2212</v>
      </c>
      <c r="D1306" s="103"/>
      <c r="E1306" s="103"/>
      <c r="F1306" s="114" t="s">
        <v>31</v>
      </c>
      <c r="G1306" s="114" t="s">
        <v>1381</v>
      </c>
      <c r="H1306" s="373">
        <v>15</v>
      </c>
      <c r="I1306" s="374"/>
      <c r="J1306" s="375"/>
      <c r="K1306" s="103" t="s">
        <v>1844</v>
      </c>
      <c r="L1306" s="114"/>
      <c r="M1306" s="114"/>
      <c r="N1306" s="103"/>
      <c r="O1306" s="103" t="s">
        <v>17</v>
      </c>
    </row>
    <row r="1307" spans="1:15" ht="22.5" hidden="1" customHeight="1">
      <c r="A1307" s="103">
        <f>MAX(A$2:A1306)+1</f>
        <v>1195</v>
      </c>
      <c r="B1307" s="103" t="s">
        <v>2213</v>
      </c>
      <c r="C1307" s="103" t="s">
        <v>2212</v>
      </c>
      <c r="D1307" s="103"/>
      <c r="E1307" s="103"/>
      <c r="F1307" s="114" t="s">
        <v>36</v>
      </c>
      <c r="G1307" s="114" t="s">
        <v>1381</v>
      </c>
      <c r="H1307" s="373">
        <v>60</v>
      </c>
      <c r="I1307" s="374"/>
      <c r="J1307" s="375"/>
      <c r="K1307" s="103" t="s">
        <v>2197</v>
      </c>
      <c r="L1307" s="114"/>
      <c r="M1307" s="114"/>
      <c r="N1307" s="103"/>
      <c r="O1307" s="103" t="s">
        <v>17</v>
      </c>
    </row>
    <row r="1308" spans="1:15" ht="22.5" hidden="1" customHeight="1">
      <c r="A1308" s="103">
        <f>MAX(A$2:A1307)+1</f>
        <v>1196</v>
      </c>
      <c r="B1308" s="103">
        <v>250310009</v>
      </c>
      <c r="C1308" s="103" t="s">
        <v>2214</v>
      </c>
      <c r="D1308" s="103"/>
      <c r="E1308" s="103"/>
      <c r="F1308" s="114" t="s">
        <v>31</v>
      </c>
      <c r="G1308" s="114" t="s">
        <v>1381</v>
      </c>
      <c r="H1308" s="373">
        <v>15</v>
      </c>
      <c r="I1308" s="374"/>
      <c r="J1308" s="375"/>
      <c r="K1308" s="103" t="s">
        <v>1844</v>
      </c>
      <c r="L1308" s="114"/>
      <c r="M1308" s="114"/>
      <c r="N1308" s="103"/>
      <c r="O1308" s="103" t="s">
        <v>17</v>
      </c>
    </row>
    <row r="1309" spans="1:15" ht="22.5" hidden="1" customHeight="1">
      <c r="A1309" s="103">
        <f>MAX(A$2:A1308)+1</f>
        <v>1197</v>
      </c>
      <c r="B1309" s="103" t="s">
        <v>2215</v>
      </c>
      <c r="C1309" s="103" t="s">
        <v>2214</v>
      </c>
      <c r="D1309" s="103"/>
      <c r="E1309" s="103"/>
      <c r="F1309" s="114" t="s">
        <v>36</v>
      </c>
      <c r="G1309" s="114" t="s">
        <v>1381</v>
      </c>
      <c r="H1309" s="373">
        <v>40</v>
      </c>
      <c r="I1309" s="374"/>
      <c r="J1309" s="375"/>
      <c r="K1309" s="103" t="s">
        <v>2197</v>
      </c>
      <c r="L1309" s="114"/>
      <c r="M1309" s="114"/>
      <c r="N1309" s="103"/>
      <c r="O1309" s="103" t="s">
        <v>17</v>
      </c>
    </row>
    <row r="1310" spans="1:15" ht="22.5" hidden="1" customHeight="1">
      <c r="A1310" s="103">
        <f>MAX(A$2:A1309)+1</f>
        <v>1198</v>
      </c>
      <c r="B1310" s="103">
        <v>250310010</v>
      </c>
      <c r="C1310" s="103" t="s">
        <v>2216</v>
      </c>
      <c r="D1310" s="103"/>
      <c r="E1310" s="103"/>
      <c r="F1310" s="114" t="s">
        <v>31</v>
      </c>
      <c r="G1310" s="114" t="s">
        <v>1381</v>
      </c>
      <c r="H1310" s="373">
        <v>12</v>
      </c>
      <c r="I1310" s="374"/>
      <c r="J1310" s="375"/>
      <c r="K1310" s="103" t="s">
        <v>1844</v>
      </c>
      <c r="L1310" s="114"/>
      <c r="M1310" s="114"/>
      <c r="N1310" s="103"/>
      <c r="O1310" s="103" t="s">
        <v>17</v>
      </c>
    </row>
    <row r="1311" spans="1:15" ht="22.5" hidden="1" customHeight="1">
      <c r="A1311" s="103">
        <f>MAX(A$2:A1310)+1</f>
        <v>1199</v>
      </c>
      <c r="B1311" s="103" t="s">
        <v>2217</v>
      </c>
      <c r="C1311" s="103" t="s">
        <v>2216</v>
      </c>
      <c r="D1311" s="103"/>
      <c r="E1311" s="103"/>
      <c r="F1311" s="114" t="s">
        <v>36</v>
      </c>
      <c r="G1311" s="114" t="s">
        <v>1381</v>
      </c>
      <c r="H1311" s="373">
        <v>40</v>
      </c>
      <c r="I1311" s="374"/>
      <c r="J1311" s="375"/>
      <c r="K1311" s="103" t="s">
        <v>2197</v>
      </c>
      <c r="L1311" s="114"/>
      <c r="M1311" s="114"/>
      <c r="N1311" s="103"/>
      <c r="O1311" s="103" t="s">
        <v>17</v>
      </c>
    </row>
    <row r="1312" spans="1:15" ht="22.5" hidden="1" customHeight="1">
      <c r="A1312" s="103">
        <f>MAX(A$2:A1311)+1</f>
        <v>1200</v>
      </c>
      <c r="B1312" s="103">
        <v>250310011</v>
      </c>
      <c r="C1312" s="103" t="s">
        <v>2218</v>
      </c>
      <c r="D1312" s="103"/>
      <c r="E1312" s="103"/>
      <c r="F1312" s="114" t="s">
        <v>31</v>
      </c>
      <c r="G1312" s="114" t="s">
        <v>1381</v>
      </c>
      <c r="H1312" s="373">
        <v>12</v>
      </c>
      <c r="I1312" s="374"/>
      <c r="J1312" s="375"/>
      <c r="K1312" s="103" t="s">
        <v>1844</v>
      </c>
      <c r="L1312" s="114"/>
      <c r="M1312" s="114"/>
      <c r="N1312" s="103"/>
      <c r="O1312" s="103" t="s">
        <v>17</v>
      </c>
    </row>
    <row r="1313" spans="1:15" ht="22.5" hidden="1" customHeight="1">
      <c r="A1313" s="103">
        <f>MAX(A$2:A1312)+1</f>
        <v>1201</v>
      </c>
      <c r="B1313" s="103" t="s">
        <v>2219</v>
      </c>
      <c r="C1313" s="103" t="s">
        <v>2218</v>
      </c>
      <c r="D1313" s="103"/>
      <c r="E1313" s="103"/>
      <c r="F1313" s="114" t="s">
        <v>36</v>
      </c>
      <c r="G1313" s="114" t="s">
        <v>1381</v>
      </c>
      <c r="H1313" s="373">
        <v>40</v>
      </c>
      <c r="I1313" s="374"/>
      <c r="J1313" s="375"/>
      <c r="K1313" s="103" t="s">
        <v>2197</v>
      </c>
      <c r="L1313" s="114"/>
      <c r="M1313" s="114"/>
      <c r="N1313" s="103"/>
      <c r="O1313" s="103" t="s">
        <v>17</v>
      </c>
    </row>
    <row r="1314" spans="1:15" ht="22.5" hidden="1" customHeight="1">
      <c r="A1314" s="103">
        <f>MAX(A$2:A1313)+1</f>
        <v>1202</v>
      </c>
      <c r="B1314" s="103">
        <v>250310012</v>
      </c>
      <c r="C1314" s="103" t="s">
        <v>2220</v>
      </c>
      <c r="D1314" s="103"/>
      <c r="E1314" s="103"/>
      <c r="F1314" s="114" t="s">
        <v>31</v>
      </c>
      <c r="G1314" s="114" t="s">
        <v>1381</v>
      </c>
      <c r="H1314" s="373">
        <v>12</v>
      </c>
      <c r="I1314" s="374"/>
      <c r="J1314" s="375"/>
      <c r="K1314" s="103" t="s">
        <v>1844</v>
      </c>
      <c r="L1314" s="114"/>
      <c r="M1314" s="114"/>
      <c r="N1314" s="103"/>
      <c r="O1314" s="103" t="s">
        <v>17</v>
      </c>
    </row>
    <row r="1315" spans="1:15" ht="22.5" hidden="1" customHeight="1">
      <c r="A1315" s="103">
        <f>MAX(A$2:A1314)+1</f>
        <v>1203</v>
      </c>
      <c r="B1315" s="103" t="s">
        <v>2221</v>
      </c>
      <c r="C1315" s="103" t="s">
        <v>2220</v>
      </c>
      <c r="D1315" s="103"/>
      <c r="E1315" s="103"/>
      <c r="F1315" s="114" t="s">
        <v>36</v>
      </c>
      <c r="G1315" s="114" t="s">
        <v>1381</v>
      </c>
      <c r="H1315" s="373">
        <v>40</v>
      </c>
      <c r="I1315" s="374"/>
      <c r="J1315" s="375"/>
      <c r="K1315" s="103" t="s">
        <v>2197</v>
      </c>
      <c r="L1315" s="114"/>
      <c r="M1315" s="114"/>
      <c r="N1315" s="103"/>
      <c r="O1315" s="103" t="s">
        <v>17</v>
      </c>
    </row>
    <row r="1316" spans="1:15" ht="22.5" hidden="1" customHeight="1">
      <c r="A1316" s="103">
        <f>MAX(A$2:A1315)+1</f>
        <v>1204</v>
      </c>
      <c r="B1316" s="103">
        <v>250310013</v>
      </c>
      <c r="C1316" s="103" t="s">
        <v>2222</v>
      </c>
      <c r="D1316" s="103"/>
      <c r="E1316" s="103"/>
      <c r="F1316" s="114" t="s">
        <v>31</v>
      </c>
      <c r="G1316" s="114" t="s">
        <v>1381</v>
      </c>
      <c r="H1316" s="373">
        <v>15</v>
      </c>
      <c r="I1316" s="374"/>
      <c r="J1316" s="375"/>
      <c r="K1316" s="103" t="s">
        <v>1844</v>
      </c>
      <c r="L1316" s="114"/>
      <c r="M1316" s="114"/>
      <c r="N1316" s="103"/>
      <c r="O1316" s="103" t="s">
        <v>17</v>
      </c>
    </row>
    <row r="1317" spans="1:15" ht="22.5" hidden="1" customHeight="1">
      <c r="A1317" s="103">
        <f>MAX(A$2:A1316)+1</f>
        <v>1205</v>
      </c>
      <c r="B1317" s="103" t="s">
        <v>2223</v>
      </c>
      <c r="C1317" s="103" t="s">
        <v>2222</v>
      </c>
      <c r="D1317" s="103"/>
      <c r="E1317" s="103"/>
      <c r="F1317" s="114" t="s">
        <v>36</v>
      </c>
      <c r="G1317" s="114" t="s">
        <v>1381</v>
      </c>
      <c r="H1317" s="373">
        <v>40</v>
      </c>
      <c r="I1317" s="374"/>
      <c r="J1317" s="375"/>
      <c r="K1317" s="103" t="s">
        <v>2197</v>
      </c>
      <c r="L1317" s="114"/>
      <c r="M1317" s="114"/>
      <c r="N1317" s="103"/>
      <c r="O1317" s="103" t="s">
        <v>17</v>
      </c>
    </row>
    <row r="1318" spans="1:15" ht="22.5" hidden="1" customHeight="1">
      <c r="A1318" s="103">
        <f>MAX(A$2:A1317)+1</f>
        <v>1206</v>
      </c>
      <c r="B1318" s="103">
        <v>250310014</v>
      </c>
      <c r="C1318" s="103" t="s">
        <v>2224</v>
      </c>
      <c r="D1318" s="103"/>
      <c r="E1318" s="103"/>
      <c r="F1318" s="114" t="s">
        <v>31</v>
      </c>
      <c r="G1318" s="114" t="s">
        <v>1381</v>
      </c>
      <c r="H1318" s="373">
        <v>15</v>
      </c>
      <c r="I1318" s="374"/>
      <c r="J1318" s="375"/>
      <c r="K1318" s="103" t="s">
        <v>1844</v>
      </c>
      <c r="L1318" s="114"/>
      <c r="M1318" s="114"/>
      <c r="N1318" s="103"/>
      <c r="O1318" s="103" t="s">
        <v>17</v>
      </c>
    </row>
    <row r="1319" spans="1:15" ht="22.5" hidden="1" customHeight="1">
      <c r="A1319" s="103">
        <f>MAX(A$2:A1318)+1</f>
        <v>1207</v>
      </c>
      <c r="B1319" s="103" t="s">
        <v>2225</v>
      </c>
      <c r="C1319" s="103" t="s">
        <v>2224</v>
      </c>
      <c r="D1319" s="103"/>
      <c r="E1319" s="103"/>
      <c r="F1319" s="114" t="s">
        <v>36</v>
      </c>
      <c r="G1319" s="114" t="s">
        <v>1381</v>
      </c>
      <c r="H1319" s="373">
        <v>40</v>
      </c>
      <c r="I1319" s="374"/>
      <c r="J1319" s="375"/>
      <c r="K1319" s="103" t="s">
        <v>2197</v>
      </c>
      <c r="L1319" s="114"/>
      <c r="M1319" s="114"/>
      <c r="N1319" s="103"/>
      <c r="O1319" s="103" t="s">
        <v>17</v>
      </c>
    </row>
    <row r="1320" spans="1:15" ht="22.5" hidden="1" customHeight="1">
      <c r="A1320" s="103">
        <f>MAX(A$2:A1319)+1</f>
        <v>1208</v>
      </c>
      <c r="B1320" s="103">
        <v>250310015</v>
      </c>
      <c r="C1320" s="103" t="s">
        <v>2226</v>
      </c>
      <c r="D1320" s="103"/>
      <c r="E1320" s="103"/>
      <c r="F1320" s="114" t="s">
        <v>31</v>
      </c>
      <c r="G1320" s="114" t="s">
        <v>1381</v>
      </c>
      <c r="H1320" s="373">
        <v>15</v>
      </c>
      <c r="I1320" s="374"/>
      <c r="J1320" s="375"/>
      <c r="K1320" s="103" t="s">
        <v>1844</v>
      </c>
      <c r="L1320" s="114"/>
      <c r="M1320" s="114"/>
      <c r="N1320" s="103"/>
      <c r="O1320" s="103" t="s">
        <v>17</v>
      </c>
    </row>
    <row r="1321" spans="1:15" ht="22.5" hidden="1" customHeight="1">
      <c r="A1321" s="103">
        <f>MAX(A$2:A1320)+1</f>
        <v>1209</v>
      </c>
      <c r="B1321" s="103" t="s">
        <v>2227</v>
      </c>
      <c r="C1321" s="103" t="s">
        <v>2226</v>
      </c>
      <c r="D1321" s="103"/>
      <c r="E1321" s="103"/>
      <c r="F1321" s="114" t="s">
        <v>36</v>
      </c>
      <c r="G1321" s="114" t="s">
        <v>1381</v>
      </c>
      <c r="H1321" s="373">
        <v>40</v>
      </c>
      <c r="I1321" s="374"/>
      <c r="J1321" s="375"/>
      <c r="K1321" s="103" t="s">
        <v>2197</v>
      </c>
      <c r="L1321" s="114"/>
      <c r="M1321" s="114"/>
      <c r="N1321" s="103"/>
      <c r="O1321" s="103" t="s">
        <v>17</v>
      </c>
    </row>
    <row r="1322" spans="1:15" ht="22.5" hidden="1" customHeight="1">
      <c r="A1322" s="103">
        <f>MAX(A$2:A1321)+1</f>
        <v>1210</v>
      </c>
      <c r="B1322" s="103">
        <v>250310016</v>
      </c>
      <c r="C1322" s="103" t="s">
        <v>2228</v>
      </c>
      <c r="D1322" s="103"/>
      <c r="E1322" s="103"/>
      <c r="F1322" s="114" t="s">
        <v>31</v>
      </c>
      <c r="G1322" s="114" t="s">
        <v>1381</v>
      </c>
      <c r="H1322" s="373">
        <v>15</v>
      </c>
      <c r="I1322" s="374"/>
      <c r="J1322" s="375"/>
      <c r="K1322" s="103" t="s">
        <v>1844</v>
      </c>
      <c r="L1322" s="114"/>
      <c r="M1322" s="114"/>
      <c r="N1322" s="103"/>
      <c r="O1322" s="103" t="s">
        <v>17</v>
      </c>
    </row>
    <row r="1323" spans="1:15" ht="22.5" hidden="1" customHeight="1">
      <c r="A1323" s="103">
        <f>MAX(A$2:A1322)+1</f>
        <v>1211</v>
      </c>
      <c r="B1323" s="103" t="s">
        <v>2229</v>
      </c>
      <c r="C1323" s="103" t="s">
        <v>2228</v>
      </c>
      <c r="D1323" s="103"/>
      <c r="E1323" s="103"/>
      <c r="F1323" s="114" t="s">
        <v>36</v>
      </c>
      <c r="G1323" s="114" t="s">
        <v>1381</v>
      </c>
      <c r="H1323" s="373">
        <v>60</v>
      </c>
      <c r="I1323" s="374"/>
      <c r="J1323" s="375"/>
      <c r="K1323" s="103" t="s">
        <v>2197</v>
      </c>
      <c r="L1323" s="114"/>
      <c r="M1323" s="114"/>
      <c r="N1323" s="103"/>
      <c r="O1323" s="103" t="s">
        <v>17</v>
      </c>
    </row>
    <row r="1324" spans="1:15" ht="22.5" hidden="1" customHeight="1">
      <c r="A1324" s="103">
        <f>MAX(A$2:A1323)+1</f>
        <v>1212</v>
      </c>
      <c r="B1324" s="103" t="s">
        <v>2230</v>
      </c>
      <c r="C1324" s="103" t="s">
        <v>2231</v>
      </c>
      <c r="D1324" s="103"/>
      <c r="E1324" s="103"/>
      <c r="F1324" s="114" t="s">
        <v>36</v>
      </c>
      <c r="G1324" s="114" t="s">
        <v>1381</v>
      </c>
      <c r="H1324" s="373">
        <v>60</v>
      </c>
      <c r="I1324" s="374"/>
      <c r="J1324" s="375"/>
      <c r="K1324" s="103" t="s">
        <v>1863</v>
      </c>
      <c r="L1324" s="114"/>
      <c r="M1324" s="114"/>
      <c r="N1324" s="103"/>
      <c r="O1324" s="103" t="s">
        <v>17</v>
      </c>
    </row>
    <row r="1325" spans="1:15" ht="22.5" hidden="1" customHeight="1">
      <c r="A1325" s="103">
        <f>MAX(A$2:A1324)+1</f>
        <v>1213</v>
      </c>
      <c r="B1325" s="103">
        <v>250310017</v>
      </c>
      <c r="C1325" s="103" t="s">
        <v>2232</v>
      </c>
      <c r="D1325" s="103"/>
      <c r="E1325" s="103"/>
      <c r="F1325" s="114" t="s">
        <v>31</v>
      </c>
      <c r="G1325" s="114" t="s">
        <v>1381</v>
      </c>
      <c r="H1325" s="373">
        <v>15</v>
      </c>
      <c r="I1325" s="374"/>
      <c r="J1325" s="375"/>
      <c r="K1325" s="103" t="s">
        <v>1844</v>
      </c>
      <c r="L1325" s="114"/>
      <c r="M1325" s="114"/>
      <c r="N1325" s="103"/>
      <c r="O1325" s="103" t="s">
        <v>17</v>
      </c>
    </row>
    <row r="1326" spans="1:15" ht="22.5" hidden="1" customHeight="1">
      <c r="A1326" s="103">
        <f>MAX(A$2:A1325)+1</f>
        <v>1214</v>
      </c>
      <c r="B1326" s="103" t="s">
        <v>2233</v>
      </c>
      <c r="C1326" s="103" t="s">
        <v>2232</v>
      </c>
      <c r="D1326" s="103"/>
      <c r="E1326" s="103"/>
      <c r="F1326" s="116" t="s">
        <v>36</v>
      </c>
      <c r="G1326" s="114" t="s">
        <v>1381</v>
      </c>
      <c r="H1326" s="373">
        <v>60</v>
      </c>
      <c r="I1326" s="374"/>
      <c r="J1326" s="375"/>
      <c r="K1326" s="103" t="s">
        <v>2197</v>
      </c>
      <c r="L1326" s="114"/>
      <c r="M1326" s="114"/>
      <c r="N1326" s="103"/>
      <c r="O1326" s="103" t="s">
        <v>17</v>
      </c>
    </row>
    <row r="1327" spans="1:15" ht="22.5" hidden="1" customHeight="1">
      <c r="A1327" s="103">
        <f>MAX(A$2:A1326)+1</f>
        <v>1215</v>
      </c>
      <c r="B1327" s="103" t="s">
        <v>2234</v>
      </c>
      <c r="C1327" s="103" t="s">
        <v>2235</v>
      </c>
      <c r="D1327" s="103"/>
      <c r="E1327" s="103"/>
      <c r="F1327" s="114" t="s">
        <v>23</v>
      </c>
      <c r="G1327" s="114" t="s">
        <v>1381</v>
      </c>
      <c r="H1327" s="373" t="s">
        <v>56</v>
      </c>
      <c r="I1327" s="374"/>
      <c r="J1327" s="375"/>
      <c r="K1327" s="161" t="s">
        <v>2236</v>
      </c>
      <c r="L1327" s="114"/>
      <c r="M1327" s="114"/>
      <c r="N1327" s="103"/>
      <c r="O1327" s="103" t="s">
        <v>17</v>
      </c>
    </row>
    <row r="1328" spans="1:15" ht="22.5" hidden="1" customHeight="1">
      <c r="A1328" s="103">
        <f>MAX(A$2:A1327)+1</f>
        <v>1216</v>
      </c>
      <c r="B1328" s="103">
        <v>250310018</v>
      </c>
      <c r="C1328" s="103" t="s">
        <v>2237</v>
      </c>
      <c r="D1328" s="103"/>
      <c r="E1328" s="103"/>
      <c r="F1328" s="114" t="s">
        <v>31</v>
      </c>
      <c r="G1328" s="114" t="s">
        <v>1381</v>
      </c>
      <c r="H1328" s="373">
        <v>15</v>
      </c>
      <c r="I1328" s="374"/>
      <c r="J1328" s="375"/>
      <c r="K1328" s="103" t="s">
        <v>1844</v>
      </c>
      <c r="L1328" s="114"/>
      <c r="M1328" s="114"/>
      <c r="N1328" s="103"/>
      <c r="O1328" s="103" t="s">
        <v>17</v>
      </c>
    </row>
    <row r="1329" spans="1:15" ht="22.5" hidden="1" customHeight="1">
      <c r="A1329" s="103">
        <f>MAX(A$2:A1328)+1</f>
        <v>1217</v>
      </c>
      <c r="B1329" s="103" t="s">
        <v>2238</v>
      </c>
      <c r="C1329" s="103" t="s">
        <v>2237</v>
      </c>
      <c r="D1329" s="103"/>
      <c r="E1329" s="103"/>
      <c r="F1329" s="114" t="s">
        <v>36</v>
      </c>
      <c r="G1329" s="114" t="s">
        <v>1381</v>
      </c>
      <c r="H1329" s="373">
        <v>60</v>
      </c>
      <c r="I1329" s="374"/>
      <c r="J1329" s="375"/>
      <c r="K1329" s="103" t="s">
        <v>2197</v>
      </c>
      <c r="L1329" s="114"/>
      <c r="M1329" s="114"/>
      <c r="N1329" s="103"/>
      <c r="O1329" s="103" t="s">
        <v>17</v>
      </c>
    </row>
    <row r="1330" spans="1:15" ht="22.5" hidden="1" customHeight="1">
      <c r="A1330" s="103">
        <f>MAX(A$2:A1329)+1</f>
        <v>1218</v>
      </c>
      <c r="B1330" s="103">
        <v>250310019</v>
      </c>
      <c r="C1330" s="103" t="s">
        <v>2239</v>
      </c>
      <c r="D1330" s="103"/>
      <c r="E1330" s="103"/>
      <c r="F1330" s="114" t="s">
        <v>31</v>
      </c>
      <c r="G1330" s="114" t="s">
        <v>1381</v>
      </c>
      <c r="H1330" s="373">
        <v>30</v>
      </c>
      <c r="I1330" s="374"/>
      <c r="J1330" s="375"/>
      <c r="K1330" s="103" t="s">
        <v>1844</v>
      </c>
      <c r="L1330" s="114"/>
      <c r="M1330" s="114"/>
      <c r="N1330" s="103"/>
      <c r="O1330" s="103" t="s">
        <v>17</v>
      </c>
    </row>
    <row r="1331" spans="1:15" ht="22.5" hidden="1" customHeight="1">
      <c r="A1331" s="103">
        <f>MAX(A$2:A1330)+1</f>
        <v>1219</v>
      </c>
      <c r="B1331" s="103" t="s">
        <v>2240</v>
      </c>
      <c r="C1331" s="103" t="s">
        <v>2239</v>
      </c>
      <c r="D1331" s="103"/>
      <c r="E1331" s="103"/>
      <c r="F1331" s="114" t="s">
        <v>36</v>
      </c>
      <c r="G1331" s="114" t="s">
        <v>1381</v>
      </c>
      <c r="H1331" s="373">
        <v>60</v>
      </c>
      <c r="I1331" s="374"/>
      <c r="J1331" s="375"/>
      <c r="K1331" s="103" t="s">
        <v>2197</v>
      </c>
      <c r="L1331" s="114"/>
      <c r="M1331" s="114"/>
      <c r="N1331" s="103"/>
      <c r="O1331" s="103" t="s">
        <v>17</v>
      </c>
    </row>
    <row r="1332" spans="1:15" ht="22.5" hidden="1" customHeight="1">
      <c r="A1332" s="103">
        <f>MAX(A$2:A1331)+1</f>
        <v>1220</v>
      </c>
      <c r="B1332" s="103">
        <v>250310020</v>
      </c>
      <c r="C1332" s="103" t="s">
        <v>2241</v>
      </c>
      <c r="D1332" s="103"/>
      <c r="E1332" s="103"/>
      <c r="F1332" s="114" t="s">
        <v>31</v>
      </c>
      <c r="G1332" s="114" t="s">
        <v>1381</v>
      </c>
      <c r="H1332" s="373">
        <v>10</v>
      </c>
      <c r="I1332" s="374"/>
      <c r="J1332" s="375"/>
      <c r="K1332" s="103" t="s">
        <v>2242</v>
      </c>
      <c r="L1332" s="114"/>
      <c r="M1332" s="114"/>
      <c r="N1332" s="103"/>
      <c r="O1332" s="103" t="s">
        <v>17</v>
      </c>
    </row>
    <row r="1333" spans="1:15" ht="22.5" hidden="1" customHeight="1">
      <c r="A1333" s="103">
        <f>MAX(A$2:A1332)+1</f>
        <v>1221</v>
      </c>
      <c r="B1333" s="103" t="s">
        <v>2243</v>
      </c>
      <c r="C1333" s="103" t="s">
        <v>2241</v>
      </c>
      <c r="D1333" s="103"/>
      <c r="E1333" s="103"/>
      <c r="F1333" s="114" t="s">
        <v>36</v>
      </c>
      <c r="G1333" s="114" t="s">
        <v>1381</v>
      </c>
      <c r="H1333" s="373">
        <v>60</v>
      </c>
      <c r="I1333" s="374"/>
      <c r="J1333" s="375"/>
      <c r="K1333" s="103" t="s">
        <v>2244</v>
      </c>
      <c r="L1333" s="114"/>
      <c r="M1333" s="114"/>
      <c r="N1333" s="103"/>
      <c r="O1333" s="103" t="s">
        <v>17</v>
      </c>
    </row>
    <row r="1334" spans="1:15" ht="22.5" hidden="1" customHeight="1">
      <c r="A1334" s="103">
        <f>MAX(A$2:A1333)+1</f>
        <v>1222</v>
      </c>
      <c r="B1334" s="103">
        <v>250310021</v>
      </c>
      <c r="C1334" s="103" t="s">
        <v>2245</v>
      </c>
      <c r="D1334" s="103"/>
      <c r="E1334" s="103"/>
      <c r="F1334" s="114" t="s">
        <v>31</v>
      </c>
      <c r="G1334" s="114" t="s">
        <v>1381</v>
      </c>
      <c r="H1334" s="373">
        <v>10</v>
      </c>
      <c r="I1334" s="374"/>
      <c r="J1334" s="375"/>
      <c r="K1334" s="103" t="s">
        <v>2242</v>
      </c>
      <c r="L1334" s="114"/>
      <c r="M1334" s="114"/>
      <c r="N1334" s="103"/>
      <c r="O1334" s="103" t="s">
        <v>17</v>
      </c>
    </row>
    <row r="1335" spans="1:15" ht="22.5" hidden="1" customHeight="1">
      <c r="A1335" s="103">
        <f>MAX(A$2:A1334)+1</f>
        <v>1223</v>
      </c>
      <c r="B1335" s="103" t="s">
        <v>2246</v>
      </c>
      <c r="C1335" s="103" t="s">
        <v>2245</v>
      </c>
      <c r="D1335" s="103"/>
      <c r="E1335" s="103"/>
      <c r="F1335" s="114" t="s">
        <v>36</v>
      </c>
      <c r="G1335" s="114" t="s">
        <v>1381</v>
      </c>
      <c r="H1335" s="373">
        <v>60</v>
      </c>
      <c r="I1335" s="374"/>
      <c r="J1335" s="375"/>
      <c r="K1335" s="103" t="s">
        <v>2244</v>
      </c>
      <c r="L1335" s="114"/>
      <c r="M1335" s="114"/>
      <c r="N1335" s="103"/>
      <c r="O1335" s="103" t="s">
        <v>17</v>
      </c>
    </row>
    <row r="1336" spans="1:15" ht="22.5" hidden="1" customHeight="1">
      <c r="A1336" s="103">
        <f>MAX(A$2:A1335)+1</f>
        <v>1224</v>
      </c>
      <c r="B1336" s="103">
        <v>250310022</v>
      </c>
      <c r="C1336" s="103" t="s">
        <v>2247</v>
      </c>
      <c r="D1336" s="103"/>
      <c r="E1336" s="103"/>
      <c r="F1336" s="114" t="s">
        <v>31</v>
      </c>
      <c r="G1336" s="114" t="s">
        <v>1381</v>
      </c>
      <c r="H1336" s="373">
        <v>15</v>
      </c>
      <c r="I1336" s="374"/>
      <c r="J1336" s="375"/>
      <c r="K1336" s="103" t="s">
        <v>1844</v>
      </c>
      <c r="L1336" s="114"/>
      <c r="M1336" s="114"/>
      <c r="N1336" s="103"/>
      <c r="O1336" s="103" t="s">
        <v>17</v>
      </c>
    </row>
    <row r="1337" spans="1:15" ht="22.5" hidden="1" customHeight="1">
      <c r="A1337" s="103">
        <f>MAX(A$2:A1336)+1</f>
        <v>1225</v>
      </c>
      <c r="B1337" s="103" t="s">
        <v>2248</v>
      </c>
      <c r="C1337" s="103" t="s">
        <v>2247</v>
      </c>
      <c r="D1337" s="103"/>
      <c r="E1337" s="103"/>
      <c r="F1337" s="114" t="s">
        <v>36</v>
      </c>
      <c r="G1337" s="114" t="s">
        <v>1381</v>
      </c>
      <c r="H1337" s="373">
        <v>40</v>
      </c>
      <c r="I1337" s="374"/>
      <c r="J1337" s="375"/>
      <c r="K1337" s="103" t="s">
        <v>2197</v>
      </c>
      <c r="L1337" s="114"/>
      <c r="M1337" s="114"/>
      <c r="N1337" s="103"/>
      <c r="O1337" s="103" t="s">
        <v>17</v>
      </c>
    </row>
    <row r="1338" spans="1:15" ht="22.5" hidden="1" customHeight="1">
      <c r="A1338" s="103">
        <f>MAX(A$2:A1337)+1</f>
        <v>1226</v>
      </c>
      <c r="B1338" s="103">
        <v>250310023</v>
      </c>
      <c r="C1338" s="103" t="s">
        <v>2249</v>
      </c>
      <c r="D1338" s="103"/>
      <c r="E1338" s="103"/>
      <c r="F1338" s="114" t="s">
        <v>31</v>
      </c>
      <c r="G1338" s="114" t="s">
        <v>1381</v>
      </c>
      <c r="H1338" s="373">
        <v>15</v>
      </c>
      <c r="I1338" s="374"/>
      <c r="J1338" s="375"/>
      <c r="K1338" s="103" t="s">
        <v>1844</v>
      </c>
      <c r="L1338" s="114"/>
      <c r="M1338" s="114"/>
      <c r="N1338" s="103"/>
      <c r="O1338" s="103" t="s">
        <v>17</v>
      </c>
    </row>
    <row r="1339" spans="1:15" ht="22.5" hidden="1" customHeight="1">
      <c r="A1339" s="103">
        <f>MAX(A$2:A1338)+1</f>
        <v>1227</v>
      </c>
      <c r="B1339" s="103" t="s">
        <v>2250</v>
      </c>
      <c r="C1339" s="103" t="s">
        <v>2249</v>
      </c>
      <c r="D1339" s="103"/>
      <c r="E1339" s="103"/>
      <c r="F1339" s="114" t="s">
        <v>36</v>
      </c>
      <c r="G1339" s="114" t="s">
        <v>1381</v>
      </c>
      <c r="H1339" s="373">
        <v>40</v>
      </c>
      <c r="I1339" s="374"/>
      <c r="J1339" s="375"/>
      <c r="K1339" s="103" t="s">
        <v>2197</v>
      </c>
      <c r="L1339" s="114"/>
      <c r="M1339" s="114"/>
      <c r="N1339" s="103"/>
      <c r="O1339" s="103" t="s">
        <v>17</v>
      </c>
    </row>
    <row r="1340" spans="1:15" ht="22.5" hidden="1" customHeight="1">
      <c r="A1340" s="154">
        <f>MAX(A$2:A1339)+1</f>
        <v>1228</v>
      </c>
      <c r="B1340" s="154">
        <v>250310024</v>
      </c>
      <c r="C1340" s="154" t="s">
        <v>2251</v>
      </c>
      <c r="D1340" s="154"/>
      <c r="E1340" s="154"/>
      <c r="F1340" s="188" t="s">
        <v>31</v>
      </c>
      <c r="G1340" s="188" t="s">
        <v>1381</v>
      </c>
      <c r="H1340" s="373">
        <v>15</v>
      </c>
      <c r="I1340" s="374"/>
      <c r="J1340" s="375"/>
      <c r="K1340" s="154" t="s">
        <v>1844</v>
      </c>
      <c r="L1340" s="188"/>
      <c r="M1340" s="188"/>
      <c r="N1340" s="103"/>
      <c r="O1340" s="103" t="s">
        <v>17</v>
      </c>
    </row>
    <row r="1341" spans="1:15" ht="22.5" hidden="1" customHeight="1">
      <c r="A1341" s="103">
        <f>MAX(A$2:A1340)+1</f>
        <v>1229</v>
      </c>
      <c r="B1341" s="103" t="s">
        <v>2252</v>
      </c>
      <c r="C1341" s="103" t="s">
        <v>2251</v>
      </c>
      <c r="D1341" s="103"/>
      <c r="E1341" s="103"/>
      <c r="F1341" s="114" t="s">
        <v>36</v>
      </c>
      <c r="G1341" s="114" t="s">
        <v>1381</v>
      </c>
      <c r="H1341" s="373">
        <v>60</v>
      </c>
      <c r="I1341" s="374"/>
      <c r="J1341" s="375"/>
      <c r="K1341" s="103" t="s">
        <v>1877</v>
      </c>
      <c r="L1341" s="114"/>
      <c r="M1341" s="114"/>
      <c r="N1341" s="103"/>
      <c r="O1341" s="103" t="s">
        <v>17</v>
      </c>
    </row>
    <row r="1342" spans="1:15" ht="22.5" hidden="1" customHeight="1">
      <c r="A1342" s="103">
        <f>MAX(A$2:A1341)+1</f>
        <v>1230</v>
      </c>
      <c r="B1342" s="103">
        <v>250310025</v>
      </c>
      <c r="C1342" s="103" t="s">
        <v>2253</v>
      </c>
      <c r="D1342" s="103"/>
      <c r="E1342" s="103"/>
      <c r="F1342" s="114" t="s">
        <v>31</v>
      </c>
      <c r="G1342" s="114" t="s">
        <v>1381</v>
      </c>
      <c r="H1342" s="373">
        <v>5</v>
      </c>
      <c r="I1342" s="374"/>
      <c r="J1342" s="375"/>
      <c r="K1342" s="103" t="s">
        <v>1844</v>
      </c>
      <c r="L1342" s="114"/>
      <c r="M1342" s="114"/>
      <c r="N1342" s="103"/>
      <c r="O1342" s="103" t="s">
        <v>17</v>
      </c>
    </row>
    <row r="1343" spans="1:15" ht="22.5" hidden="1" customHeight="1">
      <c r="A1343" s="103">
        <f>MAX(A$2:A1342)+1</f>
        <v>1231</v>
      </c>
      <c r="B1343" s="103" t="s">
        <v>2254</v>
      </c>
      <c r="C1343" s="103" t="s">
        <v>2253</v>
      </c>
      <c r="D1343" s="103"/>
      <c r="E1343" s="103"/>
      <c r="F1343" s="114" t="s">
        <v>36</v>
      </c>
      <c r="G1343" s="114" t="s">
        <v>1381</v>
      </c>
      <c r="H1343" s="373">
        <v>40</v>
      </c>
      <c r="I1343" s="374"/>
      <c r="J1343" s="375"/>
      <c r="K1343" s="103" t="s">
        <v>1877</v>
      </c>
      <c r="L1343" s="114"/>
      <c r="M1343" s="114"/>
      <c r="N1343" s="103"/>
      <c r="O1343" s="103" t="s">
        <v>17</v>
      </c>
    </row>
    <row r="1344" spans="1:15" ht="22.5" hidden="1" customHeight="1">
      <c r="A1344" s="103">
        <f>MAX(A$2:A1343)+1</f>
        <v>1232</v>
      </c>
      <c r="B1344" s="103" t="s">
        <v>2255</v>
      </c>
      <c r="C1344" s="103" t="s">
        <v>2253</v>
      </c>
      <c r="D1344" s="103"/>
      <c r="E1344" s="103"/>
      <c r="F1344" s="114" t="s">
        <v>36</v>
      </c>
      <c r="G1344" s="114" t="s">
        <v>1381</v>
      </c>
      <c r="H1344" s="373">
        <v>60</v>
      </c>
      <c r="I1344" s="374"/>
      <c r="J1344" s="375"/>
      <c r="K1344" s="103" t="s">
        <v>2256</v>
      </c>
      <c r="L1344" s="114"/>
      <c r="M1344" s="114"/>
      <c r="N1344" s="103"/>
      <c r="O1344" s="103" t="s">
        <v>17</v>
      </c>
    </row>
    <row r="1345" spans="1:15" ht="22.5" hidden="1" customHeight="1">
      <c r="A1345" s="103">
        <f>MAX(A$2:A1344)+1</f>
        <v>1233</v>
      </c>
      <c r="B1345" s="103">
        <v>250310026</v>
      </c>
      <c r="C1345" s="103" t="s">
        <v>2257</v>
      </c>
      <c r="D1345" s="103"/>
      <c r="E1345" s="103"/>
      <c r="F1345" s="114" t="s">
        <v>31</v>
      </c>
      <c r="G1345" s="114" t="s">
        <v>1381</v>
      </c>
      <c r="H1345" s="373">
        <v>30</v>
      </c>
      <c r="I1345" s="374"/>
      <c r="J1345" s="375"/>
      <c r="K1345" s="103"/>
      <c r="L1345" s="114"/>
      <c r="M1345" s="114"/>
      <c r="N1345" s="103"/>
      <c r="O1345" s="103" t="s">
        <v>17</v>
      </c>
    </row>
    <row r="1346" spans="1:15" ht="22.5" hidden="1" customHeight="1">
      <c r="A1346" s="103">
        <f>MAX(A$2:A1345)+1</f>
        <v>1234</v>
      </c>
      <c r="B1346" s="103">
        <v>250310027</v>
      </c>
      <c r="C1346" s="103" t="s">
        <v>2258</v>
      </c>
      <c r="D1346" s="103"/>
      <c r="E1346" s="103"/>
      <c r="F1346" s="114" t="s">
        <v>31</v>
      </c>
      <c r="G1346" s="114" t="s">
        <v>1381</v>
      </c>
      <c r="H1346" s="373">
        <v>12</v>
      </c>
      <c r="I1346" s="374"/>
      <c r="J1346" s="375"/>
      <c r="K1346" s="103"/>
      <c r="L1346" s="114"/>
      <c r="M1346" s="114"/>
      <c r="N1346" s="103"/>
      <c r="O1346" s="103" t="s">
        <v>17</v>
      </c>
    </row>
    <row r="1347" spans="1:15" ht="22.5" hidden="1" customHeight="1">
      <c r="A1347" s="103">
        <f>MAX(A$2:A1346)+1</f>
        <v>1235</v>
      </c>
      <c r="B1347" s="103">
        <v>250310028</v>
      </c>
      <c r="C1347" s="103" t="s">
        <v>2259</v>
      </c>
      <c r="D1347" s="103"/>
      <c r="E1347" s="103"/>
      <c r="F1347" s="114" t="s">
        <v>31</v>
      </c>
      <c r="G1347" s="114" t="s">
        <v>1381</v>
      </c>
      <c r="H1347" s="373">
        <v>12</v>
      </c>
      <c r="I1347" s="374"/>
      <c r="J1347" s="375"/>
      <c r="K1347" s="103"/>
      <c r="L1347" s="114"/>
      <c r="M1347" s="114"/>
      <c r="N1347" s="103"/>
      <c r="O1347" s="103" t="s">
        <v>17</v>
      </c>
    </row>
    <row r="1348" spans="1:15" ht="22.5" hidden="1" customHeight="1">
      <c r="A1348" s="103">
        <f>MAX(A$2:A1347)+1</f>
        <v>1236</v>
      </c>
      <c r="B1348" s="103">
        <v>250310029</v>
      </c>
      <c r="C1348" s="103" t="s">
        <v>2260</v>
      </c>
      <c r="D1348" s="103"/>
      <c r="E1348" s="103"/>
      <c r="F1348" s="114" t="s">
        <v>31</v>
      </c>
      <c r="G1348" s="114" t="s">
        <v>1381</v>
      </c>
      <c r="H1348" s="373">
        <v>20</v>
      </c>
      <c r="I1348" s="374"/>
      <c r="J1348" s="375"/>
      <c r="K1348" s="103"/>
      <c r="L1348" s="114"/>
      <c r="M1348" s="114"/>
      <c r="N1348" s="103"/>
      <c r="O1348" s="103" t="s">
        <v>17</v>
      </c>
    </row>
    <row r="1349" spans="1:15" ht="22.5" hidden="1" customHeight="1">
      <c r="A1349" s="103">
        <f>MAX(A$2:A1348)+1</f>
        <v>1237</v>
      </c>
      <c r="B1349" s="103" t="s">
        <v>2261</v>
      </c>
      <c r="C1349" s="103" t="s">
        <v>2260</v>
      </c>
      <c r="D1349" s="103"/>
      <c r="E1349" s="103" t="s">
        <v>252</v>
      </c>
      <c r="F1349" s="114" t="s">
        <v>36</v>
      </c>
      <c r="G1349" s="114" t="s">
        <v>1381</v>
      </c>
      <c r="H1349" s="373">
        <v>70</v>
      </c>
      <c r="I1349" s="374"/>
      <c r="J1349" s="375"/>
      <c r="K1349" s="103" t="s">
        <v>1863</v>
      </c>
      <c r="L1349" s="114"/>
      <c r="M1349" s="114"/>
      <c r="N1349" s="103"/>
      <c r="O1349" s="103" t="s">
        <v>17</v>
      </c>
    </row>
    <row r="1350" spans="1:15" ht="22.5" hidden="1" customHeight="1">
      <c r="A1350" s="103">
        <f>MAX(A$2:A1349)+1</f>
        <v>1238</v>
      </c>
      <c r="B1350" s="103">
        <v>250310030</v>
      </c>
      <c r="C1350" s="103" t="s">
        <v>2262</v>
      </c>
      <c r="D1350" s="103"/>
      <c r="E1350" s="103"/>
      <c r="F1350" s="114" t="s">
        <v>31</v>
      </c>
      <c r="G1350" s="114" t="s">
        <v>1381</v>
      </c>
      <c r="H1350" s="373">
        <v>20</v>
      </c>
      <c r="I1350" s="374"/>
      <c r="J1350" s="375"/>
      <c r="K1350" s="103" t="s">
        <v>1844</v>
      </c>
      <c r="L1350" s="114"/>
      <c r="M1350" s="114"/>
      <c r="N1350" s="103"/>
      <c r="O1350" s="103" t="s">
        <v>17</v>
      </c>
    </row>
    <row r="1351" spans="1:15" ht="22.5" hidden="1" customHeight="1">
      <c r="A1351" s="103">
        <f>MAX(A$2:A1350)+1</f>
        <v>1239</v>
      </c>
      <c r="B1351" s="103" t="s">
        <v>2263</v>
      </c>
      <c r="C1351" s="103" t="s">
        <v>2262</v>
      </c>
      <c r="D1351" s="103"/>
      <c r="E1351" s="103"/>
      <c r="F1351" s="114" t="s">
        <v>36</v>
      </c>
      <c r="G1351" s="114" t="s">
        <v>1381</v>
      </c>
      <c r="H1351" s="373">
        <v>60</v>
      </c>
      <c r="I1351" s="374"/>
      <c r="J1351" s="375"/>
      <c r="K1351" s="103" t="s">
        <v>2197</v>
      </c>
      <c r="L1351" s="114"/>
      <c r="M1351" s="114"/>
      <c r="N1351" s="103"/>
      <c r="O1351" s="103" t="s">
        <v>17</v>
      </c>
    </row>
    <row r="1352" spans="1:15" ht="22.5" hidden="1" customHeight="1">
      <c r="A1352" s="103">
        <f>MAX(A$2:A1351)+1</f>
        <v>1240</v>
      </c>
      <c r="B1352" s="103">
        <v>250310031</v>
      </c>
      <c r="C1352" s="103" t="s">
        <v>2264</v>
      </c>
      <c r="D1352" s="103"/>
      <c r="E1352" s="103"/>
      <c r="F1352" s="114" t="s">
        <v>31</v>
      </c>
      <c r="G1352" s="114" t="s">
        <v>1381</v>
      </c>
      <c r="H1352" s="373">
        <v>15</v>
      </c>
      <c r="I1352" s="374"/>
      <c r="J1352" s="375"/>
      <c r="K1352" s="103" t="s">
        <v>1844</v>
      </c>
      <c r="L1352" s="114"/>
      <c r="M1352" s="114"/>
      <c r="N1352" s="103"/>
      <c r="O1352" s="103" t="s">
        <v>17</v>
      </c>
    </row>
    <row r="1353" spans="1:15" ht="22.5" hidden="1" customHeight="1">
      <c r="A1353" s="103">
        <f>MAX(A$2:A1352)+1</f>
        <v>1241</v>
      </c>
      <c r="B1353" s="103" t="s">
        <v>2265</v>
      </c>
      <c r="C1353" s="103" t="s">
        <v>2264</v>
      </c>
      <c r="D1353" s="103"/>
      <c r="E1353" s="103"/>
      <c r="F1353" s="114" t="s">
        <v>36</v>
      </c>
      <c r="G1353" s="114" t="s">
        <v>1381</v>
      </c>
      <c r="H1353" s="373">
        <v>60</v>
      </c>
      <c r="I1353" s="374"/>
      <c r="J1353" s="375"/>
      <c r="K1353" s="103" t="s">
        <v>2197</v>
      </c>
      <c r="L1353" s="114"/>
      <c r="M1353" s="114"/>
      <c r="N1353" s="103"/>
      <c r="O1353" s="103" t="s">
        <v>17</v>
      </c>
    </row>
    <row r="1354" spans="1:15" ht="22.5" hidden="1" customHeight="1">
      <c r="A1354" s="103">
        <f>MAX(A$2:A1353)+1</f>
        <v>1242</v>
      </c>
      <c r="B1354" s="133">
        <v>250310032</v>
      </c>
      <c r="C1354" s="134" t="s">
        <v>2266</v>
      </c>
      <c r="D1354" s="205"/>
      <c r="E1354" s="205"/>
      <c r="F1354" s="118" t="s">
        <v>23</v>
      </c>
      <c r="G1354" s="147" t="s">
        <v>1381</v>
      </c>
      <c r="H1354" s="373" t="s">
        <v>56</v>
      </c>
      <c r="I1354" s="374"/>
      <c r="J1354" s="375"/>
      <c r="K1354" s="207" t="s">
        <v>2267</v>
      </c>
      <c r="L1354" s="114"/>
      <c r="M1354" s="114"/>
      <c r="N1354" s="103"/>
      <c r="O1354" s="103" t="s">
        <v>17</v>
      </c>
    </row>
    <row r="1355" spans="1:15" ht="22.5" hidden="1" customHeight="1">
      <c r="A1355" s="154">
        <f>MAX(A$2:A1354)+1</f>
        <v>1243</v>
      </c>
      <c r="B1355" s="154">
        <v>250310033</v>
      </c>
      <c r="C1355" s="154" t="s">
        <v>2268</v>
      </c>
      <c r="D1355" s="154"/>
      <c r="E1355" s="154"/>
      <c r="F1355" s="188" t="s">
        <v>31</v>
      </c>
      <c r="G1355" s="188" t="s">
        <v>1381</v>
      </c>
      <c r="H1355" s="373">
        <v>15</v>
      </c>
      <c r="I1355" s="374"/>
      <c r="J1355" s="375"/>
      <c r="K1355" s="154" t="s">
        <v>1844</v>
      </c>
      <c r="L1355" s="188"/>
      <c r="M1355" s="188"/>
      <c r="N1355" s="103"/>
      <c r="O1355" s="103" t="s">
        <v>17</v>
      </c>
    </row>
    <row r="1356" spans="1:15" ht="22.5" hidden="1" customHeight="1">
      <c r="A1356" s="103">
        <f>MAX(A$2:A1355)+1</f>
        <v>1244</v>
      </c>
      <c r="B1356" s="103" t="s">
        <v>2269</v>
      </c>
      <c r="C1356" s="103" t="s">
        <v>2268</v>
      </c>
      <c r="D1356" s="103"/>
      <c r="E1356" s="103"/>
      <c r="F1356" s="114" t="s">
        <v>36</v>
      </c>
      <c r="G1356" s="114" t="s">
        <v>1381</v>
      </c>
      <c r="H1356" s="373">
        <v>35</v>
      </c>
      <c r="I1356" s="374"/>
      <c r="J1356" s="375"/>
      <c r="K1356" s="103" t="s">
        <v>2197</v>
      </c>
      <c r="L1356" s="114"/>
      <c r="M1356" s="114"/>
      <c r="N1356" s="103"/>
      <c r="O1356" s="103" t="s">
        <v>17</v>
      </c>
    </row>
    <row r="1357" spans="1:15" ht="22.5" hidden="1" customHeight="1">
      <c r="A1357" s="103">
        <f>MAX(A$2:A1356)+1</f>
        <v>1245</v>
      </c>
      <c r="B1357" s="103">
        <v>250310034</v>
      </c>
      <c r="C1357" s="103" t="s">
        <v>2270</v>
      </c>
      <c r="D1357" s="103"/>
      <c r="E1357" s="103"/>
      <c r="F1357" s="114" t="s">
        <v>31</v>
      </c>
      <c r="G1357" s="114" t="s">
        <v>1381</v>
      </c>
      <c r="H1357" s="373">
        <v>15</v>
      </c>
      <c r="I1357" s="374"/>
      <c r="J1357" s="375"/>
      <c r="K1357" s="103" t="s">
        <v>1844</v>
      </c>
      <c r="L1357" s="114"/>
      <c r="M1357" s="114"/>
      <c r="N1357" s="103"/>
      <c r="O1357" s="103" t="s">
        <v>17</v>
      </c>
    </row>
    <row r="1358" spans="1:15" ht="22.5" hidden="1" customHeight="1">
      <c r="A1358" s="103">
        <f>MAX(A$2:A1357)+1</f>
        <v>1246</v>
      </c>
      <c r="B1358" s="103" t="s">
        <v>2271</v>
      </c>
      <c r="C1358" s="103" t="s">
        <v>2270</v>
      </c>
      <c r="D1358" s="103"/>
      <c r="E1358" s="103"/>
      <c r="F1358" s="114" t="s">
        <v>36</v>
      </c>
      <c r="G1358" s="114" t="s">
        <v>1381</v>
      </c>
      <c r="H1358" s="373">
        <v>40</v>
      </c>
      <c r="I1358" s="374"/>
      <c r="J1358" s="375"/>
      <c r="K1358" s="103" t="s">
        <v>2197</v>
      </c>
      <c r="L1358" s="114"/>
      <c r="M1358" s="114"/>
      <c r="N1358" s="103"/>
      <c r="O1358" s="103" t="s">
        <v>17</v>
      </c>
    </row>
    <row r="1359" spans="1:15" ht="22.5" hidden="1" customHeight="1">
      <c r="A1359" s="103">
        <f>MAX(A$2:A1358)+1</f>
        <v>1247</v>
      </c>
      <c r="B1359" s="103">
        <v>250310035</v>
      </c>
      <c r="C1359" s="103" t="s">
        <v>2272</v>
      </c>
      <c r="D1359" s="103"/>
      <c r="E1359" s="103"/>
      <c r="F1359" s="114" t="s">
        <v>31</v>
      </c>
      <c r="G1359" s="114" t="s">
        <v>1381</v>
      </c>
      <c r="H1359" s="373">
        <v>15</v>
      </c>
      <c r="I1359" s="374"/>
      <c r="J1359" s="375"/>
      <c r="K1359" s="103" t="s">
        <v>1844</v>
      </c>
      <c r="L1359" s="114"/>
      <c r="M1359" s="114"/>
      <c r="N1359" s="103"/>
      <c r="O1359" s="103" t="s">
        <v>17</v>
      </c>
    </row>
    <row r="1360" spans="1:15" ht="22.5" hidden="1" customHeight="1">
      <c r="A1360" s="103">
        <f>MAX(A$2:A1359)+1</f>
        <v>1248</v>
      </c>
      <c r="B1360" s="103" t="s">
        <v>2273</v>
      </c>
      <c r="C1360" s="103" t="s">
        <v>2272</v>
      </c>
      <c r="D1360" s="103"/>
      <c r="E1360" s="103"/>
      <c r="F1360" s="114" t="s">
        <v>36</v>
      </c>
      <c r="G1360" s="114" t="s">
        <v>1381</v>
      </c>
      <c r="H1360" s="373">
        <v>60</v>
      </c>
      <c r="I1360" s="374"/>
      <c r="J1360" s="375"/>
      <c r="K1360" s="103" t="s">
        <v>2197</v>
      </c>
      <c r="L1360" s="114"/>
      <c r="M1360" s="114"/>
      <c r="N1360" s="103"/>
      <c r="O1360" s="103" t="s">
        <v>17</v>
      </c>
    </row>
    <row r="1361" spans="1:15" ht="22.5" hidden="1" customHeight="1">
      <c r="A1361" s="103">
        <f>MAX(A$2:A1360)+1</f>
        <v>1249</v>
      </c>
      <c r="B1361" s="103">
        <v>250310036</v>
      </c>
      <c r="C1361" s="103" t="s">
        <v>2274</v>
      </c>
      <c r="D1361" s="103"/>
      <c r="E1361" s="103"/>
      <c r="F1361" s="114" t="s">
        <v>31</v>
      </c>
      <c r="G1361" s="114" t="s">
        <v>1381</v>
      </c>
      <c r="H1361" s="373">
        <v>15</v>
      </c>
      <c r="I1361" s="374"/>
      <c r="J1361" s="375"/>
      <c r="K1361" s="103" t="s">
        <v>1844</v>
      </c>
      <c r="L1361" s="114"/>
      <c r="M1361" s="114"/>
      <c r="N1361" s="103"/>
      <c r="O1361" s="103" t="s">
        <v>17</v>
      </c>
    </row>
    <row r="1362" spans="1:15" ht="22.5" hidden="1" customHeight="1">
      <c r="A1362" s="103">
        <f>MAX(A$2:A1361)+1</f>
        <v>1250</v>
      </c>
      <c r="B1362" s="103" t="s">
        <v>2275</v>
      </c>
      <c r="C1362" s="103" t="s">
        <v>2274</v>
      </c>
      <c r="D1362" s="103"/>
      <c r="E1362" s="103"/>
      <c r="F1362" s="114" t="s">
        <v>36</v>
      </c>
      <c r="G1362" s="114" t="s">
        <v>1381</v>
      </c>
      <c r="H1362" s="373">
        <v>60</v>
      </c>
      <c r="I1362" s="374"/>
      <c r="J1362" s="375"/>
      <c r="K1362" s="103" t="s">
        <v>2197</v>
      </c>
      <c r="L1362" s="114"/>
      <c r="M1362" s="114"/>
      <c r="N1362" s="103"/>
      <c r="O1362" s="103" t="s">
        <v>17</v>
      </c>
    </row>
    <row r="1363" spans="1:15" ht="22.5" hidden="1" customHeight="1">
      <c r="A1363" s="103">
        <f>MAX(A$2:A1362)+1</f>
        <v>1251</v>
      </c>
      <c r="B1363" s="103">
        <v>250310037</v>
      </c>
      <c r="C1363" s="103" t="s">
        <v>2276</v>
      </c>
      <c r="D1363" s="103"/>
      <c r="E1363" s="103"/>
      <c r="F1363" s="114" t="s">
        <v>31</v>
      </c>
      <c r="G1363" s="114" t="s">
        <v>1381</v>
      </c>
      <c r="H1363" s="373">
        <v>15</v>
      </c>
      <c r="I1363" s="374"/>
      <c r="J1363" s="375"/>
      <c r="K1363" s="103" t="s">
        <v>1844</v>
      </c>
      <c r="L1363" s="114"/>
      <c r="M1363" s="114"/>
      <c r="N1363" s="103"/>
      <c r="O1363" s="103" t="s">
        <v>17</v>
      </c>
    </row>
    <row r="1364" spans="1:15" ht="22.5" hidden="1" customHeight="1">
      <c r="A1364" s="103">
        <f>MAX(A$2:A1363)+1</f>
        <v>1252</v>
      </c>
      <c r="B1364" s="103" t="s">
        <v>2277</v>
      </c>
      <c r="C1364" s="103" t="s">
        <v>2276</v>
      </c>
      <c r="D1364" s="103"/>
      <c r="E1364" s="103"/>
      <c r="F1364" s="114" t="s">
        <v>36</v>
      </c>
      <c r="G1364" s="114" t="s">
        <v>1381</v>
      </c>
      <c r="H1364" s="373">
        <v>60</v>
      </c>
      <c r="I1364" s="374"/>
      <c r="J1364" s="375"/>
      <c r="K1364" s="103" t="s">
        <v>2197</v>
      </c>
      <c r="L1364" s="114"/>
      <c r="M1364" s="114"/>
      <c r="N1364" s="103"/>
      <c r="O1364" s="103" t="s">
        <v>17</v>
      </c>
    </row>
    <row r="1365" spans="1:15" ht="22.5" hidden="1" customHeight="1">
      <c r="A1365" s="103">
        <f>MAX(A$2:A1364)+1</f>
        <v>1253</v>
      </c>
      <c r="B1365" s="103">
        <v>250310038</v>
      </c>
      <c r="C1365" s="103" t="s">
        <v>2278</v>
      </c>
      <c r="D1365" s="103"/>
      <c r="E1365" s="103"/>
      <c r="F1365" s="114" t="s">
        <v>31</v>
      </c>
      <c r="G1365" s="114" t="s">
        <v>1381</v>
      </c>
      <c r="H1365" s="373">
        <v>15</v>
      </c>
      <c r="I1365" s="374"/>
      <c r="J1365" s="375"/>
      <c r="K1365" s="103" t="s">
        <v>1844</v>
      </c>
      <c r="L1365" s="114"/>
      <c r="M1365" s="114"/>
      <c r="N1365" s="103"/>
      <c r="O1365" s="103" t="s">
        <v>17</v>
      </c>
    </row>
    <row r="1366" spans="1:15" ht="33.75" hidden="1" customHeight="1">
      <c r="A1366" s="103">
        <f>MAX(A$2:A1365)+1</f>
        <v>1254</v>
      </c>
      <c r="B1366" s="103" t="s">
        <v>2279</v>
      </c>
      <c r="C1366" s="103" t="s">
        <v>2278</v>
      </c>
      <c r="D1366" s="103"/>
      <c r="E1366" s="103"/>
      <c r="F1366" s="114" t="s">
        <v>914</v>
      </c>
      <c r="G1366" s="114" t="s">
        <v>1381</v>
      </c>
      <c r="H1366" s="373">
        <v>40</v>
      </c>
      <c r="I1366" s="374"/>
      <c r="J1366" s="375"/>
      <c r="K1366" s="103" t="s">
        <v>2280</v>
      </c>
      <c r="L1366" s="114"/>
      <c r="M1366" s="114"/>
      <c r="N1366" s="103"/>
      <c r="O1366" s="103" t="s">
        <v>17</v>
      </c>
    </row>
    <row r="1367" spans="1:15" ht="22.5" hidden="1" customHeight="1">
      <c r="A1367" s="103">
        <f>MAX(A$2:A1366)+1</f>
        <v>1255</v>
      </c>
      <c r="B1367" s="103">
        <v>250310039</v>
      </c>
      <c r="C1367" s="103" t="s">
        <v>2281</v>
      </c>
      <c r="D1367" s="103" t="s">
        <v>2282</v>
      </c>
      <c r="E1367" s="103"/>
      <c r="F1367" s="114" t="s">
        <v>31</v>
      </c>
      <c r="G1367" s="114" t="s">
        <v>1381</v>
      </c>
      <c r="H1367" s="373">
        <v>10</v>
      </c>
      <c r="I1367" s="374"/>
      <c r="J1367" s="375"/>
      <c r="K1367" s="103" t="s">
        <v>1844</v>
      </c>
      <c r="L1367" s="114"/>
      <c r="M1367" s="114"/>
      <c r="N1367" s="103"/>
      <c r="O1367" s="103" t="s">
        <v>17</v>
      </c>
    </row>
    <row r="1368" spans="1:15" ht="22.5" hidden="1" customHeight="1">
      <c r="A1368" s="103">
        <f>MAX(A$2:A1367)+1</f>
        <v>1256</v>
      </c>
      <c r="B1368" s="103" t="s">
        <v>2283</v>
      </c>
      <c r="C1368" s="103" t="s">
        <v>2281</v>
      </c>
      <c r="D1368" s="103"/>
      <c r="E1368" s="103"/>
      <c r="F1368" s="114" t="s">
        <v>36</v>
      </c>
      <c r="G1368" s="114" t="s">
        <v>1381</v>
      </c>
      <c r="H1368" s="373">
        <v>40</v>
      </c>
      <c r="I1368" s="374"/>
      <c r="J1368" s="375"/>
      <c r="K1368" s="103" t="s">
        <v>2197</v>
      </c>
      <c r="L1368" s="114"/>
      <c r="M1368" s="114"/>
      <c r="N1368" s="103"/>
      <c r="O1368" s="103" t="s">
        <v>17</v>
      </c>
    </row>
    <row r="1369" spans="1:15" ht="22.5" hidden="1" customHeight="1">
      <c r="A1369" s="103">
        <f>MAX(A$2:A1368)+1</f>
        <v>1257</v>
      </c>
      <c r="B1369" s="103">
        <v>250310040</v>
      </c>
      <c r="C1369" s="103" t="s">
        <v>2284</v>
      </c>
      <c r="D1369" s="103"/>
      <c r="E1369" s="103"/>
      <c r="F1369" s="114" t="s">
        <v>31</v>
      </c>
      <c r="G1369" s="114" t="s">
        <v>1381</v>
      </c>
      <c r="H1369" s="373">
        <v>20</v>
      </c>
      <c r="I1369" s="374"/>
      <c r="J1369" s="375"/>
      <c r="K1369" s="103" t="s">
        <v>1844</v>
      </c>
      <c r="L1369" s="114"/>
      <c r="M1369" s="114"/>
      <c r="N1369" s="103"/>
      <c r="O1369" s="103" t="s">
        <v>17</v>
      </c>
    </row>
    <row r="1370" spans="1:15" ht="22.5" hidden="1" customHeight="1">
      <c r="A1370" s="103">
        <f>MAX(A$2:A1369)+1</f>
        <v>1258</v>
      </c>
      <c r="B1370" s="103" t="s">
        <v>2285</v>
      </c>
      <c r="C1370" s="103" t="s">
        <v>2284</v>
      </c>
      <c r="D1370" s="103"/>
      <c r="E1370" s="103"/>
      <c r="F1370" s="114" t="s">
        <v>36</v>
      </c>
      <c r="G1370" s="114" t="s">
        <v>1381</v>
      </c>
      <c r="H1370" s="373">
        <v>50</v>
      </c>
      <c r="I1370" s="374"/>
      <c r="J1370" s="375"/>
      <c r="K1370" s="103" t="s">
        <v>2197</v>
      </c>
      <c r="L1370" s="114"/>
      <c r="M1370" s="114"/>
      <c r="N1370" s="103"/>
      <c r="O1370" s="103" t="s">
        <v>17</v>
      </c>
    </row>
    <row r="1371" spans="1:15" ht="22.5" hidden="1" customHeight="1">
      <c r="A1371" s="103">
        <f>MAX(A$2:A1370)+1</f>
        <v>1259</v>
      </c>
      <c r="B1371" s="103">
        <v>250310041</v>
      </c>
      <c r="C1371" s="103" t="s">
        <v>2286</v>
      </c>
      <c r="D1371" s="103"/>
      <c r="E1371" s="103"/>
      <c r="F1371" s="116" t="s">
        <v>31</v>
      </c>
      <c r="G1371" s="114" t="s">
        <v>1381</v>
      </c>
      <c r="H1371" s="373">
        <v>12</v>
      </c>
      <c r="I1371" s="374"/>
      <c r="J1371" s="375"/>
      <c r="K1371" s="103" t="s">
        <v>1844</v>
      </c>
      <c r="L1371" s="114"/>
      <c r="M1371" s="114"/>
      <c r="N1371" s="103"/>
      <c r="O1371" s="103" t="s">
        <v>17</v>
      </c>
    </row>
    <row r="1372" spans="1:15" ht="22.5" hidden="1" customHeight="1">
      <c r="A1372" s="103">
        <f>MAX(A$2:A1371)+1</f>
        <v>1260</v>
      </c>
      <c r="B1372" s="103" t="s">
        <v>2287</v>
      </c>
      <c r="C1372" s="103" t="s">
        <v>2288</v>
      </c>
      <c r="D1372" s="103" t="s">
        <v>2289</v>
      </c>
      <c r="E1372" s="103"/>
      <c r="F1372" s="114" t="s">
        <v>36</v>
      </c>
      <c r="G1372" s="114" t="s">
        <v>1381</v>
      </c>
      <c r="H1372" s="373">
        <v>60</v>
      </c>
      <c r="I1372" s="374"/>
      <c r="J1372" s="375"/>
      <c r="K1372" s="103" t="s">
        <v>2197</v>
      </c>
      <c r="L1372" s="114"/>
      <c r="M1372" s="114"/>
      <c r="N1372" s="103"/>
      <c r="O1372" s="103" t="s">
        <v>17</v>
      </c>
    </row>
    <row r="1373" spans="1:15" ht="22.5" hidden="1" customHeight="1">
      <c r="A1373" s="154">
        <f>MAX(A$2:A1372)+1</f>
        <v>1261</v>
      </c>
      <c r="B1373" s="154">
        <v>250310042</v>
      </c>
      <c r="C1373" s="154" t="s">
        <v>2290</v>
      </c>
      <c r="D1373" s="154"/>
      <c r="E1373" s="154"/>
      <c r="F1373" s="188" t="s">
        <v>31</v>
      </c>
      <c r="G1373" s="188" t="s">
        <v>1381</v>
      </c>
      <c r="H1373" s="373">
        <v>12</v>
      </c>
      <c r="I1373" s="374"/>
      <c r="J1373" s="375"/>
      <c r="K1373" s="154" t="s">
        <v>1844</v>
      </c>
      <c r="L1373" s="188"/>
      <c r="M1373" s="188"/>
      <c r="N1373" s="103"/>
      <c r="O1373" s="103" t="s">
        <v>17</v>
      </c>
    </row>
    <row r="1374" spans="1:15" ht="22.5" hidden="1" customHeight="1">
      <c r="A1374" s="103">
        <f>MAX(A$2:A1373)+1</f>
        <v>1262</v>
      </c>
      <c r="B1374" s="103" t="s">
        <v>2291</v>
      </c>
      <c r="C1374" s="103" t="s">
        <v>2290</v>
      </c>
      <c r="D1374" s="103"/>
      <c r="E1374" s="103"/>
      <c r="F1374" s="114" t="s">
        <v>36</v>
      </c>
      <c r="G1374" s="114" t="s">
        <v>1381</v>
      </c>
      <c r="H1374" s="373">
        <v>60</v>
      </c>
      <c r="I1374" s="374"/>
      <c r="J1374" s="375"/>
      <c r="K1374" s="103" t="s">
        <v>2197</v>
      </c>
      <c r="L1374" s="114"/>
      <c r="M1374" s="114"/>
      <c r="N1374" s="103"/>
      <c r="O1374" s="103" t="s">
        <v>17</v>
      </c>
    </row>
    <row r="1375" spans="1:15" ht="22.5" hidden="1" customHeight="1">
      <c r="A1375" s="103">
        <f>MAX(A$2:A1374)+1</f>
        <v>1263</v>
      </c>
      <c r="B1375" s="103">
        <v>250310043</v>
      </c>
      <c r="C1375" s="103" t="s">
        <v>2292</v>
      </c>
      <c r="D1375" s="103"/>
      <c r="E1375" s="103"/>
      <c r="F1375" s="114" t="s">
        <v>31</v>
      </c>
      <c r="G1375" s="114" t="s">
        <v>1381</v>
      </c>
      <c r="H1375" s="373">
        <v>20</v>
      </c>
      <c r="I1375" s="374"/>
      <c r="J1375" s="375"/>
      <c r="K1375" s="103" t="s">
        <v>1844</v>
      </c>
      <c r="L1375" s="114"/>
      <c r="M1375" s="114"/>
      <c r="N1375" s="103"/>
      <c r="O1375" s="103" t="s">
        <v>17</v>
      </c>
    </row>
    <row r="1376" spans="1:15" ht="22.5" hidden="1" customHeight="1">
      <c r="A1376" s="103">
        <f>MAX(A$2:A1375)+1</f>
        <v>1264</v>
      </c>
      <c r="B1376" s="103" t="s">
        <v>2293</v>
      </c>
      <c r="C1376" s="103" t="s">
        <v>2292</v>
      </c>
      <c r="D1376" s="103"/>
      <c r="E1376" s="103"/>
      <c r="F1376" s="114" t="s">
        <v>36</v>
      </c>
      <c r="G1376" s="114" t="s">
        <v>1381</v>
      </c>
      <c r="H1376" s="373">
        <v>60</v>
      </c>
      <c r="I1376" s="374"/>
      <c r="J1376" s="375"/>
      <c r="K1376" s="103" t="s">
        <v>2197</v>
      </c>
      <c r="L1376" s="114"/>
      <c r="M1376" s="114"/>
      <c r="N1376" s="103"/>
      <c r="O1376" s="103" t="s">
        <v>17</v>
      </c>
    </row>
    <row r="1377" spans="1:15" ht="22.5" hidden="1" customHeight="1">
      <c r="A1377" s="103">
        <f>MAX(A$2:A1376)+1</f>
        <v>1265</v>
      </c>
      <c r="B1377" s="103">
        <v>250310044</v>
      </c>
      <c r="C1377" s="103" t="s">
        <v>2294</v>
      </c>
      <c r="D1377" s="103"/>
      <c r="E1377" s="103"/>
      <c r="F1377" s="114" t="s">
        <v>31</v>
      </c>
      <c r="G1377" s="114" t="s">
        <v>1381</v>
      </c>
      <c r="H1377" s="373">
        <v>15</v>
      </c>
      <c r="I1377" s="374"/>
      <c r="J1377" s="375"/>
      <c r="K1377" s="103" t="s">
        <v>1844</v>
      </c>
      <c r="L1377" s="114"/>
      <c r="M1377" s="114"/>
      <c r="N1377" s="103"/>
      <c r="O1377" s="103" t="s">
        <v>17</v>
      </c>
    </row>
    <row r="1378" spans="1:15" ht="22.5" hidden="1" customHeight="1">
      <c r="A1378" s="103">
        <f>MAX(A$2:A1377)+1</f>
        <v>1266</v>
      </c>
      <c r="B1378" s="103" t="s">
        <v>2295</v>
      </c>
      <c r="C1378" s="103" t="s">
        <v>2294</v>
      </c>
      <c r="D1378" s="103"/>
      <c r="E1378" s="103"/>
      <c r="F1378" s="114" t="s">
        <v>36</v>
      </c>
      <c r="G1378" s="114" t="s">
        <v>1381</v>
      </c>
      <c r="H1378" s="373">
        <v>40</v>
      </c>
      <c r="I1378" s="374"/>
      <c r="J1378" s="375"/>
      <c r="K1378" s="103" t="s">
        <v>2197</v>
      </c>
      <c r="L1378" s="114"/>
      <c r="M1378" s="114"/>
      <c r="N1378" s="103"/>
      <c r="O1378" s="103" t="s">
        <v>17</v>
      </c>
    </row>
    <row r="1379" spans="1:15" ht="22.5" hidden="1" customHeight="1">
      <c r="A1379" s="103">
        <f>MAX(A$2:A1378)+1</f>
        <v>1267</v>
      </c>
      <c r="B1379" s="103">
        <v>250310045</v>
      </c>
      <c r="C1379" s="103" t="s">
        <v>2296</v>
      </c>
      <c r="D1379" s="103"/>
      <c r="E1379" s="103"/>
      <c r="F1379" s="114" t="s">
        <v>31</v>
      </c>
      <c r="G1379" s="114" t="s">
        <v>1381</v>
      </c>
      <c r="H1379" s="373">
        <v>20</v>
      </c>
      <c r="I1379" s="374"/>
      <c r="J1379" s="375"/>
      <c r="K1379" s="103"/>
      <c r="L1379" s="114"/>
      <c r="M1379" s="114"/>
      <c r="N1379" s="103"/>
      <c r="O1379" s="103" t="s">
        <v>17</v>
      </c>
    </row>
    <row r="1380" spans="1:15" ht="22.5" hidden="1" customHeight="1">
      <c r="A1380" s="103">
        <f>MAX(A$2:A1379)+1</f>
        <v>1268</v>
      </c>
      <c r="B1380" s="103">
        <v>250310046</v>
      </c>
      <c r="C1380" s="103" t="s">
        <v>2297</v>
      </c>
      <c r="D1380" s="103"/>
      <c r="E1380" s="103"/>
      <c r="F1380" s="114" t="s">
        <v>31</v>
      </c>
      <c r="G1380" s="114" t="s">
        <v>1381</v>
      </c>
      <c r="H1380" s="373">
        <v>20</v>
      </c>
      <c r="I1380" s="374"/>
      <c r="J1380" s="375"/>
      <c r="K1380" s="103"/>
      <c r="L1380" s="114"/>
      <c r="M1380" s="114"/>
      <c r="N1380" s="103"/>
      <c r="O1380" s="103" t="s">
        <v>17</v>
      </c>
    </row>
    <row r="1381" spans="1:15" ht="22.5" hidden="1" customHeight="1">
      <c r="A1381" s="103">
        <f>MAX(A$2:A1380)+1</f>
        <v>1269</v>
      </c>
      <c r="B1381" s="103">
        <v>250310047</v>
      </c>
      <c r="C1381" s="103" t="s">
        <v>2298</v>
      </c>
      <c r="D1381" s="103"/>
      <c r="E1381" s="103"/>
      <c r="F1381" s="114" t="s">
        <v>31</v>
      </c>
      <c r="G1381" s="114" t="s">
        <v>1381</v>
      </c>
      <c r="H1381" s="373">
        <v>20</v>
      </c>
      <c r="I1381" s="374"/>
      <c r="J1381" s="375"/>
      <c r="K1381" s="103" t="s">
        <v>1844</v>
      </c>
      <c r="L1381" s="114"/>
      <c r="M1381" s="114"/>
      <c r="N1381" s="103"/>
      <c r="O1381" s="103" t="s">
        <v>17</v>
      </c>
    </row>
    <row r="1382" spans="1:15" ht="22.5" hidden="1" customHeight="1">
      <c r="A1382" s="103">
        <f>MAX(A$2:A1381)+1</f>
        <v>1270</v>
      </c>
      <c r="B1382" s="103" t="s">
        <v>2299</v>
      </c>
      <c r="C1382" s="103" t="s">
        <v>2298</v>
      </c>
      <c r="D1382" s="103"/>
      <c r="E1382" s="103"/>
      <c r="F1382" s="114" t="s">
        <v>36</v>
      </c>
      <c r="G1382" s="114" t="s">
        <v>1381</v>
      </c>
      <c r="H1382" s="373">
        <v>40</v>
      </c>
      <c r="I1382" s="374"/>
      <c r="J1382" s="375"/>
      <c r="K1382" s="103" t="s">
        <v>2197</v>
      </c>
      <c r="L1382" s="114"/>
      <c r="M1382" s="114"/>
      <c r="N1382" s="103"/>
      <c r="O1382" s="103" t="s">
        <v>17</v>
      </c>
    </row>
    <row r="1383" spans="1:15" ht="22.5" hidden="1" customHeight="1">
      <c r="A1383" s="103">
        <f>MAX(A$2:A1382)+1</f>
        <v>1271</v>
      </c>
      <c r="B1383" s="103">
        <v>250310048</v>
      </c>
      <c r="C1383" s="103" t="s">
        <v>2300</v>
      </c>
      <c r="D1383" s="103"/>
      <c r="E1383" s="103"/>
      <c r="F1383" s="114" t="s">
        <v>31</v>
      </c>
      <c r="G1383" s="114" t="s">
        <v>1381</v>
      </c>
      <c r="H1383" s="373">
        <v>20</v>
      </c>
      <c r="I1383" s="374"/>
      <c r="J1383" s="375"/>
      <c r="K1383" s="103" t="s">
        <v>1844</v>
      </c>
      <c r="L1383" s="114"/>
      <c r="M1383" s="114"/>
      <c r="N1383" s="103"/>
      <c r="O1383" s="103" t="s">
        <v>17</v>
      </c>
    </row>
    <row r="1384" spans="1:15" ht="22.5" hidden="1" customHeight="1">
      <c r="A1384" s="103">
        <f>MAX(A$2:A1383)+1</f>
        <v>1272</v>
      </c>
      <c r="B1384" s="103" t="s">
        <v>2301</v>
      </c>
      <c r="C1384" s="103" t="s">
        <v>2300</v>
      </c>
      <c r="D1384" s="103"/>
      <c r="E1384" s="103"/>
      <c r="F1384" s="114" t="s">
        <v>36</v>
      </c>
      <c r="G1384" s="114" t="s">
        <v>1381</v>
      </c>
      <c r="H1384" s="373">
        <v>40</v>
      </c>
      <c r="I1384" s="374"/>
      <c r="J1384" s="375"/>
      <c r="K1384" s="103" t="s">
        <v>2197</v>
      </c>
      <c r="L1384" s="114"/>
      <c r="M1384" s="114"/>
      <c r="N1384" s="103"/>
      <c r="O1384" s="103" t="s">
        <v>17</v>
      </c>
    </row>
    <row r="1385" spans="1:15" ht="22.5" hidden="1" customHeight="1">
      <c r="A1385" s="103">
        <f>MAX(A$2:A1384)+1</f>
        <v>1273</v>
      </c>
      <c r="B1385" s="103">
        <v>250310049</v>
      </c>
      <c r="C1385" s="103" t="s">
        <v>2302</v>
      </c>
      <c r="D1385" s="103"/>
      <c r="E1385" s="103"/>
      <c r="F1385" s="114" t="s">
        <v>31</v>
      </c>
      <c r="G1385" s="114" t="s">
        <v>1381</v>
      </c>
      <c r="H1385" s="373">
        <v>20</v>
      </c>
      <c r="I1385" s="374"/>
      <c r="J1385" s="375"/>
      <c r="K1385" s="103" t="s">
        <v>1844</v>
      </c>
      <c r="L1385" s="114"/>
      <c r="M1385" s="114"/>
      <c r="N1385" s="103"/>
      <c r="O1385" s="103" t="s">
        <v>17</v>
      </c>
    </row>
    <row r="1386" spans="1:15" ht="22.5" hidden="1" customHeight="1">
      <c r="A1386" s="103">
        <f>MAX(A$2:A1385)+1</f>
        <v>1274</v>
      </c>
      <c r="B1386" s="103" t="s">
        <v>2303</v>
      </c>
      <c r="C1386" s="103" t="s">
        <v>2302</v>
      </c>
      <c r="D1386" s="103"/>
      <c r="E1386" s="103"/>
      <c r="F1386" s="114" t="s">
        <v>36</v>
      </c>
      <c r="G1386" s="114" t="s">
        <v>1381</v>
      </c>
      <c r="H1386" s="373">
        <v>40</v>
      </c>
      <c r="I1386" s="374"/>
      <c r="J1386" s="375"/>
      <c r="K1386" s="103" t="s">
        <v>2197</v>
      </c>
      <c r="L1386" s="114"/>
      <c r="M1386" s="114"/>
      <c r="N1386" s="103"/>
      <c r="O1386" s="103" t="s">
        <v>17</v>
      </c>
    </row>
    <row r="1387" spans="1:15" ht="22.5" hidden="1" customHeight="1">
      <c r="A1387" s="103">
        <f>MAX(A$2:A1386)+1</f>
        <v>1275</v>
      </c>
      <c r="B1387" s="103">
        <v>250310050</v>
      </c>
      <c r="C1387" s="103" t="s">
        <v>2304</v>
      </c>
      <c r="D1387" s="103"/>
      <c r="E1387" s="103"/>
      <c r="F1387" s="114" t="s">
        <v>31</v>
      </c>
      <c r="G1387" s="114" t="s">
        <v>1381</v>
      </c>
      <c r="H1387" s="373">
        <v>20</v>
      </c>
      <c r="I1387" s="374"/>
      <c r="J1387" s="375"/>
      <c r="K1387" s="103" t="s">
        <v>1844</v>
      </c>
      <c r="L1387" s="114"/>
      <c r="M1387" s="114"/>
      <c r="N1387" s="103"/>
      <c r="O1387" s="103" t="s">
        <v>17</v>
      </c>
    </row>
    <row r="1388" spans="1:15" ht="22.5" hidden="1" customHeight="1">
      <c r="A1388" s="103">
        <f>MAX(A$2:A1387)+1</f>
        <v>1276</v>
      </c>
      <c r="B1388" s="103" t="s">
        <v>2305</v>
      </c>
      <c r="C1388" s="103" t="s">
        <v>2304</v>
      </c>
      <c r="D1388" s="103"/>
      <c r="E1388" s="103"/>
      <c r="F1388" s="114" t="s">
        <v>36</v>
      </c>
      <c r="G1388" s="114" t="s">
        <v>1381</v>
      </c>
      <c r="H1388" s="373">
        <v>40</v>
      </c>
      <c r="I1388" s="374"/>
      <c r="J1388" s="375"/>
      <c r="K1388" s="103" t="s">
        <v>2197</v>
      </c>
      <c r="L1388" s="114"/>
      <c r="M1388" s="114"/>
      <c r="N1388" s="103"/>
      <c r="O1388" s="103" t="s">
        <v>17</v>
      </c>
    </row>
    <row r="1389" spans="1:15" ht="22.5" hidden="1" customHeight="1">
      <c r="A1389" s="103">
        <f>MAX(A$2:A1388)+1</f>
        <v>1277</v>
      </c>
      <c r="B1389" s="103">
        <v>250310051</v>
      </c>
      <c r="C1389" s="103" t="s">
        <v>2306</v>
      </c>
      <c r="D1389" s="103"/>
      <c r="E1389" s="103"/>
      <c r="F1389" s="114" t="s">
        <v>31</v>
      </c>
      <c r="G1389" s="114" t="s">
        <v>1381</v>
      </c>
      <c r="H1389" s="373">
        <v>15</v>
      </c>
      <c r="I1389" s="374"/>
      <c r="J1389" s="375"/>
      <c r="K1389" s="103"/>
      <c r="L1389" s="114"/>
      <c r="M1389" s="114"/>
      <c r="N1389" s="103"/>
      <c r="O1389" s="103" t="s">
        <v>17</v>
      </c>
    </row>
    <row r="1390" spans="1:15" ht="22.5" hidden="1" customHeight="1">
      <c r="A1390" s="103">
        <f>MAX(A$2:A1389)+1</f>
        <v>1278</v>
      </c>
      <c r="B1390" s="103">
        <v>250310052</v>
      </c>
      <c r="C1390" s="103" t="s">
        <v>2307</v>
      </c>
      <c r="D1390" s="103"/>
      <c r="E1390" s="103"/>
      <c r="F1390" s="114" t="s">
        <v>31</v>
      </c>
      <c r="G1390" s="114" t="s">
        <v>1381</v>
      </c>
      <c r="H1390" s="373">
        <v>15</v>
      </c>
      <c r="I1390" s="374"/>
      <c r="J1390" s="375"/>
      <c r="K1390" s="103"/>
      <c r="L1390" s="114"/>
      <c r="M1390" s="114"/>
      <c r="N1390" s="103"/>
      <c r="O1390" s="103" t="s">
        <v>17</v>
      </c>
    </row>
    <row r="1391" spans="1:15" ht="22.5" hidden="1" customHeight="1">
      <c r="A1391" s="103">
        <f>MAX(A$2:A1390)+1</f>
        <v>1279</v>
      </c>
      <c r="B1391" s="103">
        <v>250310054</v>
      </c>
      <c r="C1391" s="103" t="s">
        <v>2308</v>
      </c>
      <c r="D1391" s="103"/>
      <c r="E1391" s="103"/>
      <c r="F1391" s="114" t="s">
        <v>36</v>
      </c>
      <c r="G1391" s="114" t="s">
        <v>1381</v>
      </c>
      <c r="H1391" s="373">
        <v>40</v>
      </c>
      <c r="I1391" s="374"/>
      <c r="J1391" s="375"/>
      <c r="K1391" s="103" t="s">
        <v>2309</v>
      </c>
      <c r="L1391" s="114"/>
      <c r="M1391" s="114"/>
      <c r="N1391" s="103"/>
      <c r="O1391" s="103" t="s">
        <v>17</v>
      </c>
    </row>
    <row r="1392" spans="1:15" ht="22.5" hidden="1" customHeight="1">
      <c r="A1392" s="103">
        <f>MAX(A$2:A1391)+1</f>
        <v>1280</v>
      </c>
      <c r="B1392" s="103" t="s">
        <v>2310</v>
      </c>
      <c r="C1392" s="103" t="s">
        <v>2308</v>
      </c>
      <c r="D1392" s="103"/>
      <c r="E1392" s="103"/>
      <c r="F1392" s="114" t="s">
        <v>36</v>
      </c>
      <c r="G1392" s="114" t="s">
        <v>1381</v>
      </c>
      <c r="H1392" s="373">
        <v>70</v>
      </c>
      <c r="I1392" s="374"/>
      <c r="J1392" s="375"/>
      <c r="K1392" s="103" t="s">
        <v>1741</v>
      </c>
      <c r="L1392" s="114"/>
      <c r="M1392" s="114"/>
      <c r="N1392" s="103"/>
      <c r="O1392" s="103" t="s">
        <v>17</v>
      </c>
    </row>
    <row r="1393" spans="1:15" ht="22.5" hidden="1" customHeight="1">
      <c r="A1393" s="103">
        <f>MAX(A$2:A1392)+1</f>
        <v>1281</v>
      </c>
      <c r="B1393" s="103" t="s">
        <v>2311</v>
      </c>
      <c r="C1393" s="103" t="s">
        <v>2312</v>
      </c>
      <c r="D1393" s="103"/>
      <c r="E1393" s="103"/>
      <c r="F1393" s="114" t="s">
        <v>36</v>
      </c>
      <c r="G1393" s="114" t="s">
        <v>1381</v>
      </c>
      <c r="H1393" s="373">
        <v>95</v>
      </c>
      <c r="I1393" s="374"/>
      <c r="J1393" s="375"/>
      <c r="K1393" s="103" t="s">
        <v>1863</v>
      </c>
      <c r="L1393" s="114"/>
      <c r="M1393" s="114"/>
      <c r="N1393" s="103"/>
      <c r="O1393" s="103" t="s">
        <v>17</v>
      </c>
    </row>
    <row r="1394" spans="1:15" s="90" customFormat="1" ht="22.5">
      <c r="A1394" s="219">
        <f>MAX(A$2:A1393)+1</f>
        <v>1282</v>
      </c>
      <c r="B1394" s="219">
        <v>250310057</v>
      </c>
      <c r="C1394" s="219" t="s">
        <v>2313</v>
      </c>
      <c r="D1394" s="219"/>
      <c r="E1394" s="219"/>
      <c r="F1394" s="220" t="s">
        <v>36</v>
      </c>
      <c r="G1394" s="220" t="s">
        <v>1381</v>
      </c>
      <c r="H1394" s="382">
        <v>50</v>
      </c>
      <c r="I1394" s="383"/>
      <c r="J1394" s="384"/>
      <c r="K1394" s="219"/>
      <c r="L1394" s="220" t="s">
        <v>2314</v>
      </c>
      <c r="M1394" s="220" t="s">
        <v>2315</v>
      </c>
      <c r="N1394" s="219" t="s">
        <v>10559</v>
      </c>
      <c r="O1394" s="219" t="s">
        <v>2317</v>
      </c>
    </row>
    <row r="1395" spans="1:15" ht="22.5" hidden="1" customHeight="1">
      <c r="A1395" s="103">
        <f>MAX(A$2:A1394)+1</f>
        <v>1283</v>
      </c>
      <c r="B1395" s="103">
        <v>250310065</v>
      </c>
      <c r="C1395" s="103" t="s">
        <v>2318</v>
      </c>
      <c r="D1395" s="103"/>
      <c r="E1395" s="103"/>
      <c r="F1395" s="114" t="s">
        <v>23</v>
      </c>
      <c r="G1395" s="114" t="s">
        <v>648</v>
      </c>
      <c r="H1395" s="373" t="s">
        <v>25</v>
      </c>
      <c r="I1395" s="374"/>
      <c r="J1395" s="375"/>
      <c r="K1395" s="103" t="s">
        <v>2146</v>
      </c>
      <c r="L1395" s="114"/>
      <c r="M1395" s="114"/>
      <c r="N1395" s="103"/>
      <c r="O1395" s="103" t="s">
        <v>17</v>
      </c>
    </row>
    <row r="1396" spans="1:15" ht="22.5" hidden="1" customHeight="1">
      <c r="A1396" s="103">
        <f>MAX(A$2:A1395)+1</f>
        <v>1284</v>
      </c>
      <c r="B1396" s="133" t="s">
        <v>2319</v>
      </c>
      <c r="C1396" s="134" t="s">
        <v>2320</v>
      </c>
      <c r="D1396" s="152"/>
      <c r="E1396" s="140"/>
      <c r="F1396" s="95" t="s">
        <v>23</v>
      </c>
      <c r="G1396" s="147" t="s">
        <v>1381</v>
      </c>
      <c r="H1396" s="373" t="s">
        <v>56</v>
      </c>
      <c r="I1396" s="374"/>
      <c r="J1396" s="375"/>
      <c r="K1396" s="207" t="s">
        <v>2267</v>
      </c>
      <c r="L1396" s="114"/>
      <c r="M1396" s="221"/>
      <c r="N1396" s="103"/>
      <c r="O1396" s="103" t="s">
        <v>17</v>
      </c>
    </row>
    <row r="1397" spans="1:15" ht="22.5" hidden="1" customHeight="1">
      <c r="A1397" s="103">
        <f>MAX(A$2:A1396)+1</f>
        <v>1285</v>
      </c>
      <c r="B1397" s="103">
        <v>250310066</v>
      </c>
      <c r="C1397" s="103" t="s">
        <v>2321</v>
      </c>
      <c r="D1397" s="103"/>
      <c r="E1397" s="103"/>
      <c r="F1397" s="114" t="s">
        <v>23</v>
      </c>
      <c r="G1397" s="114" t="s">
        <v>648</v>
      </c>
      <c r="H1397" s="373" t="s">
        <v>25</v>
      </c>
      <c r="I1397" s="374"/>
      <c r="J1397" s="375"/>
      <c r="K1397" s="103" t="s">
        <v>2146</v>
      </c>
      <c r="L1397" s="114"/>
      <c r="M1397" s="114"/>
      <c r="N1397" s="103"/>
      <c r="O1397" s="103" t="s">
        <v>17</v>
      </c>
    </row>
    <row r="1398" spans="1:15" ht="22.5" hidden="1" customHeight="1">
      <c r="A1398" s="103">
        <f>MAX(A$2:A1397)+1</f>
        <v>1286</v>
      </c>
      <c r="B1398" s="103" t="s">
        <v>2322</v>
      </c>
      <c r="C1398" s="103" t="s">
        <v>2323</v>
      </c>
      <c r="D1398" s="103"/>
      <c r="E1398" s="103"/>
      <c r="F1398" s="114" t="s">
        <v>36</v>
      </c>
      <c r="G1398" s="114" t="s">
        <v>32</v>
      </c>
      <c r="H1398" s="373">
        <v>200</v>
      </c>
      <c r="I1398" s="374"/>
      <c r="J1398" s="375"/>
      <c r="K1398" s="103" t="s">
        <v>1528</v>
      </c>
      <c r="L1398" s="114"/>
      <c r="M1398" s="114"/>
      <c r="N1398" s="103"/>
      <c r="O1398" s="103" t="s">
        <v>17</v>
      </c>
    </row>
    <row r="1399" spans="1:15" ht="22.5" hidden="1" customHeight="1">
      <c r="A1399" s="103">
        <f>MAX(A$2:A1398)+1</f>
        <v>1287</v>
      </c>
      <c r="B1399" s="133" t="s">
        <v>2324</v>
      </c>
      <c r="C1399" s="135" t="s">
        <v>2325</v>
      </c>
      <c r="D1399" s="152"/>
      <c r="E1399" s="140"/>
      <c r="F1399" s="95" t="s">
        <v>23</v>
      </c>
      <c r="G1399" s="147" t="s">
        <v>1381</v>
      </c>
      <c r="H1399" s="373" t="s">
        <v>56</v>
      </c>
      <c r="I1399" s="374"/>
      <c r="J1399" s="375"/>
      <c r="K1399" s="207" t="s">
        <v>2267</v>
      </c>
      <c r="L1399" s="114"/>
      <c r="M1399" s="114"/>
      <c r="N1399" s="103"/>
      <c r="O1399" s="103" t="s">
        <v>17</v>
      </c>
    </row>
    <row r="1400" spans="1:15" ht="22.5" hidden="1" customHeight="1">
      <c r="A1400" s="103">
        <f>MAX(A$2:A1399)+1</f>
        <v>1288</v>
      </c>
      <c r="B1400" s="103">
        <v>250310067</v>
      </c>
      <c r="C1400" s="103" t="s">
        <v>2326</v>
      </c>
      <c r="D1400" s="103"/>
      <c r="E1400" s="103"/>
      <c r="F1400" s="114" t="s">
        <v>36</v>
      </c>
      <c r="G1400" s="114" t="s">
        <v>1381</v>
      </c>
      <c r="H1400" s="373">
        <v>70</v>
      </c>
      <c r="I1400" s="374"/>
      <c r="J1400" s="375"/>
      <c r="K1400" s="103" t="s">
        <v>1863</v>
      </c>
      <c r="L1400" s="114"/>
      <c r="M1400" s="114"/>
      <c r="N1400" s="103"/>
      <c r="O1400" s="103" t="s">
        <v>17</v>
      </c>
    </row>
    <row r="1401" spans="1:15" ht="22.5" hidden="1" customHeight="1">
      <c r="A1401" s="103">
        <f>MAX(A$2:A1400)+1</f>
        <v>1289</v>
      </c>
      <c r="B1401" s="103">
        <v>250310068</v>
      </c>
      <c r="C1401" s="103" t="s">
        <v>2327</v>
      </c>
      <c r="D1401" s="103"/>
      <c r="E1401" s="103"/>
      <c r="F1401" s="114" t="s">
        <v>36</v>
      </c>
      <c r="G1401" s="114" t="s">
        <v>1381</v>
      </c>
      <c r="H1401" s="373">
        <v>120</v>
      </c>
      <c r="I1401" s="374"/>
      <c r="J1401" s="375"/>
      <c r="K1401" s="103" t="s">
        <v>1863</v>
      </c>
      <c r="L1401" s="114"/>
      <c r="M1401" s="114"/>
      <c r="N1401" s="103"/>
      <c r="O1401" s="103" t="s">
        <v>17</v>
      </c>
    </row>
    <row r="1402" spans="1:15" ht="22.5" hidden="1" customHeight="1">
      <c r="A1402" s="103">
        <f>MAX(A$2:A1401)+1</f>
        <v>1290</v>
      </c>
      <c r="B1402" s="103">
        <v>250310071</v>
      </c>
      <c r="C1402" s="103" t="s">
        <v>2329</v>
      </c>
      <c r="D1402" s="103"/>
      <c r="E1402" s="103"/>
      <c r="F1402" s="114" t="s">
        <v>36</v>
      </c>
      <c r="G1402" s="114" t="s">
        <v>1381</v>
      </c>
      <c r="H1402" s="373">
        <v>160</v>
      </c>
      <c r="I1402" s="374"/>
      <c r="J1402" s="375"/>
      <c r="K1402" s="103" t="s">
        <v>1741</v>
      </c>
      <c r="L1402" s="114"/>
      <c r="M1402" s="114"/>
      <c r="N1402" s="103"/>
      <c r="O1402" s="103" t="s">
        <v>17</v>
      </c>
    </row>
    <row r="1403" spans="1:15" ht="22.5" hidden="1" customHeight="1">
      <c r="A1403" s="103">
        <f>MAX(A$2:A1402)+1</f>
        <v>1291</v>
      </c>
      <c r="B1403" s="103">
        <v>250310072</v>
      </c>
      <c r="C1403" s="103" t="s">
        <v>2330</v>
      </c>
      <c r="D1403" s="103"/>
      <c r="E1403" s="103"/>
      <c r="F1403" s="114" t="s">
        <v>23</v>
      </c>
      <c r="G1403" s="114" t="s">
        <v>32</v>
      </c>
      <c r="H1403" s="373">
        <v>60</v>
      </c>
      <c r="I1403" s="374"/>
      <c r="J1403" s="375"/>
      <c r="K1403" s="103"/>
      <c r="L1403" s="114"/>
      <c r="M1403" s="114"/>
      <c r="N1403" s="103"/>
      <c r="O1403" s="103" t="s">
        <v>17</v>
      </c>
    </row>
    <row r="1404" spans="1:15" ht="22.5" hidden="1" customHeight="1">
      <c r="A1404" s="103">
        <f>MAX(A$2:A1403)+1</f>
        <v>1292</v>
      </c>
      <c r="B1404" s="103">
        <v>250310073</v>
      </c>
      <c r="C1404" s="103" t="s">
        <v>2331</v>
      </c>
      <c r="D1404" s="103"/>
      <c r="E1404" s="103"/>
      <c r="F1404" s="114" t="s">
        <v>36</v>
      </c>
      <c r="G1404" s="114" t="s">
        <v>32</v>
      </c>
      <c r="H1404" s="373">
        <v>200</v>
      </c>
      <c r="I1404" s="374"/>
      <c r="J1404" s="375"/>
      <c r="K1404" s="103" t="s">
        <v>1741</v>
      </c>
      <c r="L1404" s="114"/>
      <c r="M1404" s="114"/>
      <c r="N1404" s="103"/>
      <c r="O1404" s="103" t="s">
        <v>17</v>
      </c>
    </row>
    <row r="1405" spans="1:15" ht="22.5" hidden="1" customHeight="1">
      <c r="A1405" s="103">
        <f>MAX(A$2:A1404)+1</f>
        <v>1293</v>
      </c>
      <c r="B1405" s="103">
        <v>250310074</v>
      </c>
      <c r="C1405" s="103" t="s">
        <v>2332</v>
      </c>
      <c r="D1405" s="103"/>
      <c r="E1405" s="103"/>
      <c r="F1405" s="114" t="s">
        <v>36</v>
      </c>
      <c r="G1405" s="114" t="s">
        <v>1381</v>
      </c>
      <c r="H1405" s="373">
        <v>50</v>
      </c>
      <c r="I1405" s="374"/>
      <c r="J1405" s="375"/>
      <c r="K1405" s="103" t="s">
        <v>1741</v>
      </c>
      <c r="L1405" s="114"/>
      <c r="M1405" s="114"/>
      <c r="N1405" s="103"/>
      <c r="O1405" s="103" t="s">
        <v>17</v>
      </c>
    </row>
    <row r="1406" spans="1:15" ht="33.75" hidden="1" customHeight="1">
      <c r="A1406" s="103">
        <f>MAX(A$2:A1405)+1</f>
        <v>1294</v>
      </c>
      <c r="B1406" s="133">
        <v>250310075</v>
      </c>
      <c r="C1406" s="134" t="s">
        <v>2333</v>
      </c>
      <c r="D1406" s="152" t="s">
        <v>2334</v>
      </c>
      <c r="E1406" s="150"/>
      <c r="F1406" s="118" t="s">
        <v>23</v>
      </c>
      <c r="G1406" s="147" t="s">
        <v>32</v>
      </c>
      <c r="H1406" s="373" t="s">
        <v>56</v>
      </c>
      <c r="I1406" s="374"/>
      <c r="J1406" s="375"/>
      <c r="K1406" s="214" t="s">
        <v>336</v>
      </c>
      <c r="L1406" s="114"/>
      <c r="M1406" s="114"/>
      <c r="N1406" s="103"/>
      <c r="O1406" s="103" t="s">
        <v>17</v>
      </c>
    </row>
    <row r="1407" spans="1:15" ht="22.5" hidden="1" customHeight="1">
      <c r="A1407" s="103">
        <f>MAX(A$2:A1406)+1</f>
        <v>1295</v>
      </c>
      <c r="B1407" s="150">
        <v>250310076</v>
      </c>
      <c r="C1407" s="135" t="s">
        <v>2194</v>
      </c>
      <c r="D1407" s="150" t="s">
        <v>2335</v>
      </c>
      <c r="E1407" s="150"/>
      <c r="F1407" s="118" t="s">
        <v>23</v>
      </c>
      <c r="G1407" s="147" t="s">
        <v>32</v>
      </c>
      <c r="H1407" s="373" t="s">
        <v>56</v>
      </c>
      <c r="I1407" s="374"/>
      <c r="J1407" s="375"/>
      <c r="K1407" s="207" t="s">
        <v>1963</v>
      </c>
      <c r="L1407" s="114"/>
      <c r="M1407" s="114"/>
      <c r="N1407" s="103"/>
      <c r="O1407" s="103" t="s">
        <v>17</v>
      </c>
    </row>
    <row r="1408" spans="1:15" s="87" customFormat="1" ht="22.5" hidden="1" customHeight="1">
      <c r="A1408" s="103"/>
      <c r="B1408" s="103">
        <v>250311</v>
      </c>
      <c r="C1408" s="103" t="s">
        <v>2336</v>
      </c>
      <c r="D1408" s="103"/>
      <c r="E1408" s="103"/>
      <c r="F1408" s="114"/>
      <c r="G1408" s="114"/>
      <c r="H1408" s="373"/>
      <c r="I1408" s="374"/>
      <c r="J1408" s="375"/>
      <c r="K1408" s="103"/>
      <c r="L1408" s="114"/>
      <c r="M1408" s="114"/>
      <c r="N1408" s="103"/>
      <c r="O1408" s="103" t="s">
        <v>17</v>
      </c>
    </row>
    <row r="1409" spans="1:15" ht="22.5" hidden="1" customHeight="1">
      <c r="A1409" s="103">
        <f>MAX(A$2:A1408)+1</f>
        <v>1296</v>
      </c>
      <c r="B1409" s="103">
        <v>250311001</v>
      </c>
      <c r="C1409" s="103" t="s">
        <v>2337</v>
      </c>
      <c r="D1409" s="103"/>
      <c r="E1409" s="103"/>
      <c r="F1409" s="114" t="s">
        <v>36</v>
      </c>
      <c r="G1409" s="114" t="s">
        <v>1381</v>
      </c>
      <c r="H1409" s="373">
        <v>30</v>
      </c>
      <c r="I1409" s="374"/>
      <c r="J1409" s="375"/>
      <c r="K1409" s="103"/>
      <c r="L1409" s="114"/>
      <c r="M1409" s="114"/>
      <c r="N1409" s="103"/>
      <c r="O1409" s="103" t="s">
        <v>17</v>
      </c>
    </row>
    <row r="1410" spans="1:15" ht="22.5" hidden="1" customHeight="1">
      <c r="A1410" s="103">
        <f>MAX(A$2:A1409)+1</f>
        <v>1297</v>
      </c>
      <c r="B1410" s="103">
        <v>250311002</v>
      </c>
      <c r="C1410" s="103" t="s">
        <v>2338</v>
      </c>
      <c r="D1410" s="103"/>
      <c r="E1410" s="103"/>
      <c r="F1410" s="114" t="s">
        <v>36</v>
      </c>
      <c r="G1410" s="114" t="s">
        <v>1381</v>
      </c>
      <c r="H1410" s="373">
        <v>40</v>
      </c>
      <c r="I1410" s="374"/>
      <c r="J1410" s="375"/>
      <c r="K1410" s="103" t="s">
        <v>2339</v>
      </c>
      <c r="L1410" s="114"/>
      <c r="M1410" s="114"/>
      <c r="N1410" s="103"/>
      <c r="O1410" s="103" t="s">
        <v>17</v>
      </c>
    </row>
    <row r="1411" spans="1:15" ht="22.5" hidden="1" customHeight="1">
      <c r="A1411" s="103">
        <f>MAX(A$2:A1410)+1</f>
        <v>1298</v>
      </c>
      <c r="B1411" s="103">
        <v>250311003</v>
      </c>
      <c r="C1411" s="103" t="s">
        <v>2340</v>
      </c>
      <c r="D1411" s="103"/>
      <c r="E1411" s="103"/>
      <c r="F1411" s="114" t="s">
        <v>36</v>
      </c>
      <c r="G1411" s="114" t="s">
        <v>1381</v>
      </c>
      <c r="H1411" s="373">
        <v>20</v>
      </c>
      <c r="I1411" s="374"/>
      <c r="J1411" s="375"/>
      <c r="K1411" s="103" t="s">
        <v>2339</v>
      </c>
      <c r="L1411" s="114"/>
      <c r="M1411" s="114"/>
      <c r="N1411" s="103"/>
      <c r="O1411" s="103" t="s">
        <v>17</v>
      </c>
    </row>
    <row r="1412" spans="1:15" ht="22.5" hidden="1" customHeight="1">
      <c r="A1412" s="103">
        <f>MAX(A$2:A1411)+1</f>
        <v>1299</v>
      </c>
      <c r="B1412" s="103">
        <v>250311004</v>
      </c>
      <c r="C1412" s="103" t="s">
        <v>2341</v>
      </c>
      <c r="D1412" s="103"/>
      <c r="E1412" s="103"/>
      <c r="F1412" s="114" t="s">
        <v>36</v>
      </c>
      <c r="G1412" s="114" t="s">
        <v>1381</v>
      </c>
      <c r="H1412" s="373">
        <v>20</v>
      </c>
      <c r="I1412" s="374"/>
      <c r="J1412" s="375"/>
      <c r="K1412" s="103" t="s">
        <v>2339</v>
      </c>
      <c r="L1412" s="114"/>
      <c r="M1412" s="114"/>
      <c r="N1412" s="103"/>
      <c r="O1412" s="103" t="s">
        <v>17</v>
      </c>
    </row>
    <row r="1413" spans="1:15" ht="22.5" hidden="1" customHeight="1">
      <c r="A1413" s="103">
        <f>MAX(A$2:A1412)+1</f>
        <v>1300</v>
      </c>
      <c r="B1413" s="103">
        <v>250311005</v>
      </c>
      <c r="C1413" s="103" t="s">
        <v>2342</v>
      </c>
      <c r="D1413" s="103"/>
      <c r="E1413" s="103"/>
      <c r="F1413" s="114" t="s">
        <v>36</v>
      </c>
      <c r="G1413" s="114" t="s">
        <v>1381</v>
      </c>
      <c r="H1413" s="373">
        <v>110</v>
      </c>
      <c r="I1413" s="374"/>
      <c r="J1413" s="375"/>
      <c r="K1413" s="103"/>
      <c r="L1413" s="114"/>
      <c r="M1413" s="114"/>
      <c r="N1413" s="103"/>
      <c r="O1413" s="103" t="s">
        <v>17</v>
      </c>
    </row>
    <row r="1414" spans="1:15" ht="22.5" hidden="1" customHeight="1">
      <c r="A1414" s="103">
        <f>MAX(A$2:A1413)+1</f>
        <v>1301</v>
      </c>
      <c r="B1414" s="103" t="s">
        <v>2343</v>
      </c>
      <c r="C1414" s="103" t="s">
        <v>2344</v>
      </c>
      <c r="D1414" s="103"/>
      <c r="E1414" s="103" t="s">
        <v>252</v>
      </c>
      <c r="F1414" s="114" t="s">
        <v>36</v>
      </c>
      <c r="G1414" s="114" t="s">
        <v>1381</v>
      </c>
      <c r="H1414" s="373">
        <v>85</v>
      </c>
      <c r="I1414" s="374"/>
      <c r="J1414" s="375"/>
      <c r="K1414" s="164" t="s">
        <v>1998</v>
      </c>
      <c r="L1414" s="114"/>
      <c r="M1414" s="114"/>
      <c r="N1414" s="103"/>
      <c r="O1414" s="103" t="s">
        <v>17</v>
      </c>
    </row>
    <row r="1415" spans="1:15" ht="24" hidden="1" customHeight="1">
      <c r="A1415" s="103">
        <f>MAX(A$2:A1414)+1</f>
        <v>1302</v>
      </c>
      <c r="B1415" s="103">
        <v>250311008</v>
      </c>
      <c r="C1415" s="154" t="s">
        <v>2345</v>
      </c>
      <c r="D1415" s="154"/>
      <c r="E1415" s="154"/>
      <c r="F1415" s="114" t="s">
        <v>36</v>
      </c>
      <c r="G1415" s="188" t="s">
        <v>1381</v>
      </c>
      <c r="H1415" s="373">
        <v>130</v>
      </c>
      <c r="I1415" s="374"/>
      <c r="J1415" s="375"/>
      <c r="K1415" s="223" t="s">
        <v>2159</v>
      </c>
      <c r="L1415" s="114"/>
      <c r="M1415" s="188"/>
      <c r="N1415" s="114"/>
      <c r="O1415" s="103" t="s">
        <v>915</v>
      </c>
    </row>
    <row r="1416" spans="1:15" ht="22.5" hidden="1" customHeight="1">
      <c r="A1416" s="103">
        <f>MAX(A$2:A1415)+1</f>
        <v>1303</v>
      </c>
      <c r="B1416" s="103">
        <v>250311009</v>
      </c>
      <c r="C1416" s="103" t="s">
        <v>2346</v>
      </c>
      <c r="D1416" s="103"/>
      <c r="E1416" s="103"/>
      <c r="F1416" s="114" t="s">
        <v>23</v>
      </c>
      <c r="G1416" s="114" t="s">
        <v>1381</v>
      </c>
      <c r="H1416" s="373" t="s">
        <v>56</v>
      </c>
      <c r="I1416" s="374"/>
      <c r="J1416" s="375"/>
      <c r="K1416" s="161" t="s">
        <v>2236</v>
      </c>
      <c r="L1416" s="114"/>
      <c r="M1416" s="114"/>
      <c r="N1416" s="103"/>
      <c r="O1416" s="103" t="s">
        <v>17</v>
      </c>
    </row>
    <row r="1417" spans="1:15" s="87" customFormat="1" ht="22.5" hidden="1" customHeight="1">
      <c r="A1417" s="103"/>
      <c r="B1417" s="103">
        <v>2504</v>
      </c>
      <c r="C1417" s="103" t="s">
        <v>2347</v>
      </c>
      <c r="D1417" s="103" t="s">
        <v>1602</v>
      </c>
      <c r="E1417" s="103"/>
      <c r="F1417" s="114"/>
      <c r="G1417" s="114"/>
      <c r="H1417" s="373"/>
      <c r="I1417" s="374"/>
      <c r="J1417" s="375"/>
      <c r="K1417" s="103"/>
      <c r="L1417" s="114"/>
      <c r="M1417" s="114"/>
      <c r="N1417" s="103"/>
      <c r="O1417" s="103" t="s">
        <v>17</v>
      </c>
    </row>
    <row r="1418" spans="1:15" s="87" customFormat="1" ht="22.5" hidden="1" customHeight="1">
      <c r="A1418" s="103"/>
      <c r="B1418" s="103">
        <v>250401</v>
      </c>
      <c r="C1418" s="103" t="s">
        <v>2348</v>
      </c>
      <c r="D1418" s="103"/>
      <c r="E1418" s="103"/>
      <c r="F1418" s="114"/>
      <c r="G1418" s="114"/>
      <c r="H1418" s="373"/>
      <c r="I1418" s="374"/>
      <c r="J1418" s="375"/>
      <c r="K1418" s="103"/>
      <c r="L1418" s="114"/>
      <c r="M1418" s="114"/>
      <c r="N1418" s="103"/>
      <c r="O1418" s="103" t="s">
        <v>17</v>
      </c>
    </row>
    <row r="1419" spans="1:15" ht="22.5" hidden="1" customHeight="1">
      <c r="A1419" s="103">
        <f>MAX(A$2:A1418)+1</f>
        <v>1304</v>
      </c>
      <c r="B1419" s="103">
        <v>250401001</v>
      </c>
      <c r="C1419" s="103" t="s">
        <v>2349</v>
      </c>
      <c r="D1419" s="103"/>
      <c r="E1419" s="103"/>
      <c r="F1419" s="114" t="s">
        <v>31</v>
      </c>
      <c r="G1419" s="114" t="s">
        <v>1381</v>
      </c>
      <c r="H1419" s="373">
        <v>50</v>
      </c>
      <c r="I1419" s="374"/>
      <c r="J1419" s="375"/>
      <c r="K1419" s="103"/>
      <c r="L1419" s="114"/>
      <c r="M1419" s="114"/>
      <c r="N1419" s="103"/>
      <c r="O1419" s="103" t="s">
        <v>17</v>
      </c>
    </row>
    <row r="1420" spans="1:15" ht="22.5" hidden="1" customHeight="1">
      <c r="A1420" s="103">
        <f>MAX(A$2:A1419)+1</f>
        <v>1305</v>
      </c>
      <c r="B1420" s="103">
        <v>250401002</v>
      </c>
      <c r="C1420" s="103" t="s">
        <v>2350</v>
      </c>
      <c r="D1420" s="103"/>
      <c r="E1420" s="103"/>
      <c r="F1420" s="114" t="s">
        <v>31</v>
      </c>
      <c r="G1420" s="114" t="s">
        <v>1381</v>
      </c>
      <c r="H1420" s="373">
        <v>4</v>
      </c>
      <c r="I1420" s="374"/>
      <c r="J1420" s="375"/>
      <c r="K1420" s="103"/>
      <c r="L1420" s="114"/>
      <c r="M1420" s="114"/>
      <c r="N1420" s="103"/>
      <c r="O1420" s="103" t="s">
        <v>17</v>
      </c>
    </row>
    <row r="1421" spans="1:15" ht="22.5" hidden="1" customHeight="1">
      <c r="A1421" s="103">
        <f>MAX(A$2:A1420)+1</f>
        <v>1306</v>
      </c>
      <c r="B1421" s="103">
        <v>250401003</v>
      </c>
      <c r="C1421" s="103" t="s">
        <v>2351</v>
      </c>
      <c r="D1421" s="103"/>
      <c r="E1421" s="103"/>
      <c r="F1421" s="114" t="s">
        <v>31</v>
      </c>
      <c r="G1421" s="114" t="s">
        <v>1381</v>
      </c>
      <c r="H1421" s="373">
        <v>4</v>
      </c>
      <c r="I1421" s="374"/>
      <c r="J1421" s="375"/>
      <c r="K1421" s="103"/>
      <c r="L1421" s="114"/>
      <c r="M1421" s="114"/>
      <c r="N1421" s="103"/>
      <c r="O1421" s="103" t="s">
        <v>17</v>
      </c>
    </row>
    <row r="1422" spans="1:15" ht="22.5" hidden="1" customHeight="1">
      <c r="A1422" s="103">
        <f>MAX(A$2:A1421)+1</f>
        <v>1307</v>
      </c>
      <c r="B1422" s="103">
        <v>250401004</v>
      </c>
      <c r="C1422" s="103" t="s">
        <v>2352</v>
      </c>
      <c r="D1422" s="103"/>
      <c r="E1422" s="103"/>
      <c r="F1422" s="114" t="s">
        <v>31</v>
      </c>
      <c r="G1422" s="114" t="s">
        <v>1381</v>
      </c>
      <c r="H1422" s="373">
        <v>5</v>
      </c>
      <c r="I1422" s="374"/>
      <c r="J1422" s="375"/>
      <c r="K1422" s="103"/>
      <c r="L1422" s="114"/>
      <c r="M1422" s="114"/>
      <c r="N1422" s="103"/>
      <c r="O1422" s="103" t="s">
        <v>17</v>
      </c>
    </row>
    <row r="1423" spans="1:15" ht="22.5" hidden="1" customHeight="1">
      <c r="A1423" s="103">
        <f>MAX(A$2:A1422)+1</f>
        <v>1308</v>
      </c>
      <c r="B1423" s="103">
        <v>250401005</v>
      </c>
      <c r="C1423" s="103" t="s">
        <v>2353</v>
      </c>
      <c r="D1423" s="103"/>
      <c r="E1423" s="103"/>
      <c r="F1423" s="114" t="s">
        <v>31</v>
      </c>
      <c r="G1423" s="114" t="s">
        <v>1381</v>
      </c>
      <c r="H1423" s="373">
        <v>5</v>
      </c>
      <c r="I1423" s="374"/>
      <c r="J1423" s="375"/>
      <c r="K1423" s="103"/>
      <c r="L1423" s="114"/>
      <c r="M1423" s="114"/>
      <c r="N1423" s="103"/>
      <c r="O1423" s="103" t="s">
        <v>17</v>
      </c>
    </row>
    <row r="1424" spans="1:15" ht="22.5" hidden="1" customHeight="1">
      <c r="A1424" s="103">
        <f>MAX(A$2:A1423)+1</f>
        <v>1309</v>
      </c>
      <c r="B1424" s="103">
        <v>250401006</v>
      </c>
      <c r="C1424" s="103" t="s">
        <v>2354</v>
      </c>
      <c r="D1424" s="103"/>
      <c r="E1424" s="103"/>
      <c r="F1424" s="114" t="s">
        <v>31</v>
      </c>
      <c r="G1424" s="114" t="s">
        <v>1381</v>
      </c>
      <c r="H1424" s="373">
        <v>5</v>
      </c>
      <c r="I1424" s="374"/>
      <c r="J1424" s="375"/>
      <c r="K1424" s="103"/>
      <c r="L1424" s="114"/>
      <c r="M1424" s="114"/>
      <c r="N1424" s="103"/>
      <c r="O1424" s="103" t="s">
        <v>17</v>
      </c>
    </row>
    <row r="1425" spans="1:15" ht="22.5" hidden="1" customHeight="1">
      <c r="A1425" s="103">
        <f>MAX(A$2:A1424)+1</f>
        <v>1310</v>
      </c>
      <c r="B1425" s="103">
        <v>250401007</v>
      </c>
      <c r="C1425" s="103" t="s">
        <v>2355</v>
      </c>
      <c r="D1425" s="103"/>
      <c r="E1425" s="103"/>
      <c r="F1425" s="114" t="s">
        <v>31</v>
      </c>
      <c r="G1425" s="114" t="s">
        <v>1381</v>
      </c>
      <c r="H1425" s="373">
        <v>4</v>
      </c>
      <c r="I1425" s="374"/>
      <c r="J1425" s="375"/>
      <c r="K1425" s="103"/>
      <c r="L1425" s="114"/>
      <c r="M1425" s="114"/>
      <c r="N1425" s="103"/>
      <c r="O1425" s="103" t="s">
        <v>17</v>
      </c>
    </row>
    <row r="1426" spans="1:15" ht="22.5" hidden="1" customHeight="1">
      <c r="A1426" s="103">
        <f>MAX(A$2:A1425)+1</f>
        <v>1311</v>
      </c>
      <c r="B1426" s="103">
        <v>250401008</v>
      </c>
      <c r="C1426" s="103" t="s">
        <v>2356</v>
      </c>
      <c r="D1426" s="103"/>
      <c r="E1426" s="103"/>
      <c r="F1426" s="114" t="s">
        <v>31</v>
      </c>
      <c r="G1426" s="114" t="s">
        <v>1381</v>
      </c>
      <c r="H1426" s="373">
        <v>5</v>
      </c>
      <c r="I1426" s="374"/>
      <c r="J1426" s="375"/>
      <c r="K1426" s="103"/>
      <c r="L1426" s="114"/>
      <c r="M1426" s="114"/>
      <c r="N1426" s="103"/>
      <c r="O1426" s="103" t="s">
        <v>17</v>
      </c>
    </row>
    <row r="1427" spans="1:15" ht="22.5" hidden="1" customHeight="1">
      <c r="A1427" s="103">
        <f>MAX(A$2:A1426)+1</f>
        <v>1312</v>
      </c>
      <c r="B1427" s="103">
        <v>250401009</v>
      </c>
      <c r="C1427" s="103" t="s">
        <v>2357</v>
      </c>
      <c r="D1427" s="103"/>
      <c r="E1427" s="103"/>
      <c r="F1427" s="114" t="s">
        <v>31</v>
      </c>
      <c r="G1427" s="114" t="s">
        <v>1381</v>
      </c>
      <c r="H1427" s="373">
        <v>5</v>
      </c>
      <c r="I1427" s="374"/>
      <c r="J1427" s="375"/>
      <c r="K1427" s="103"/>
      <c r="L1427" s="114"/>
      <c r="M1427" s="114"/>
      <c r="N1427" s="103"/>
      <c r="O1427" s="103" t="s">
        <v>17</v>
      </c>
    </row>
    <row r="1428" spans="1:15" ht="22.5" hidden="1" customHeight="1">
      <c r="A1428" s="103">
        <f>MAX(A$2:A1427)+1</f>
        <v>1313</v>
      </c>
      <c r="B1428" s="103">
        <v>250401010</v>
      </c>
      <c r="C1428" s="103" t="s">
        <v>2358</v>
      </c>
      <c r="D1428" s="103"/>
      <c r="E1428" s="103"/>
      <c r="F1428" s="114" t="s">
        <v>31</v>
      </c>
      <c r="G1428" s="114" t="s">
        <v>1381</v>
      </c>
      <c r="H1428" s="373">
        <v>5</v>
      </c>
      <c r="I1428" s="374"/>
      <c r="J1428" s="375"/>
      <c r="K1428" s="103"/>
      <c r="L1428" s="114"/>
      <c r="M1428" s="114"/>
      <c r="N1428" s="103"/>
      <c r="O1428" s="103" t="s">
        <v>17</v>
      </c>
    </row>
    <row r="1429" spans="1:15" ht="22.5" hidden="1" customHeight="1">
      <c r="A1429" s="103">
        <f>MAX(A$2:A1428)+1</f>
        <v>1314</v>
      </c>
      <c r="B1429" s="103">
        <v>250401011</v>
      </c>
      <c r="C1429" s="103" t="s">
        <v>2359</v>
      </c>
      <c r="D1429" s="103"/>
      <c r="E1429" s="103"/>
      <c r="F1429" s="114" t="s">
        <v>31</v>
      </c>
      <c r="G1429" s="114" t="s">
        <v>1381</v>
      </c>
      <c r="H1429" s="373">
        <v>15</v>
      </c>
      <c r="I1429" s="374"/>
      <c r="J1429" s="375"/>
      <c r="K1429" s="103"/>
      <c r="L1429" s="114"/>
      <c r="M1429" s="114"/>
      <c r="N1429" s="103"/>
      <c r="O1429" s="103" t="s">
        <v>17</v>
      </c>
    </row>
    <row r="1430" spans="1:15" ht="22.5" hidden="1" customHeight="1">
      <c r="A1430" s="103">
        <f>MAX(A$2:A1429)+1</f>
        <v>1315</v>
      </c>
      <c r="B1430" s="103">
        <v>250401012</v>
      </c>
      <c r="C1430" s="103" t="s">
        <v>2360</v>
      </c>
      <c r="D1430" s="103"/>
      <c r="E1430" s="103"/>
      <c r="F1430" s="114" t="s">
        <v>31</v>
      </c>
      <c r="G1430" s="114" t="s">
        <v>1381</v>
      </c>
      <c r="H1430" s="373">
        <v>4</v>
      </c>
      <c r="I1430" s="374"/>
      <c r="J1430" s="375"/>
      <c r="K1430" s="103"/>
      <c r="L1430" s="114"/>
      <c r="M1430" s="114"/>
      <c r="N1430" s="103"/>
      <c r="O1430" s="103" t="s">
        <v>17</v>
      </c>
    </row>
    <row r="1431" spans="1:15" ht="22.5" hidden="1" customHeight="1">
      <c r="A1431" s="103">
        <f>MAX(A$2:A1430)+1</f>
        <v>1316</v>
      </c>
      <c r="B1431" s="103">
        <v>250401013</v>
      </c>
      <c r="C1431" s="103" t="s">
        <v>2361</v>
      </c>
      <c r="D1431" s="103"/>
      <c r="E1431" s="103"/>
      <c r="F1431" s="114" t="s">
        <v>36</v>
      </c>
      <c r="G1431" s="114" t="s">
        <v>1381</v>
      </c>
      <c r="H1431" s="373">
        <v>50</v>
      </c>
      <c r="I1431" s="374"/>
      <c r="J1431" s="375"/>
      <c r="K1431" s="103" t="s">
        <v>2362</v>
      </c>
      <c r="L1431" s="114"/>
      <c r="M1431" s="114"/>
      <c r="N1431" s="103"/>
      <c r="O1431" s="103" t="s">
        <v>17</v>
      </c>
    </row>
    <row r="1432" spans="1:15" ht="22.5" hidden="1" customHeight="1">
      <c r="A1432" s="103">
        <f>MAX(A$2:A1431)+1</f>
        <v>1317</v>
      </c>
      <c r="B1432" s="103">
        <v>250401014</v>
      </c>
      <c r="C1432" s="154" t="s">
        <v>2363</v>
      </c>
      <c r="D1432" s="154"/>
      <c r="E1432" s="154"/>
      <c r="F1432" s="114" t="s">
        <v>36</v>
      </c>
      <c r="G1432" s="188" t="s">
        <v>1381</v>
      </c>
      <c r="H1432" s="373">
        <v>55</v>
      </c>
      <c r="I1432" s="374"/>
      <c r="J1432" s="375"/>
      <c r="K1432" s="154" t="s">
        <v>2364</v>
      </c>
      <c r="L1432" s="114"/>
      <c r="M1432" s="188"/>
      <c r="N1432" s="114"/>
      <c r="O1432" s="103" t="s">
        <v>915</v>
      </c>
    </row>
    <row r="1433" spans="1:15" ht="22.5" hidden="1" customHeight="1">
      <c r="A1433" s="103">
        <f>MAX(A$2:A1432)+1</f>
        <v>1318</v>
      </c>
      <c r="B1433" s="103" t="s">
        <v>2365</v>
      </c>
      <c r="C1433" s="103" t="s">
        <v>2363</v>
      </c>
      <c r="D1433" s="103"/>
      <c r="E1433" s="103"/>
      <c r="F1433" s="114" t="s">
        <v>36</v>
      </c>
      <c r="G1433" s="114" t="s">
        <v>1381</v>
      </c>
      <c r="H1433" s="373">
        <v>30</v>
      </c>
      <c r="I1433" s="374"/>
      <c r="J1433" s="375"/>
      <c r="K1433" s="103" t="s">
        <v>2366</v>
      </c>
      <c r="L1433" s="114"/>
      <c r="M1433" s="114"/>
      <c r="N1433" s="103"/>
      <c r="O1433" s="103" t="s">
        <v>17</v>
      </c>
    </row>
    <row r="1434" spans="1:15" ht="22.5" hidden="1" customHeight="1">
      <c r="A1434" s="103">
        <f>MAX(A$2:A1433)+1</f>
        <v>1319</v>
      </c>
      <c r="B1434" s="103">
        <v>250401015</v>
      </c>
      <c r="C1434" s="103" t="s">
        <v>2367</v>
      </c>
      <c r="D1434" s="103"/>
      <c r="E1434" s="103"/>
      <c r="F1434" s="114" t="s">
        <v>31</v>
      </c>
      <c r="G1434" s="114" t="s">
        <v>1381</v>
      </c>
      <c r="H1434" s="373">
        <v>2</v>
      </c>
      <c r="I1434" s="374"/>
      <c r="J1434" s="375"/>
      <c r="K1434" s="103"/>
      <c r="L1434" s="114"/>
      <c r="M1434" s="114"/>
      <c r="N1434" s="103"/>
      <c r="O1434" s="103" t="s">
        <v>17</v>
      </c>
    </row>
    <row r="1435" spans="1:15" ht="22.5" hidden="1" customHeight="1">
      <c r="A1435" s="103">
        <f>MAX(A$2:A1434)+1</f>
        <v>1320</v>
      </c>
      <c r="B1435" s="103">
        <v>250401016</v>
      </c>
      <c r="C1435" s="103" t="s">
        <v>2368</v>
      </c>
      <c r="D1435" s="103"/>
      <c r="E1435" s="103"/>
      <c r="F1435" s="114" t="s">
        <v>31</v>
      </c>
      <c r="G1435" s="114" t="s">
        <v>1381</v>
      </c>
      <c r="H1435" s="373">
        <v>20</v>
      </c>
      <c r="I1435" s="374"/>
      <c r="J1435" s="375"/>
      <c r="K1435" s="103"/>
      <c r="L1435" s="114"/>
      <c r="M1435" s="114"/>
      <c r="N1435" s="103"/>
      <c r="O1435" s="103" t="s">
        <v>17</v>
      </c>
    </row>
    <row r="1436" spans="1:15" ht="22.5" hidden="1" customHeight="1">
      <c r="A1436" s="103">
        <f>MAX(A$2:A1435)+1</f>
        <v>1321</v>
      </c>
      <c r="B1436" s="103">
        <v>250401017</v>
      </c>
      <c r="C1436" s="103" t="s">
        <v>2369</v>
      </c>
      <c r="D1436" s="103"/>
      <c r="E1436" s="103"/>
      <c r="F1436" s="114" t="s">
        <v>31</v>
      </c>
      <c r="G1436" s="114" t="s">
        <v>1381</v>
      </c>
      <c r="H1436" s="373">
        <v>10</v>
      </c>
      <c r="I1436" s="374"/>
      <c r="J1436" s="375"/>
      <c r="K1436" s="103"/>
      <c r="L1436" s="114"/>
      <c r="M1436" s="114"/>
      <c r="N1436" s="103"/>
      <c r="O1436" s="103" t="s">
        <v>17</v>
      </c>
    </row>
    <row r="1437" spans="1:15" ht="22.5" hidden="1" customHeight="1">
      <c r="A1437" s="103">
        <f>MAX(A$2:A1436)+1</f>
        <v>1322</v>
      </c>
      <c r="B1437" s="103">
        <v>250401018</v>
      </c>
      <c r="C1437" s="103" t="s">
        <v>2370</v>
      </c>
      <c r="D1437" s="103"/>
      <c r="E1437" s="103"/>
      <c r="F1437" s="114" t="s">
        <v>31</v>
      </c>
      <c r="G1437" s="114" t="s">
        <v>1381</v>
      </c>
      <c r="H1437" s="373">
        <v>35</v>
      </c>
      <c r="I1437" s="374"/>
      <c r="J1437" s="375"/>
      <c r="K1437" s="103"/>
      <c r="L1437" s="114"/>
      <c r="M1437" s="114"/>
      <c r="N1437" s="103"/>
      <c r="O1437" s="103" t="s">
        <v>17</v>
      </c>
    </row>
    <row r="1438" spans="1:15" ht="22.5" hidden="1" customHeight="1">
      <c r="A1438" s="103">
        <f>MAX(A$2:A1437)+1</f>
        <v>1323</v>
      </c>
      <c r="B1438" s="103">
        <v>250401019</v>
      </c>
      <c r="C1438" s="103" t="s">
        <v>2371</v>
      </c>
      <c r="D1438" s="103"/>
      <c r="E1438" s="103"/>
      <c r="F1438" s="114" t="s">
        <v>36</v>
      </c>
      <c r="G1438" s="114" t="s">
        <v>1381</v>
      </c>
      <c r="H1438" s="373">
        <v>10</v>
      </c>
      <c r="I1438" s="374"/>
      <c r="J1438" s="375"/>
      <c r="K1438" s="103" t="s">
        <v>2372</v>
      </c>
      <c r="L1438" s="114"/>
      <c r="M1438" s="114"/>
      <c r="N1438" s="103"/>
      <c r="O1438" s="103" t="s">
        <v>17</v>
      </c>
    </row>
    <row r="1439" spans="1:15" ht="22.5" hidden="1" customHeight="1">
      <c r="A1439" s="103">
        <f>MAX(A$2:A1438)+1</f>
        <v>1324</v>
      </c>
      <c r="B1439" s="103" t="s">
        <v>2373</v>
      </c>
      <c r="C1439" s="103" t="s">
        <v>2371</v>
      </c>
      <c r="D1439" s="103"/>
      <c r="E1439" s="103"/>
      <c r="F1439" s="114" t="s">
        <v>36</v>
      </c>
      <c r="G1439" s="114" t="s">
        <v>1381</v>
      </c>
      <c r="H1439" s="373" t="s">
        <v>25</v>
      </c>
      <c r="I1439" s="374"/>
      <c r="J1439" s="375"/>
      <c r="K1439" s="103" t="s">
        <v>2374</v>
      </c>
      <c r="L1439" s="114"/>
      <c r="M1439" s="114"/>
      <c r="N1439" s="103"/>
      <c r="O1439" s="103" t="s">
        <v>17</v>
      </c>
    </row>
    <row r="1440" spans="1:15" ht="22.5" hidden="1" customHeight="1">
      <c r="A1440" s="103">
        <f>MAX(A$2:A1439)+1</f>
        <v>1325</v>
      </c>
      <c r="B1440" s="103">
        <v>250401020</v>
      </c>
      <c r="C1440" s="103" t="s">
        <v>2375</v>
      </c>
      <c r="D1440" s="103" t="s">
        <v>2376</v>
      </c>
      <c r="E1440" s="103"/>
      <c r="F1440" s="114" t="s">
        <v>31</v>
      </c>
      <c r="G1440" s="114" t="s">
        <v>1381</v>
      </c>
      <c r="H1440" s="373">
        <v>20</v>
      </c>
      <c r="I1440" s="374"/>
      <c r="J1440" s="375"/>
      <c r="K1440" s="103" t="s">
        <v>2377</v>
      </c>
      <c r="L1440" s="114"/>
      <c r="M1440" s="114"/>
      <c r="N1440" s="103"/>
      <c r="O1440" s="103" t="s">
        <v>17</v>
      </c>
    </row>
    <row r="1441" spans="1:15" ht="22.5" hidden="1" customHeight="1">
      <c r="A1441" s="103">
        <f>MAX(A$2:A1440)+1</f>
        <v>1326</v>
      </c>
      <c r="B1441" s="103" t="s">
        <v>2378</v>
      </c>
      <c r="C1441" s="103" t="s">
        <v>2379</v>
      </c>
      <c r="D1441" s="103"/>
      <c r="E1441" s="103"/>
      <c r="F1441" s="114" t="s">
        <v>31</v>
      </c>
      <c r="G1441" s="114" t="s">
        <v>32</v>
      </c>
      <c r="H1441" s="373">
        <v>2</v>
      </c>
      <c r="I1441" s="374"/>
      <c r="J1441" s="375"/>
      <c r="K1441" s="103"/>
      <c r="L1441" s="114"/>
      <c r="M1441" s="114"/>
      <c r="N1441" s="103"/>
      <c r="O1441" s="103" t="s">
        <v>17</v>
      </c>
    </row>
    <row r="1442" spans="1:15" ht="22.5" hidden="1" customHeight="1">
      <c r="A1442" s="103">
        <f>MAX(A$2:A1441)+1</f>
        <v>1327</v>
      </c>
      <c r="B1442" s="103">
        <v>250401021</v>
      </c>
      <c r="C1442" s="103" t="s">
        <v>2380</v>
      </c>
      <c r="D1442" s="103"/>
      <c r="E1442" s="103"/>
      <c r="F1442" s="114" t="s">
        <v>31</v>
      </c>
      <c r="G1442" s="114" t="s">
        <v>1381</v>
      </c>
      <c r="H1442" s="373">
        <v>6</v>
      </c>
      <c r="I1442" s="374"/>
      <c r="J1442" s="375"/>
      <c r="K1442" s="103"/>
      <c r="L1442" s="114"/>
      <c r="M1442" s="114"/>
      <c r="N1442" s="103"/>
      <c r="O1442" s="103" t="s">
        <v>17</v>
      </c>
    </row>
    <row r="1443" spans="1:15" ht="22.5" hidden="1" customHeight="1">
      <c r="A1443" s="103">
        <f>MAX(A$2:A1442)+1</f>
        <v>1328</v>
      </c>
      <c r="B1443" s="103">
        <v>250401022</v>
      </c>
      <c r="C1443" s="103" t="s">
        <v>2381</v>
      </c>
      <c r="D1443" s="103"/>
      <c r="E1443" s="103"/>
      <c r="F1443" s="114" t="s">
        <v>31</v>
      </c>
      <c r="G1443" s="114" t="s">
        <v>1381</v>
      </c>
      <c r="H1443" s="373">
        <v>6</v>
      </c>
      <c r="I1443" s="374"/>
      <c r="J1443" s="375"/>
      <c r="K1443" s="103"/>
      <c r="L1443" s="114"/>
      <c r="M1443" s="114"/>
      <c r="N1443" s="103"/>
      <c r="O1443" s="103" t="s">
        <v>17</v>
      </c>
    </row>
    <row r="1444" spans="1:15" ht="22.5" hidden="1" customHeight="1">
      <c r="A1444" s="103">
        <f>MAX(A$2:A1443)+1</f>
        <v>1329</v>
      </c>
      <c r="B1444" s="103">
        <v>250401023</v>
      </c>
      <c r="C1444" s="103" t="s">
        <v>2382</v>
      </c>
      <c r="D1444" s="103" t="s">
        <v>2383</v>
      </c>
      <c r="E1444" s="103"/>
      <c r="F1444" s="114" t="s">
        <v>31</v>
      </c>
      <c r="G1444" s="114" t="s">
        <v>1381</v>
      </c>
      <c r="H1444" s="373">
        <v>15</v>
      </c>
      <c r="I1444" s="374"/>
      <c r="J1444" s="375"/>
      <c r="K1444" s="103" t="s">
        <v>2384</v>
      </c>
      <c r="L1444" s="114"/>
      <c r="M1444" s="114"/>
      <c r="N1444" s="103"/>
      <c r="O1444" s="103" t="s">
        <v>17</v>
      </c>
    </row>
    <row r="1445" spans="1:15" ht="22.5" hidden="1" customHeight="1">
      <c r="A1445" s="103">
        <f>MAX(A$2:A1444)+1</f>
        <v>1330</v>
      </c>
      <c r="B1445" s="103" t="s">
        <v>2385</v>
      </c>
      <c r="C1445" s="103" t="s">
        <v>2382</v>
      </c>
      <c r="D1445" s="103"/>
      <c r="E1445" s="103"/>
      <c r="F1445" s="114" t="s">
        <v>36</v>
      </c>
      <c r="G1445" s="114" t="s">
        <v>1381</v>
      </c>
      <c r="H1445" s="373">
        <v>20</v>
      </c>
      <c r="I1445" s="374"/>
      <c r="J1445" s="375"/>
      <c r="K1445" s="103" t="s">
        <v>1771</v>
      </c>
      <c r="L1445" s="114"/>
      <c r="M1445" s="114"/>
      <c r="N1445" s="103"/>
      <c r="O1445" s="103" t="s">
        <v>17</v>
      </c>
    </row>
    <row r="1446" spans="1:15" ht="22.5" hidden="1" customHeight="1">
      <c r="A1446" s="103">
        <f>MAX(A$2:A1445)+1</f>
        <v>1331</v>
      </c>
      <c r="B1446" s="103">
        <v>250401024</v>
      </c>
      <c r="C1446" s="103" t="s">
        <v>2386</v>
      </c>
      <c r="D1446" s="103"/>
      <c r="E1446" s="103"/>
      <c r="F1446" s="114" t="s">
        <v>31</v>
      </c>
      <c r="G1446" s="114" t="s">
        <v>1381</v>
      </c>
      <c r="H1446" s="373">
        <v>1</v>
      </c>
      <c r="I1446" s="374"/>
      <c r="J1446" s="375"/>
      <c r="K1446" s="103"/>
      <c r="L1446" s="114"/>
      <c r="M1446" s="114"/>
      <c r="N1446" s="103"/>
      <c r="O1446" s="103" t="s">
        <v>17</v>
      </c>
    </row>
    <row r="1447" spans="1:15" ht="22.5" hidden="1" customHeight="1">
      <c r="A1447" s="103">
        <f>MAX(A$2:A1446)+1</f>
        <v>1332</v>
      </c>
      <c r="B1447" s="103">
        <v>250401025</v>
      </c>
      <c r="C1447" s="103" t="s">
        <v>2387</v>
      </c>
      <c r="D1447" s="103"/>
      <c r="E1447" s="103"/>
      <c r="F1447" s="114" t="s">
        <v>36</v>
      </c>
      <c r="G1447" s="114" t="s">
        <v>1381</v>
      </c>
      <c r="H1447" s="373">
        <v>20</v>
      </c>
      <c r="I1447" s="374"/>
      <c r="J1447" s="375"/>
      <c r="K1447" s="103" t="s">
        <v>1771</v>
      </c>
      <c r="L1447" s="114"/>
      <c r="M1447" s="114"/>
      <c r="N1447" s="103"/>
      <c r="O1447" s="103" t="s">
        <v>17</v>
      </c>
    </row>
    <row r="1448" spans="1:15" ht="22.5" hidden="1" customHeight="1">
      <c r="A1448" s="103">
        <f>MAX(A$2:A1447)+1</f>
        <v>1333</v>
      </c>
      <c r="B1448" s="103" t="s">
        <v>2388</v>
      </c>
      <c r="C1448" s="103" t="s">
        <v>2387</v>
      </c>
      <c r="D1448" s="103"/>
      <c r="E1448" s="103"/>
      <c r="F1448" s="114" t="s">
        <v>31</v>
      </c>
      <c r="G1448" s="114" t="s">
        <v>1381</v>
      </c>
      <c r="H1448" s="373">
        <v>5</v>
      </c>
      <c r="I1448" s="374"/>
      <c r="J1448" s="375"/>
      <c r="K1448" s="103" t="s">
        <v>2389</v>
      </c>
      <c r="L1448" s="114"/>
      <c r="M1448" s="114"/>
      <c r="N1448" s="103"/>
      <c r="O1448" s="103" t="s">
        <v>17</v>
      </c>
    </row>
    <row r="1449" spans="1:15" ht="22.5" hidden="1" customHeight="1">
      <c r="A1449" s="103">
        <f>MAX(A$2:A1448)+1</f>
        <v>1334</v>
      </c>
      <c r="B1449" s="103" t="s">
        <v>2390</v>
      </c>
      <c r="C1449" s="103" t="s">
        <v>2391</v>
      </c>
      <c r="D1449" s="103"/>
      <c r="E1449" s="103"/>
      <c r="F1449" s="114" t="s">
        <v>36</v>
      </c>
      <c r="G1449" s="114" t="s">
        <v>648</v>
      </c>
      <c r="H1449" s="373" t="s">
        <v>25</v>
      </c>
      <c r="I1449" s="374"/>
      <c r="J1449" s="375"/>
      <c r="K1449" s="103" t="s">
        <v>2392</v>
      </c>
      <c r="L1449" s="114"/>
      <c r="M1449" s="114"/>
      <c r="N1449" s="103"/>
      <c r="O1449" s="103" t="s">
        <v>17</v>
      </c>
    </row>
    <row r="1450" spans="1:15" ht="22.5" hidden="1" customHeight="1">
      <c r="A1450" s="103">
        <f>MAX(A$2:A1449)+1</f>
        <v>1335</v>
      </c>
      <c r="B1450" s="103">
        <v>250401026</v>
      </c>
      <c r="C1450" s="103" t="s">
        <v>2393</v>
      </c>
      <c r="D1450" s="103"/>
      <c r="E1450" s="103"/>
      <c r="F1450" s="114" t="s">
        <v>31</v>
      </c>
      <c r="G1450" s="114" t="s">
        <v>1381</v>
      </c>
      <c r="H1450" s="373">
        <v>8</v>
      </c>
      <c r="I1450" s="374"/>
      <c r="J1450" s="375"/>
      <c r="K1450" s="103"/>
      <c r="L1450" s="114"/>
      <c r="M1450" s="114"/>
      <c r="N1450" s="103"/>
      <c r="O1450" s="103" t="s">
        <v>17</v>
      </c>
    </row>
    <row r="1451" spans="1:15" ht="22.5" hidden="1" customHeight="1">
      <c r="A1451" s="103">
        <f>MAX(A$2:A1450)+1</f>
        <v>1336</v>
      </c>
      <c r="B1451" s="103">
        <v>250401027</v>
      </c>
      <c r="C1451" s="103" t="s">
        <v>2394</v>
      </c>
      <c r="D1451" s="103"/>
      <c r="E1451" s="103"/>
      <c r="F1451" s="114" t="s">
        <v>31</v>
      </c>
      <c r="G1451" s="114" t="s">
        <v>1381</v>
      </c>
      <c r="H1451" s="373">
        <v>30</v>
      </c>
      <c r="I1451" s="374"/>
      <c r="J1451" s="375"/>
      <c r="K1451" s="103"/>
      <c r="L1451" s="114"/>
      <c r="M1451" s="114"/>
      <c r="N1451" s="103"/>
      <c r="O1451" s="103" t="s">
        <v>17</v>
      </c>
    </row>
    <row r="1452" spans="1:15" ht="22.5" hidden="1" customHeight="1">
      <c r="A1452" s="103">
        <f>MAX(A$2:A1451)+1</f>
        <v>1337</v>
      </c>
      <c r="B1452" s="150" t="s">
        <v>2395</v>
      </c>
      <c r="C1452" s="135" t="s">
        <v>2396</v>
      </c>
      <c r="D1452" s="150" t="s">
        <v>2397</v>
      </c>
      <c r="E1452" s="150"/>
      <c r="F1452" s="118" t="s">
        <v>23</v>
      </c>
      <c r="G1452" s="147" t="s">
        <v>1381</v>
      </c>
      <c r="H1452" s="373" t="s">
        <v>56</v>
      </c>
      <c r="I1452" s="374"/>
      <c r="J1452" s="375"/>
      <c r="K1452" s="224" t="s">
        <v>2398</v>
      </c>
      <c r="L1452" s="114"/>
      <c r="M1452" s="114"/>
      <c r="N1452" s="103"/>
      <c r="O1452" s="103" t="s">
        <v>17</v>
      </c>
    </row>
    <row r="1453" spans="1:15" ht="22.5" hidden="1" customHeight="1">
      <c r="A1453" s="103">
        <f>MAX(A$2:A1452)+1</f>
        <v>1338</v>
      </c>
      <c r="B1453" s="150" t="s">
        <v>2399</v>
      </c>
      <c r="C1453" s="135" t="s">
        <v>2400</v>
      </c>
      <c r="D1453" s="150" t="s">
        <v>2401</v>
      </c>
      <c r="E1453" s="150"/>
      <c r="F1453" s="118" t="s">
        <v>23</v>
      </c>
      <c r="G1453" s="147" t="s">
        <v>1381</v>
      </c>
      <c r="H1453" s="373" t="s">
        <v>56</v>
      </c>
      <c r="I1453" s="374"/>
      <c r="J1453" s="375"/>
      <c r="K1453" s="207" t="s">
        <v>2398</v>
      </c>
      <c r="L1453" s="114"/>
      <c r="M1453" s="114"/>
      <c r="N1453" s="103"/>
      <c r="O1453" s="103" t="s">
        <v>17</v>
      </c>
    </row>
    <row r="1454" spans="1:15" ht="22.5" hidden="1" customHeight="1">
      <c r="A1454" s="103">
        <f>MAX(A$2:A1453)+1</f>
        <v>1339</v>
      </c>
      <c r="B1454" s="103">
        <v>250401028</v>
      </c>
      <c r="C1454" s="103" t="s">
        <v>2402</v>
      </c>
      <c r="D1454" s="103"/>
      <c r="E1454" s="103"/>
      <c r="F1454" s="114" t="s">
        <v>36</v>
      </c>
      <c r="G1454" s="114" t="s">
        <v>1381</v>
      </c>
      <c r="H1454" s="373">
        <v>30</v>
      </c>
      <c r="I1454" s="374"/>
      <c r="J1454" s="375"/>
      <c r="K1454" s="103" t="s">
        <v>1771</v>
      </c>
      <c r="L1454" s="114"/>
      <c r="M1454" s="114"/>
      <c r="N1454" s="103"/>
      <c r="O1454" s="103" t="s">
        <v>17</v>
      </c>
    </row>
    <row r="1455" spans="1:15" ht="22.5" hidden="1" customHeight="1">
      <c r="A1455" s="103">
        <f>MAX(A$2:A1454)+1</f>
        <v>1340</v>
      </c>
      <c r="B1455" s="103" t="s">
        <v>2403</v>
      </c>
      <c r="C1455" s="103" t="s">
        <v>2402</v>
      </c>
      <c r="D1455" s="103"/>
      <c r="E1455" s="103"/>
      <c r="F1455" s="114" t="s">
        <v>31</v>
      </c>
      <c r="G1455" s="114" t="s">
        <v>1381</v>
      </c>
      <c r="H1455" s="373">
        <v>10</v>
      </c>
      <c r="I1455" s="374"/>
      <c r="J1455" s="375"/>
      <c r="K1455" s="103" t="s">
        <v>2389</v>
      </c>
      <c r="L1455" s="114"/>
      <c r="M1455" s="114"/>
      <c r="N1455" s="103"/>
      <c r="O1455" s="103" t="s">
        <v>17</v>
      </c>
    </row>
    <row r="1456" spans="1:15" ht="22.5" hidden="1" customHeight="1">
      <c r="A1456" s="103">
        <f>MAX(A$2:A1455)+1</f>
        <v>1341</v>
      </c>
      <c r="B1456" s="103">
        <v>250401029</v>
      </c>
      <c r="C1456" s="103" t="s">
        <v>2404</v>
      </c>
      <c r="D1456" s="103"/>
      <c r="E1456" s="103"/>
      <c r="F1456" s="114" t="s">
        <v>36</v>
      </c>
      <c r="G1456" s="114" t="s">
        <v>1381</v>
      </c>
      <c r="H1456" s="373">
        <v>35</v>
      </c>
      <c r="I1456" s="374"/>
      <c r="J1456" s="375"/>
      <c r="K1456" s="103" t="s">
        <v>1394</v>
      </c>
      <c r="L1456" s="114"/>
      <c r="M1456" s="114"/>
      <c r="N1456" s="103"/>
      <c r="O1456" s="103" t="s">
        <v>17</v>
      </c>
    </row>
    <row r="1457" spans="1:15" ht="22.5" hidden="1" customHeight="1">
      <c r="A1457" s="103">
        <f>MAX(A$2:A1456)+1</f>
        <v>1342</v>
      </c>
      <c r="B1457" s="103">
        <v>250401030</v>
      </c>
      <c r="C1457" s="103" t="s">
        <v>2405</v>
      </c>
      <c r="D1457" s="103"/>
      <c r="E1457" s="103"/>
      <c r="F1457" s="114" t="s">
        <v>36</v>
      </c>
      <c r="G1457" s="114" t="s">
        <v>1381</v>
      </c>
      <c r="H1457" s="373">
        <v>35</v>
      </c>
      <c r="I1457" s="374"/>
      <c r="J1457" s="375"/>
      <c r="K1457" s="103" t="s">
        <v>1394</v>
      </c>
      <c r="L1457" s="114"/>
      <c r="M1457" s="114"/>
      <c r="N1457" s="103"/>
      <c r="O1457" s="103" t="s">
        <v>17</v>
      </c>
    </row>
    <row r="1458" spans="1:15" ht="22.5" hidden="1" customHeight="1">
      <c r="A1458" s="103">
        <f>MAX(A$2:A1457)+1</f>
        <v>1343</v>
      </c>
      <c r="B1458" s="103">
        <v>250401031</v>
      </c>
      <c r="C1458" s="103" t="s">
        <v>2406</v>
      </c>
      <c r="D1458" s="103"/>
      <c r="E1458" s="103"/>
      <c r="F1458" s="114" t="s">
        <v>36</v>
      </c>
      <c r="G1458" s="114" t="s">
        <v>2407</v>
      </c>
      <c r="H1458" s="373">
        <v>35</v>
      </c>
      <c r="I1458" s="374"/>
      <c r="J1458" s="375"/>
      <c r="K1458" s="103" t="s">
        <v>1394</v>
      </c>
      <c r="L1458" s="114"/>
      <c r="M1458" s="114"/>
      <c r="N1458" s="103"/>
      <c r="O1458" s="103" t="s">
        <v>17</v>
      </c>
    </row>
    <row r="1459" spans="1:15" ht="11.25" hidden="1" customHeight="1">
      <c r="A1459" s="103">
        <f>MAX(A$2:A1458)+1</f>
        <v>1344</v>
      </c>
      <c r="B1459" s="103">
        <v>250401033</v>
      </c>
      <c r="C1459" s="103" t="s">
        <v>2408</v>
      </c>
      <c r="D1459" s="103" t="s">
        <v>2409</v>
      </c>
      <c r="E1459" s="103"/>
      <c r="F1459" s="114" t="s">
        <v>36</v>
      </c>
      <c r="G1459" s="114" t="s">
        <v>2410</v>
      </c>
      <c r="H1459" s="373">
        <v>150</v>
      </c>
      <c r="I1459" s="374"/>
      <c r="J1459" s="375"/>
      <c r="K1459" s="103" t="s">
        <v>2411</v>
      </c>
      <c r="L1459" s="114"/>
      <c r="M1459" s="114"/>
      <c r="N1459" s="114"/>
      <c r="O1459" s="103" t="s">
        <v>94</v>
      </c>
    </row>
    <row r="1460" spans="1:15" ht="22.5" hidden="1" customHeight="1">
      <c r="A1460" s="103">
        <f>MAX(A$2:A1459)+1</f>
        <v>1345</v>
      </c>
      <c r="B1460" s="103">
        <v>250401036</v>
      </c>
      <c r="C1460" s="103" t="s">
        <v>2412</v>
      </c>
      <c r="D1460" s="103"/>
      <c r="E1460" s="103"/>
      <c r="F1460" s="114" t="s">
        <v>23</v>
      </c>
      <c r="G1460" s="114" t="s">
        <v>32</v>
      </c>
      <c r="H1460" s="373">
        <v>200</v>
      </c>
      <c r="I1460" s="374"/>
      <c r="J1460" s="375"/>
      <c r="K1460" s="103" t="s">
        <v>2413</v>
      </c>
      <c r="L1460" s="114"/>
      <c r="M1460" s="114"/>
      <c r="N1460" s="103"/>
      <c r="O1460" s="103" t="s">
        <v>17</v>
      </c>
    </row>
    <row r="1461" spans="1:15" ht="22.5" hidden="1" customHeight="1">
      <c r="A1461" s="103">
        <f>MAX(A$2:A1460)+1</f>
        <v>1346</v>
      </c>
      <c r="B1461" s="103">
        <v>250401037</v>
      </c>
      <c r="C1461" s="103" t="s">
        <v>2414</v>
      </c>
      <c r="D1461" s="103"/>
      <c r="E1461" s="103"/>
      <c r="F1461" s="114" t="s">
        <v>23</v>
      </c>
      <c r="G1461" s="114" t="s">
        <v>32</v>
      </c>
      <c r="H1461" s="373">
        <v>200</v>
      </c>
      <c r="I1461" s="374"/>
      <c r="J1461" s="375"/>
      <c r="K1461" s="103" t="s">
        <v>1855</v>
      </c>
      <c r="L1461" s="114"/>
      <c r="M1461" s="114"/>
      <c r="N1461" s="103"/>
      <c r="O1461" s="103" t="s">
        <v>17</v>
      </c>
    </row>
    <row r="1462" spans="1:15" ht="22.5" hidden="1" customHeight="1">
      <c r="A1462" s="103">
        <f>MAX(A$2:A1461)+1</f>
        <v>1347</v>
      </c>
      <c r="B1462" s="103">
        <v>250401038</v>
      </c>
      <c r="C1462" s="154" t="s">
        <v>2415</v>
      </c>
      <c r="D1462" s="154"/>
      <c r="E1462" s="154"/>
      <c r="F1462" s="114" t="s">
        <v>36</v>
      </c>
      <c r="G1462" s="188" t="s">
        <v>32</v>
      </c>
      <c r="H1462" s="373">
        <v>320</v>
      </c>
      <c r="I1462" s="374"/>
      <c r="J1462" s="375"/>
      <c r="K1462" s="154" t="s">
        <v>2076</v>
      </c>
      <c r="L1462" s="114"/>
      <c r="M1462" s="188"/>
      <c r="N1462" s="114"/>
      <c r="O1462" s="103" t="s">
        <v>915</v>
      </c>
    </row>
    <row r="1463" spans="1:15" ht="22.5" hidden="1" customHeight="1">
      <c r="A1463" s="103">
        <f>MAX(A$2:A1462)+1</f>
        <v>1348</v>
      </c>
      <c r="B1463" s="103">
        <v>250401039</v>
      </c>
      <c r="C1463" s="103" t="s">
        <v>2416</v>
      </c>
      <c r="D1463" s="222" t="s">
        <v>2417</v>
      </c>
      <c r="E1463" s="103"/>
      <c r="F1463" s="114" t="s">
        <v>36</v>
      </c>
      <c r="G1463" s="114" t="s">
        <v>1381</v>
      </c>
      <c r="H1463" s="373">
        <v>45</v>
      </c>
      <c r="I1463" s="374"/>
      <c r="J1463" s="375"/>
      <c r="K1463" s="103" t="s">
        <v>1394</v>
      </c>
      <c r="L1463" s="114"/>
      <c r="M1463" s="114"/>
      <c r="N1463" s="103"/>
      <c r="O1463" s="103" t="s">
        <v>17</v>
      </c>
    </row>
    <row r="1464" spans="1:15" ht="24" hidden="1" customHeight="1">
      <c r="A1464" s="103">
        <f>MAX(A$2:A1463)+1</f>
        <v>1349</v>
      </c>
      <c r="B1464" s="133">
        <v>250401040</v>
      </c>
      <c r="C1464" s="135" t="s">
        <v>2418</v>
      </c>
      <c r="D1464" s="144" t="s">
        <v>2419</v>
      </c>
      <c r="E1464" s="152"/>
      <c r="F1464" s="118" t="s">
        <v>23</v>
      </c>
      <c r="G1464" s="80" t="s">
        <v>32</v>
      </c>
      <c r="H1464" s="373" t="s">
        <v>56</v>
      </c>
      <c r="I1464" s="374"/>
      <c r="J1464" s="375"/>
      <c r="K1464" s="207" t="s">
        <v>1623</v>
      </c>
      <c r="L1464" s="114"/>
      <c r="M1464" s="114"/>
      <c r="N1464" s="103"/>
      <c r="O1464" s="103" t="s">
        <v>17</v>
      </c>
    </row>
    <row r="1465" spans="1:15" ht="24" hidden="1" customHeight="1">
      <c r="A1465" s="103">
        <f>MAX(A$2:A1464)+1</f>
        <v>1350</v>
      </c>
      <c r="B1465" s="133">
        <v>250401041</v>
      </c>
      <c r="C1465" s="134" t="s">
        <v>2420</v>
      </c>
      <c r="D1465" s="152"/>
      <c r="E1465" s="150"/>
      <c r="F1465" s="118" t="s">
        <v>23</v>
      </c>
      <c r="G1465" s="147" t="s">
        <v>32</v>
      </c>
      <c r="H1465" s="373" t="s">
        <v>56</v>
      </c>
      <c r="I1465" s="374"/>
      <c r="J1465" s="375"/>
      <c r="K1465" s="207" t="s">
        <v>1623</v>
      </c>
      <c r="L1465" s="114"/>
      <c r="M1465" s="114"/>
      <c r="N1465" s="103"/>
      <c r="O1465" s="103" t="s">
        <v>17</v>
      </c>
    </row>
    <row r="1466" spans="1:15" s="87" customFormat="1" ht="22.5" hidden="1" customHeight="1">
      <c r="A1466" s="103"/>
      <c r="B1466" s="103">
        <v>250402</v>
      </c>
      <c r="C1466" s="103" t="s">
        <v>2421</v>
      </c>
      <c r="D1466" s="103"/>
      <c r="E1466" s="103"/>
      <c r="F1466" s="114"/>
      <c r="G1466" s="114"/>
      <c r="H1466" s="373"/>
      <c r="I1466" s="374"/>
      <c r="J1466" s="375"/>
      <c r="K1466" s="103"/>
      <c r="L1466" s="114"/>
      <c r="M1466" s="114"/>
      <c r="N1466" s="103"/>
      <c r="O1466" s="103" t="s">
        <v>17</v>
      </c>
    </row>
    <row r="1467" spans="1:15" ht="22.5" hidden="1" customHeight="1">
      <c r="A1467" s="103">
        <f>MAX(A$2:A1466)+1</f>
        <v>1351</v>
      </c>
      <c r="B1467" s="103">
        <v>250402001</v>
      </c>
      <c r="C1467" s="103" t="s">
        <v>2422</v>
      </c>
      <c r="D1467" s="103"/>
      <c r="E1467" s="103"/>
      <c r="F1467" s="114" t="s">
        <v>31</v>
      </c>
      <c r="G1467" s="114" t="s">
        <v>1381</v>
      </c>
      <c r="H1467" s="373">
        <v>2</v>
      </c>
      <c r="I1467" s="374"/>
      <c r="J1467" s="375"/>
      <c r="K1467" s="103"/>
      <c r="L1467" s="114"/>
      <c r="M1467" s="114"/>
      <c r="N1467" s="103"/>
      <c r="O1467" s="103" t="s">
        <v>17</v>
      </c>
    </row>
    <row r="1468" spans="1:15" ht="22.5" hidden="1" customHeight="1">
      <c r="A1468" s="103">
        <f>MAX(A$2:A1467)+1</f>
        <v>1352</v>
      </c>
      <c r="B1468" s="103">
        <v>250402002</v>
      </c>
      <c r="C1468" s="103" t="s">
        <v>2423</v>
      </c>
      <c r="D1468" s="103"/>
      <c r="E1468" s="103"/>
      <c r="F1468" s="114" t="s">
        <v>31</v>
      </c>
      <c r="G1468" s="114" t="s">
        <v>1381</v>
      </c>
      <c r="H1468" s="373">
        <v>3</v>
      </c>
      <c r="I1468" s="374"/>
      <c r="J1468" s="375"/>
      <c r="K1468" s="103" t="s">
        <v>2424</v>
      </c>
      <c r="L1468" s="114"/>
      <c r="M1468" s="114"/>
      <c r="N1468" s="103"/>
      <c r="O1468" s="103" t="s">
        <v>17</v>
      </c>
    </row>
    <row r="1469" spans="1:15" ht="22.5" hidden="1" customHeight="1">
      <c r="A1469" s="103">
        <f>MAX(A$2:A1468)+1</f>
        <v>1353</v>
      </c>
      <c r="B1469" s="103" t="s">
        <v>2425</v>
      </c>
      <c r="C1469" s="103" t="s">
        <v>2423</v>
      </c>
      <c r="D1469" s="103"/>
      <c r="E1469" s="103"/>
      <c r="F1469" s="114" t="s">
        <v>36</v>
      </c>
      <c r="G1469" s="114" t="s">
        <v>1381</v>
      </c>
      <c r="H1469" s="373">
        <v>30</v>
      </c>
      <c r="I1469" s="374"/>
      <c r="J1469" s="375"/>
      <c r="K1469" s="103" t="s">
        <v>2171</v>
      </c>
      <c r="L1469" s="114"/>
      <c r="M1469" s="114"/>
      <c r="N1469" s="103"/>
      <c r="O1469" s="103" t="s">
        <v>17</v>
      </c>
    </row>
    <row r="1470" spans="1:15" ht="22.5" hidden="1" customHeight="1">
      <c r="A1470" s="103">
        <f>MAX(A$2:A1469)+1</f>
        <v>1354</v>
      </c>
      <c r="B1470" s="103" t="s">
        <v>2426</v>
      </c>
      <c r="C1470" s="103" t="s">
        <v>2423</v>
      </c>
      <c r="D1470" s="103"/>
      <c r="E1470" s="103"/>
      <c r="F1470" s="114" t="s">
        <v>36</v>
      </c>
      <c r="G1470" s="114" t="s">
        <v>1381</v>
      </c>
      <c r="H1470" s="373">
        <v>70</v>
      </c>
      <c r="I1470" s="374"/>
      <c r="J1470" s="375"/>
      <c r="K1470" s="103" t="s">
        <v>2146</v>
      </c>
      <c r="L1470" s="114"/>
      <c r="M1470" s="114"/>
      <c r="N1470" s="103"/>
      <c r="O1470" s="103" t="s">
        <v>17</v>
      </c>
    </row>
    <row r="1471" spans="1:15" ht="22.5" hidden="1" customHeight="1">
      <c r="A1471" s="103">
        <f>MAX(A$2:A1470)+1</f>
        <v>1355</v>
      </c>
      <c r="B1471" s="103" t="s">
        <v>2427</v>
      </c>
      <c r="C1471" s="103" t="s">
        <v>2423</v>
      </c>
      <c r="D1471" s="103" t="s">
        <v>2428</v>
      </c>
      <c r="E1471" s="103" t="s">
        <v>252</v>
      </c>
      <c r="F1471" s="114" t="s">
        <v>23</v>
      </c>
      <c r="G1471" s="114" t="s">
        <v>1381</v>
      </c>
      <c r="H1471" s="373">
        <v>105</v>
      </c>
      <c r="I1471" s="374"/>
      <c r="J1471" s="375"/>
      <c r="K1471" s="103" t="s">
        <v>2429</v>
      </c>
      <c r="L1471" s="114"/>
      <c r="M1471" s="114" t="s">
        <v>2282</v>
      </c>
      <c r="N1471" s="103"/>
      <c r="O1471" s="103" t="s">
        <v>17</v>
      </c>
    </row>
    <row r="1472" spans="1:15" ht="22.5" hidden="1" customHeight="1">
      <c r="A1472" s="103">
        <f>MAX(A$2:A1471)+1</f>
        <v>1356</v>
      </c>
      <c r="B1472" s="103" t="s">
        <v>2430</v>
      </c>
      <c r="C1472" s="103" t="s">
        <v>2431</v>
      </c>
      <c r="D1472" s="103"/>
      <c r="E1472" s="103"/>
      <c r="F1472" s="114" t="s">
        <v>36</v>
      </c>
      <c r="G1472" s="114" t="s">
        <v>1381</v>
      </c>
      <c r="H1472" s="373">
        <v>99</v>
      </c>
      <c r="I1472" s="374"/>
      <c r="J1472" s="375"/>
      <c r="K1472" s="103" t="s">
        <v>1741</v>
      </c>
      <c r="L1472" s="114"/>
      <c r="M1472" s="114"/>
      <c r="N1472" s="103"/>
      <c r="O1472" s="103" t="s">
        <v>17</v>
      </c>
    </row>
    <row r="1473" spans="1:15" ht="33.75" hidden="1" customHeight="1">
      <c r="A1473" s="103">
        <f>MAX(A$2:A1472)+1</f>
        <v>1357</v>
      </c>
      <c r="B1473" s="103">
        <v>250402003</v>
      </c>
      <c r="C1473" s="103" t="s">
        <v>2432</v>
      </c>
      <c r="D1473" s="103" t="s">
        <v>2433</v>
      </c>
      <c r="E1473" s="103"/>
      <c r="F1473" s="114" t="s">
        <v>31</v>
      </c>
      <c r="G1473" s="114" t="s">
        <v>1381</v>
      </c>
      <c r="H1473" s="373">
        <v>20</v>
      </c>
      <c r="I1473" s="374"/>
      <c r="J1473" s="375"/>
      <c r="K1473" s="103" t="s">
        <v>2171</v>
      </c>
      <c r="L1473" s="114"/>
      <c r="M1473" s="114"/>
      <c r="N1473" s="103"/>
      <c r="O1473" s="103" t="s">
        <v>17</v>
      </c>
    </row>
    <row r="1474" spans="1:15" ht="22.5" hidden="1" customHeight="1">
      <c r="A1474" s="103">
        <f>MAX(A$2:A1473)+1</f>
        <v>1358</v>
      </c>
      <c r="B1474" s="103" t="s">
        <v>2434</v>
      </c>
      <c r="C1474" s="103" t="s">
        <v>2435</v>
      </c>
      <c r="D1474" s="103" t="s">
        <v>2436</v>
      </c>
      <c r="E1474" s="103" t="s">
        <v>252</v>
      </c>
      <c r="F1474" s="114" t="s">
        <v>23</v>
      </c>
      <c r="G1474" s="114" t="s">
        <v>32</v>
      </c>
      <c r="H1474" s="373">
        <v>135</v>
      </c>
      <c r="I1474" s="374"/>
      <c r="J1474" s="375"/>
      <c r="K1474" s="103" t="s">
        <v>2437</v>
      </c>
      <c r="L1474" s="114"/>
      <c r="M1474" s="114"/>
      <c r="N1474" s="103"/>
      <c r="O1474" s="103" t="s">
        <v>17</v>
      </c>
    </row>
    <row r="1475" spans="1:15" ht="22.5" hidden="1" customHeight="1">
      <c r="A1475" s="103">
        <f>MAX(A$2:A1474)+1</f>
        <v>1359</v>
      </c>
      <c r="B1475" s="103" t="s">
        <v>2438</v>
      </c>
      <c r="C1475" s="103" t="s">
        <v>2439</v>
      </c>
      <c r="D1475" s="103"/>
      <c r="E1475" s="103" t="s">
        <v>252</v>
      </c>
      <c r="F1475" s="114" t="s">
        <v>23</v>
      </c>
      <c r="G1475" s="114" t="s">
        <v>1381</v>
      </c>
      <c r="H1475" s="373">
        <v>135</v>
      </c>
      <c r="I1475" s="374"/>
      <c r="J1475" s="375"/>
      <c r="K1475" s="103" t="s">
        <v>2429</v>
      </c>
      <c r="L1475" s="114"/>
      <c r="M1475" s="114"/>
      <c r="N1475" s="103"/>
      <c r="O1475" s="103" t="s">
        <v>17</v>
      </c>
    </row>
    <row r="1476" spans="1:15" ht="33.75" hidden="1" customHeight="1">
      <c r="A1476" s="103">
        <f>MAX(A$2:A1475)+1</f>
        <v>1360</v>
      </c>
      <c r="B1476" s="103" t="s">
        <v>2440</v>
      </c>
      <c r="C1476" s="103" t="s">
        <v>2432</v>
      </c>
      <c r="D1476" s="103" t="s">
        <v>2441</v>
      </c>
      <c r="E1476" s="103"/>
      <c r="F1476" s="114" t="s">
        <v>36</v>
      </c>
      <c r="G1476" s="114" t="s">
        <v>1381</v>
      </c>
      <c r="H1476" s="373">
        <v>30</v>
      </c>
      <c r="I1476" s="374"/>
      <c r="J1476" s="375"/>
      <c r="K1476" s="103" t="s">
        <v>1741</v>
      </c>
      <c r="L1476" s="114"/>
      <c r="M1476" s="114"/>
      <c r="N1476" s="103"/>
      <c r="O1476" s="103" t="s">
        <v>17</v>
      </c>
    </row>
    <row r="1477" spans="1:15" ht="22.5" hidden="1" customHeight="1">
      <c r="A1477" s="154">
        <f>MAX(A$2:A1476)+1</f>
        <v>1361</v>
      </c>
      <c r="B1477" s="154">
        <v>250402004</v>
      </c>
      <c r="C1477" s="154" t="s">
        <v>2442</v>
      </c>
      <c r="D1477" s="154"/>
      <c r="E1477" s="154"/>
      <c r="F1477" s="188" t="s">
        <v>31</v>
      </c>
      <c r="G1477" s="188" t="s">
        <v>1381</v>
      </c>
      <c r="H1477" s="373">
        <v>8</v>
      </c>
      <c r="I1477" s="374"/>
      <c r="J1477" s="375"/>
      <c r="K1477" s="154" t="s">
        <v>2171</v>
      </c>
      <c r="L1477" s="188"/>
      <c r="M1477" s="188"/>
      <c r="N1477" s="103"/>
      <c r="O1477" s="103" t="s">
        <v>17</v>
      </c>
    </row>
    <row r="1478" spans="1:15" ht="22.5" hidden="1" customHeight="1">
      <c r="A1478" s="103">
        <f>MAX(A$2:A1477)+1</f>
        <v>1362</v>
      </c>
      <c r="B1478" s="103" t="s">
        <v>2443</v>
      </c>
      <c r="C1478" s="103" t="s">
        <v>2442</v>
      </c>
      <c r="D1478" s="103"/>
      <c r="E1478" s="103"/>
      <c r="F1478" s="114" t="s">
        <v>36</v>
      </c>
      <c r="G1478" s="114" t="s">
        <v>1381</v>
      </c>
      <c r="H1478" s="373">
        <v>20</v>
      </c>
      <c r="I1478" s="374"/>
      <c r="J1478" s="375"/>
      <c r="K1478" s="103" t="s">
        <v>2444</v>
      </c>
      <c r="L1478" s="114"/>
      <c r="M1478" s="114"/>
      <c r="N1478" s="103"/>
      <c r="O1478" s="103" t="s">
        <v>17</v>
      </c>
    </row>
    <row r="1479" spans="1:15" ht="22.5" hidden="1" customHeight="1">
      <c r="A1479" s="103">
        <f>MAX(A$2:A1478)+1</f>
        <v>1363</v>
      </c>
      <c r="B1479" s="103">
        <v>250402005</v>
      </c>
      <c r="C1479" s="103" t="s">
        <v>2445</v>
      </c>
      <c r="D1479" s="103" t="s">
        <v>2446</v>
      </c>
      <c r="E1479" s="103"/>
      <c r="F1479" s="114" t="s">
        <v>31</v>
      </c>
      <c r="G1479" s="114" t="s">
        <v>1381</v>
      </c>
      <c r="H1479" s="373">
        <v>30</v>
      </c>
      <c r="I1479" s="374"/>
      <c r="J1479" s="375"/>
      <c r="K1479" s="103" t="s">
        <v>2171</v>
      </c>
      <c r="L1479" s="114"/>
      <c r="M1479" s="114"/>
      <c r="N1479" s="103"/>
      <c r="O1479" s="103" t="s">
        <v>17</v>
      </c>
    </row>
    <row r="1480" spans="1:15" ht="22.5" hidden="1" customHeight="1">
      <c r="A1480" s="103">
        <f>MAX(A$2:A1479)+1</f>
        <v>1364</v>
      </c>
      <c r="B1480" s="103" t="s">
        <v>2447</v>
      </c>
      <c r="C1480" s="103" t="s">
        <v>2448</v>
      </c>
      <c r="D1480" s="103" t="s">
        <v>2449</v>
      </c>
      <c r="E1480" s="103" t="s">
        <v>252</v>
      </c>
      <c r="F1480" s="114" t="s">
        <v>23</v>
      </c>
      <c r="G1480" s="114" t="s">
        <v>1381</v>
      </c>
      <c r="H1480" s="373">
        <v>135</v>
      </c>
      <c r="I1480" s="374"/>
      <c r="J1480" s="375"/>
      <c r="K1480" s="103" t="s">
        <v>2437</v>
      </c>
      <c r="L1480" s="114"/>
      <c r="M1480" s="114"/>
      <c r="N1480" s="103"/>
      <c r="O1480" s="103" t="s">
        <v>17</v>
      </c>
    </row>
    <row r="1481" spans="1:15" ht="22.5" hidden="1" customHeight="1">
      <c r="A1481" s="103">
        <f>MAX(A$2:A1480)+1</f>
        <v>1365</v>
      </c>
      <c r="B1481" s="103" t="s">
        <v>2450</v>
      </c>
      <c r="C1481" s="103" t="s">
        <v>2451</v>
      </c>
      <c r="D1481" s="103" t="s">
        <v>2452</v>
      </c>
      <c r="E1481" s="103"/>
      <c r="F1481" s="114" t="s">
        <v>36</v>
      </c>
      <c r="G1481" s="114" t="s">
        <v>1381</v>
      </c>
      <c r="H1481" s="373">
        <v>89</v>
      </c>
      <c r="I1481" s="374"/>
      <c r="J1481" s="375"/>
      <c r="K1481" s="103" t="s">
        <v>1741</v>
      </c>
      <c r="L1481" s="114"/>
      <c r="M1481" s="114"/>
      <c r="N1481" s="103"/>
      <c r="O1481" s="103" t="s">
        <v>17</v>
      </c>
    </row>
    <row r="1482" spans="1:15" ht="22.5" hidden="1" customHeight="1">
      <c r="A1482" s="103">
        <f>MAX(A$2:A1481)+1</f>
        <v>1366</v>
      </c>
      <c r="B1482" s="103">
        <v>250402006</v>
      </c>
      <c r="C1482" s="103" t="s">
        <v>2453</v>
      </c>
      <c r="D1482" s="103"/>
      <c r="E1482" s="103"/>
      <c r="F1482" s="114" t="s">
        <v>31</v>
      </c>
      <c r="G1482" s="114" t="s">
        <v>1381</v>
      </c>
      <c r="H1482" s="373">
        <v>8</v>
      </c>
      <c r="I1482" s="374"/>
      <c r="J1482" s="375"/>
      <c r="K1482" s="103" t="s">
        <v>2171</v>
      </c>
      <c r="L1482" s="114"/>
      <c r="M1482" s="114"/>
      <c r="N1482" s="103"/>
      <c r="O1482" s="103" t="s">
        <v>17</v>
      </c>
    </row>
    <row r="1483" spans="1:15" ht="22.5" hidden="1" customHeight="1">
      <c r="A1483" s="103">
        <f>MAX(A$2:A1482)+1</f>
        <v>1367</v>
      </c>
      <c r="B1483" s="103" t="s">
        <v>2454</v>
      </c>
      <c r="C1483" s="103" t="s">
        <v>2453</v>
      </c>
      <c r="D1483" s="103"/>
      <c r="E1483" s="103"/>
      <c r="F1483" s="114" t="s">
        <v>36</v>
      </c>
      <c r="G1483" s="114" t="s">
        <v>1381</v>
      </c>
      <c r="H1483" s="373">
        <v>20</v>
      </c>
      <c r="I1483" s="374"/>
      <c r="J1483" s="375"/>
      <c r="K1483" s="103" t="s">
        <v>2444</v>
      </c>
      <c r="L1483" s="114"/>
      <c r="M1483" s="114"/>
      <c r="N1483" s="103"/>
      <c r="O1483" s="103" t="s">
        <v>17</v>
      </c>
    </row>
    <row r="1484" spans="1:15" ht="22.5" hidden="1" customHeight="1">
      <c r="A1484" s="103">
        <f>MAX(A$2:A1483)+1</f>
        <v>1368</v>
      </c>
      <c r="B1484" s="103" t="s">
        <v>2455</v>
      </c>
      <c r="C1484" s="103" t="s">
        <v>2453</v>
      </c>
      <c r="D1484" s="103"/>
      <c r="E1484" s="103"/>
      <c r="F1484" s="114" t="s">
        <v>36</v>
      </c>
      <c r="G1484" s="114" t="s">
        <v>1381</v>
      </c>
      <c r="H1484" s="373">
        <v>70</v>
      </c>
      <c r="I1484" s="374"/>
      <c r="J1484" s="375"/>
      <c r="K1484" s="103" t="s">
        <v>2146</v>
      </c>
      <c r="L1484" s="114"/>
      <c r="M1484" s="114"/>
      <c r="N1484" s="103"/>
      <c r="O1484" s="103" t="s">
        <v>17</v>
      </c>
    </row>
    <row r="1485" spans="1:15" ht="22.5" hidden="1" customHeight="1">
      <c r="A1485" s="103">
        <f>MAX(A$2:A1484)+1</f>
        <v>1369</v>
      </c>
      <c r="B1485" s="103" t="s">
        <v>2456</v>
      </c>
      <c r="C1485" s="103" t="s">
        <v>2457</v>
      </c>
      <c r="D1485" s="103"/>
      <c r="E1485" s="103" t="s">
        <v>252</v>
      </c>
      <c r="F1485" s="114" t="s">
        <v>23</v>
      </c>
      <c r="G1485" s="114" t="s">
        <v>1381</v>
      </c>
      <c r="H1485" s="373">
        <v>100</v>
      </c>
      <c r="I1485" s="374"/>
      <c r="J1485" s="375"/>
      <c r="K1485" s="103" t="s">
        <v>2437</v>
      </c>
      <c r="L1485" s="114"/>
      <c r="M1485" s="114"/>
      <c r="N1485" s="103"/>
      <c r="O1485" s="103" t="s">
        <v>17</v>
      </c>
    </row>
    <row r="1486" spans="1:15" ht="22.5" hidden="1" customHeight="1">
      <c r="A1486" s="103">
        <f>MAX(A$2:A1485)+1</f>
        <v>1370</v>
      </c>
      <c r="B1486" s="103" t="s">
        <v>2458</v>
      </c>
      <c r="C1486" s="103" t="s">
        <v>2453</v>
      </c>
      <c r="D1486" s="103"/>
      <c r="E1486" s="103"/>
      <c r="F1486" s="114" t="s">
        <v>36</v>
      </c>
      <c r="G1486" s="114" t="s">
        <v>1381</v>
      </c>
      <c r="H1486" s="373">
        <v>60</v>
      </c>
      <c r="I1486" s="374"/>
      <c r="J1486" s="375"/>
      <c r="K1486" s="103" t="s">
        <v>1741</v>
      </c>
      <c r="L1486" s="114"/>
      <c r="M1486" s="114"/>
      <c r="N1486" s="103"/>
      <c r="O1486" s="103" t="s">
        <v>17</v>
      </c>
    </row>
    <row r="1487" spans="1:15" ht="22.5" hidden="1" customHeight="1">
      <c r="A1487" s="103">
        <f>MAX(A$2:A1486)+1</f>
        <v>1371</v>
      </c>
      <c r="B1487" s="103">
        <v>250402007</v>
      </c>
      <c r="C1487" s="103" t="s">
        <v>2459</v>
      </c>
      <c r="D1487" s="103"/>
      <c r="E1487" s="103"/>
      <c r="F1487" s="114" t="s">
        <v>31</v>
      </c>
      <c r="G1487" s="114" t="s">
        <v>1381</v>
      </c>
      <c r="H1487" s="373">
        <v>15</v>
      </c>
      <c r="I1487" s="374"/>
      <c r="J1487" s="375"/>
      <c r="K1487" s="103" t="s">
        <v>2171</v>
      </c>
      <c r="L1487" s="114"/>
      <c r="M1487" s="114"/>
      <c r="N1487" s="103"/>
      <c r="O1487" s="103" t="s">
        <v>17</v>
      </c>
    </row>
    <row r="1488" spans="1:15" ht="22.5" hidden="1" customHeight="1">
      <c r="A1488" s="103">
        <f>MAX(A$2:A1487)+1</f>
        <v>1372</v>
      </c>
      <c r="B1488" s="103" t="s">
        <v>2460</v>
      </c>
      <c r="C1488" s="103" t="s">
        <v>2459</v>
      </c>
      <c r="D1488" s="103"/>
      <c r="E1488" s="103"/>
      <c r="F1488" s="114" t="s">
        <v>36</v>
      </c>
      <c r="G1488" s="114" t="s">
        <v>1381</v>
      </c>
      <c r="H1488" s="373">
        <v>50</v>
      </c>
      <c r="I1488" s="374"/>
      <c r="J1488" s="375"/>
      <c r="K1488" s="103" t="s">
        <v>2444</v>
      </c>
      <c r="L1488" s="114"/>
      <c r="M1488" s="114"/>
      <c r="N1488" s="103"/>
      <c r="O1488" s="103" t="s">
        <v>17</v>
      </c>
    </row>
    <row r="1489" spans="1:15" ht="22.5" hidden="1" customHeight="1">
      <c r="A1489" s="103">
        <f>MAX(A$2:A1488)+1</f>
        <v>1373</v>
      </c>
      <c r="B1489" s="103" t="s">
        <v>2461</v>
      </c>
      <c r="C1489" s="103" t="s">
        <v>2462</v>
      </c>
      <c r="D1489" s="103" t="s">
        <v>2463</v>
      </c>
      <c r="E1489" s="103" t="s">
        <v>252</v>
      </c>
      <c r="F1489" s="114" t="s">
        <v>23</v>
      </c>
      <c r="G1489" s="114" t="s">
        <v>1381</v>
      </c>
      <c r="H1489" s="373">
        <v>105</v>
      </c>
      <c r="I1489" s="374"/>
      <c r="J1489" s="375"/>
      <c r="K1489" s="103" t="s">
        <v>2437</v>
      </c>
      <c r="L1489" s="114"/>
      <c r="M1489" s="114"/>
      <c r="N1489" s="103"/>
      <c r="O1489" s="103" t="s">
        <v>17</v>
      </c>
    </row>
    <row r="1490" spans="1:15" ht="22.5" hidden="1" customHeight="1">
      <c r="A1490" s="103">
        <f>MAX(A$2:A1489)+1</f>
        <v>1374</v>
      </c>
      <c r="B1490" s="103" t="s">
        <v>2464</v>
      </c>
      <c r="C1490" s="103" t="s">
        <v>2465</v>
      </c>
      <c r="D1490" s="103" t="s">
        <v>2466</v>
      </c>
      <c r="E1490" s="103"/>
      <c r="F1490" s="114" t="s">
        <v>36</v>
      </c>
      <c r="G1490" s="114" t="s">
        <v>1381</v>
      </c>
      <c r="H1490" s="373">
        <v>50</v>
      </c>
      <c r="I1490" s="374"/>
      <c r="J1490" s="375"/>
      <c r="K1490" s="103" t="s">
        <v>1741</v>
      </c>
      <c r="L1490" s="114"/>
      <c r="M1490" s="114"/>
      <c r="N1490" s="103"/>
      <c r="O1490" s="103" t="s">
        <v>17</v>
      </c>
    </row>
    <row r="1491" spans="1:15" ht="22.5" hidden="1" customHeight="1">
      <c r="A1491" s="103">
        <f>MAX(A$2:A1490)+1</f>
        <v>1375</v>
      </c>
      <c r="B1491" s="103">
        <v>250402008</v>
      </c>
      <c r="C1491" s="103" t="s">
        <v>2467</v>
      </c>
      <c r="D1491" s="103"/>
      <c r="E1491" s="103"/>
      <c r="F1491" s="114" t="s">
        <v>31</v>
      </c>
      <c r="G1491" s="114" t="s">
        <v>1381</v>
      </c>
      <c r="H1491" s="373">
        <v>8</v>
      </c>
      <c r="I1491" s="374"/>
      <c r="J1491" s="375"/>
      <c r="K1491" s="103" t="s">
        <v>2171</v>
      </c>
      <c r="L1491" s="114"/>
      <c r="M1491" s="114"/>
      <c r="N1491" s="103"/>
      <c r="O1491" s="103" t="s">
        <v>17</v>
      </c>
    </row>
    <row r="1492" spans="1:15" ht="22.5" hidden="1" customHeight="1">
      <c r="A1492" s="103">
        <f>MAX(A$2:A1491)+1</f>
        <v>1376</v>
      </c>
      <c r="B1492" s="103" t="s">
        <v>2468</v>
      </c>
      <c r="C1492" s="103" t="s">
        <v>2467</v>
      </c>
      <c r="D1492" s="103"/>
      <c r="E1492" s="103"/>
      <c r="F1492" s="114" t="s">
        <v>36</v>
      </c>
      <c r="G1492" s="114" t="s">
        <v>1381</v>
      </c>
      <c r="H1492" s="373">
        <v>20</v>
      </c>
      <c r="I1492" s="374"/>
      <c r="J1492" s="375"/>
      <c r="K1492" s="103" t="s">
        <v>2444</v>
      </c>
      <c r="L1492" s="114"/>
      <c r="M1492" s="114"/>
      <c r="N1492" s="103"/>
      <c r="O1492" s="103" t="s">
        <v>17</v>
      </c>
    </row>
    <row r="1493" spans="1:15" ht="22.5" hidden="1" customHeight="1">
      <c r="A1493" s="103">
        <f>MAX(A$2:A1492)+1</f>
        <v>1377</v>
      </c>
      <c r="B1493" s="103">
        <v>250402009</v>
      </c>
      <c r="C1493" s="103" t="s">
        <v>2469</v>
      </c>
      <c r="D1493" s="103"/>
      <c r="E1493" s="103"/>
      <c r="F1493" s="114" t="s">
        <v>31</v>
      </c>
      <c r="G1493" s="114" t="s">
        <v>1381</v>
      </c>
      <c r="H1493" s="373">
        <v>5</v>
      </c>
      <c r="I1493" s="374"/>
      <c r="J1493" s="375"/>
      <c r="K1493" s="103" t="s">
        <v>2171</v>
      </c>
      <c r="L1493" s="114"/>
      <c r="M1493" s="114"/>
      <c r="N1493" s="103"/>
      <c r="O1493" s="103" t="s">
        <v>17</v>
      </c>
    </row>
    <row r="1494" spans="1:15" ht="22.5" hidden="1" customHeight="1">
      <c r="A1494" s="103">
        <f>MAX(A$2:A1493)+1</f>
        <v>1378</v>
      </c>
      <c r="B1494" s="103" t="s">
        <v>2470</v>
      </c>
      <c r="C1494" s="103" t="s">
        <v>2469</v>
      </c>
      <c r="D1494" s="103"/>
      <c r="E1494" s="103"/>
      <c r="F1494" s="114" t="s">
        <v>36</v>
      </c>
      <c r="G1494" s="114" t="s">
        <v>1381</v>
      </c>
      <c r="H1494" s="373">
        <v>20</v>
      </c>
      <c r="I1494" s="374"/>
      <c r="J1494" s="375"/>
      <c r="K1494" s="103" t="s">
        <v>2444</v>
      </c>
      <c r="L1494" s="114"/>
      <c r="M1494" s="114"/>
      <c r="N1494" s="103"/>
      <c r="O1494" s="103" t="s">
        <v>17</v>
      </c>
    </row>
    <row r="1495" spans="1:15" ht="22.5" hidden="1" customHeight="1">
      <c r="A1495" s="103">
        <f>MAX(A$2:A1494)+1</f>
        <v>1379</v>
      </c>
      <c r="B1495" s="103">
        <v>250402010</v>
      </c>
      <c r="C1495" s="103" t="s">
        <v>2471</v>
      </c>
      <c r="D1495" s="103"/>
      <c r="E1495" s="103"/>
      <c r="F1495" s="114" t="s">
        <v>31</v>
      </c>
      <c r="G1495" s="114" t="s">
        <v>1381</v>
      </c>
      <c r="H1495" s="373">
        <v>8</v>
      </c>
      <c r="I1495" s="374"/>
      <c r="J1495" s="375"/>
      <c r="K1495" s="103" t="s">
        <v>2171</v>
      </c>
      <c r="L1495" s="114"/>
      <c r="M1495" s="114"/>
      <c r="N1495" s="103"/>
      <c r="O1495" s="103" t="s">
        <v>17</v>
      </c>
    </row>
    <row r="1496" spans="1:15" ht="22.5" hidden="1" customHeight="1">
      <c r="A1496" s="103">
        <f>MAX(A$2:A1495)+1</f>
        <v>1380</v>
      </c>
      <c r="B1496" s="103" t="s">
        <v>2472</v>
      </c>
      <c r="C1496" s="103" t="s">
        <v>2471</v>
      </c>
      <c r="D1496" s="103"/>
      <c r="E1496" s="103"/>
      <c r="F1496" s="114" t="s">
        <v>36</v>
      </c>
      <c r="G1496" s="114" t="s">
        <v>1381</v>
      </c>
      <c r="H1496" s="373">
        <v>20</v>
      </c>
      <c r="I1496" s="374"/>
      <c r="J1496" s="375"/>
      <c r="K1496" s="103" t="s">
        <v>2444</v>
      </c>
      <c r="L1496" s="114"/>
      <c r="M1496" s="114"/>
      <c r="N1496" s="103"/>
      <c r="O1496" s="103" t="s">
        <v>17</v>
      </c>
    </row>
    <row r="1497" spans="1:15" ht="22.5" hidden="1" customHeight="1">
      <c r="A1497" s="103">
        <f>MAX(A$2:A1496)+1</f>
        <v>1381</v>
      </c>
      <c r="B1497" s="103">
        <v>250402011</v>
      </c>
      <c r="C1497" s="103" t="s">
        <v>2473</v>
      </c>
      <c r="D1497" s="103"/>
      <c r="E1497" s="103"/>
      <c r="F1497" s="114" t="s">
        <v>31</v>
      </c>
      <c r="G1497" s="114" t="s">
        <v>1381</v>
      </c>
      <c r="H1497" s="373">
        <v>8</v>
      </c>
      <c r="I1497" s="374"/>
      <c r="J1497" s="375"/>
      <c r="K1497" s="103" t="s">
        <v>2171</v>
      </c>
      <c r="L1497" s="114"/>
      <c r="M1497" s="114"/>
      <c r="N1497" s="103"/>
      <c r="O1497" s="103" t="s">
        <v>17</v>
      </c>
    </row>
    <row r="1498" spans="1:15" ht="22.5" hidden="1" customHeight="1">
      <c r="A1498" s="103">
        <f>MAX(A$2:A1497)+1</f>
        <v>1382</v>
      </c>
      <c r="B1498" s="103" t="s">
        <v>2474</v>
      </c>
      <c r="C1498" s="103" t="s">
        <v>2473</v>
      </c>
      <c r="D1498" s="103"/>
      <c r="E1498" s="103"/>
      <c r="F1498" s="114" t="s">
        <v>36</v>
      </c>
      <c r="G1498" s="114" t="s">
        <v>1381</v>
      </c>
      <c r="H1498" s="373">
        <v>20</v>
      </c>
      <c r="I1498" s="374"/>
      <c r="J1498" s="375"/>
      <c r="K1498" s="103" t="s">
        <v>2444</v>
      </c>
      <c r="L1498" s="114"/>
      <c r="M1498" s="114"/>
      <c r="N1498" s="103"/>
      <c r="O1498" s="103" t="s">
        <v>17</v>
      </c>
    </row>
    <row r="1499" spans="1:15" ht="22.5" hidden="1" customHeight="1">
      <c r="A1499" s="103">
        <f>MAX(A$2:A1498)+1</f>
        <v>1383</v>
      </c>
      <c r="B1499" s="103">
        <v>250402012</v>
      </c>
      <c r="C1499" s="103" t="s">
        <v>2475</v>
      </c>
      <c r="D1499" s="103" t="s">
        <v>2476</v>
      </c>
      <c r="E1499" s="103"/>
      <c r="F1499" s="114" t="s">
        <v>31</v>
      </c>
      <c r="G1499" s="114" t="s">
        <v>1381</v>
      </c>
      <c r="H1499" s="373">
        <v>20</v>
      </c>
      <c r="I1499" s="374"/>
      <c r="J1499" s="375"/>
      <c r="K1499" s="103"/>
      <c r="L1499" s="114"/>
      <c r="M1499" s="114"/>
      <c r="N1499" s="103"/>
      <c r="O1499" s="103" t="s">
        <v>17</v>
      </c>
    </row>
    <row r="1500" spans="1:15" ht="22.5" hidden="1" customHeight="1">
      <c r="A1500" s="103">
        <f>MAX(A$2:A1499)+1</f>
        <v>1384</v>
      </c>
      <c r="B1500" s="103">
        <v>250402013</v>
      </c>
      <c r="C1500" s="103" t="s">
        <v>2477</v>
      </c>
      <c r="D1500" s="103"/>
      <c r="E1500" s="103"/>
      <c r="F1500" s="114" t="s">
        <v>31</v>
      </c>
      <c r="G1500" s="114" t="s">
        <v>1381</v>
      </c>
      <c r="H1500" s="373">
        <v>8</v>
      </c>
      <c r="I1500" s="374"/>
      <c r="J1500" s="375"/>
      <c r="K1500" s="103"/>
      <c r="L1500" s="114"/>
      <c r="M1500" s="114"/>
      <c r="N1500" s="103"/>
      <c r="O1500" s="103" t="s">
        <v>17</v>
      </c>
    </row>
    <row r="1501" spans="1:15" ht="22.5" hidden="1" customHeight="1">
      <c r="A1501" s="103">
        <f>MAX(A$2:A1500)+1</f>
        <v>1385</v>
      </c>
      <c r="B1501" s="103">
        <v>250402014</v>
      </c>
      <c r="C1501" s="103" t="s">
        <v>2478</v>
      </c>
      <c r="D1501" s="103" t="s">
        <v>2479</v>
      </c>
      <c r="E1501" s="103"/>
      <c r="F1501" s="114" t="s">
        <v>23</v>
      </c>
      <c r="G1501" s="114" t="s">
        <v>1381</v>
      </c>
      <c r="H1501" s="373">
        <v>40</v>
      </c>
      <c r="I1501" s="374"/>
      <c r="J1501" s="375"/>
      <c r="K1501" s="103"/>
      <c r="L1501" s="114"/>
      <c r="M1501" s="114"/>
      <c r="N1501" s="103"/>
      <c r="O1501" s="103" t="s">
        <v>17</v>
      </c>
    </row>
    <row r="1502" spans="1:15" ht="22.5" hidden="1" customHeight="1">
      <c r="A1502" s="103">
        <f>MAX(A$2:A1501)+1</f>
        <v>1386</v>
      </c>
      <c r="B1502" s="103">
        <v>250402015</v>
      </c>
      <c r="C1502" s="103" t="s">
        <v>2480</v>
      </c>
      <c r="D1502" s="103"/>
      <c r="E1502" s="103"/>
      <c r="F1502" s="114" t="s">
        <v>31</v>
      </c>
      <c r="G1502" s="114" t="s">
        <v>1381</v>
      </c>
      <c r="H1502" s="373">
        <v>15</v>
      </c>
      <c r="I1502" s="374"/>
      <c r="J1502" s="375"/>
      <c r="K1502" s="103" t="s">
        <v>2481</v>
      </c>
      <c r="L1502" s="114"/>
      <c r="M1502" s="114"/>
      <c r="N1502" s="103"/>
      <c r="O1502" s="103" t="s">
        <v>17</v>
      </c>
    </row>
    <row r="1503" spans="1:15" ht="22.5" hidden="1" customHeight="1">
      <c r="A1503" s="103">
        <f>MAX(A$2:A1502)+1</f>
        <v>1387</v>
      </c>
      <c r="B1503" s="103">
        <v>250402016</v>
      </c>
      <c r="C1503" s="103" t="s">
        <v>2482</v>
      </c>
      <c r="D1503" s="103" t="s">
        <v>2483</v>
      </c>
      <c r="E1503" s="103"/>
      <c r="F1503" s="114" t="s">
        <v>31</v>
      </c>
      <c r="G1503" s="114" t="s">
        <v>1381</v>
      </c>
      <c r="H1503" s="373">
        <v>20</v>
      </c>
      <c r="I1503" s="374"/>
      <c r="J1503" s="375"/>
      <c r="K1503" s="103"/>
      <c r="L1503" s="114"/>
      <c r="M1503" s="114"/>
      <c r="N1503" s="103"/>
      <c r="O1503" s="103" t="s">
        <v>17</v>
      </c>
    </row>
    <row r="1504" spans="1:15" ht="22.5" hidden="1" customHeight="1">
      <c r="A1504" s="103">
        <f>MAX(A$2:A1503)+1</f>
        <v>1388</v>
      </c>
      <c r="B1504" s="103" t="s">
        <v>2484</v>
      </c>
      <c r="C1504" s="103" t="s">
        <v>2482</v>
      </c>
      <c r="D1504" s="103"/>
      <c r="E1504" s="103"/>
      <c r="F1504" s="114" t="s">
        <v>36</v>
      </c>
      <c r="G1504" s="114" t="s">
        <v>1381</v>
      </c>
      <c r="H1504" s="373">
        <v>70</v>
      </c>
      <c r="I1504" s="374"/>
      <c r="J1504" s="375"/>
      <c r="K1504" s="103" t="s">
        <v>2146</v>
      </c>
      <c r="L1504" s="114"/>
      <c r="M1504" s="114"/>
      <c r="N1504" s="103"/>
      <c r="O1504" s="103" t="s">
        <v>17</v>
      </c>
    </row>
    <row r="1505" spans="1:15" ht="22.5" hidden="1" customHeight="1">
      <c r="A1505" s="103">
        <f>MAX(A$2:A1504)+1</f>
        <v>1389</v>
      </c>
      <c r="B1505" s="103" t="s">
        <v>2485</v>
      </c>
      <c r="C1505" s="103" t="s">
        <v>2486</v>
      </c>
      <c r="D1505" s="103" t="s">
        <v>2487</v>
      </c>
      <c r="E1505" s="103" t="s">
        <v>252</v>
      </c>
      <c r="F1505" s="114" t="s">
        <v>23</v>
      </c>
      <c r="G1505" s="114" t="s">
        <v>1381</v>
      </c>
      <c r="H1505" s="373">
        <v>115</v>
      </c>
      <c r="I1505" s="374"/>
      <c r="J1505" s="375"/>
      <c r="K1505" s="103" t="s">
        <v>2437</v>
      </c>
      <c r="L1505" s="114"/>
      <c r="M1505" s="114"/>
      <c r="N1505" s="103"/>
      <c r="O1505" s="103" t="s">
        <v>17</v>
      </c>
    </row>
    <row r="1506" spans="1:15" ht="22.5" hidden="1" customHeight="1">
      <c r="A1506" s="103">
        <f>MAX(A$2:A1505)+1</f>
        <v>1390</v>
      </c>
      <c r="B1506" s="103" t="s">
        <v>2488</v>
      </c>
      <c r="C1506" s="103" t="s">
        <v>2482</v>
      </c>
      <c r="D1506" s="103" t="s">
        <v>2483</v>
      </c>
      <c r="E1506" s="103"/>
      <c r="F1506" s="114" t="s">
        <v>36</v>
      </c>
      <c r="G1506" s="114" t="s">
        <v>1381</v>
      </c>
      <c r="H1506" s="373">
        <v>70</v>
      </c>
      <c r="I1506" s="374"/>
      <c r="J1506" s="375"/>
      <c r="K1506" s="103" t="s">
        <v>1741</v>
      </c>
      <c r="L1506" s="114"/>
      <c r="M1506" s="114"/>
      <c r="N1506" s="103"/>
      <c r="O1506" s="103" t="s">
        <v>17</v>
      </c>
    </row>
    <row r="1507" spans="1:15" ht="22.5" hidden="1" customHeight="1">
      <c r="A1507" s="103">
        <f>MAX(A$2:A1506)+1</f>
        <v>1391</v>
      </c>
      <c r="B1507" s="103">
        <v>250402017</v>
      </c>
      <c r="C1507" s="103" t="s">
        <v>2489</v>
      </c>
      <c r="D1507" s="103"/>
      <c r="E1507" s="103"/>
      <c r="F1507" s="114" t="s">
        <v>31</v>
      </c>
      <c r="G1507" s="114" t="s">
        <v>1381</v>
      </c>
      <c r="H1507" s="373">
        <v>10</v>
      </c>
      <c r="I1507" s="374"/>
      <c r="J1507" s="375"/>
      <c r="K1507" s="103" t="s">
        <v>2481</v>
      </c>
      <c r="L1507" s="114"/>
      <c r="M1507" s="114"/>
      <c r="N1507" s="103"/>
      <c r="O1507" s="103" t="s">
        <v>17</v>
      </c>
    </row>
    <row r="1508" spans="1:15" ht="22.5" hidden="1" customHeight="1">
      <c r="A1508" s="103">
        <f>MAX(A$2:A1507)+1</f>
        <v>1392</v>
      </c>
      <c r="B1508" s="103" t="s">
        <v>2490</v>
      </c>
      <c r="C1508" s="103" t="s">
        <v>2489</v>
      </c>
      <c r="D1508" s="103"/>
      <c r="E1508" s="103"/>
      <c r="F1508" s="114" t="s">
        <v>36</v>
      </c>
      <c r="G1508" s="114" t="s">
        <v>1381</v>
      </c>
      <c r="H1508" s="373">
        <v>35</v>
      </c>
      <c r="I1508" s="374"/>
      <c r="J1508" s="375"/>
      <c r="K1508" s="103" t="s">
        <v>2197</v>
      </c>
      <c r="L1508" s="114"/>
      <c r="M1508" s="114"/>
      <c r="N1508" s="103"/>
      <c r="O1508" s="103" t="s">
        <v>17</v>
      </c>
    </row>
    <row r="1509" spans="1:15" ht="22.5" hidden="1" customHeight="1">
      <c r="A1509" s="103">
        <f>MAX(A$2:A1508)+1</f>
        <v>1393</v>
      </c>
      <c r="B1509" s="103" t="s">
        <v>2491</v>
      </c>
      <c r="C1509" s="103" t="s">
        <v>2492</v>
      </c>
      <c r="D1509" s="103"/>
      <c r="E1509" s="103"/>
      <c r="F1509" s="114" t="s">
        <v>36</v>
      </c>
      <c r="G1509" s="114" t="s">
        <v>1381</v>
      </c>
      <c r="H1509" s="373">
        <v>55</v>
      </c>
      <c r="I1509" s="374"/>
      <c r="J1509" s="375"/>
      <c r="K1509" s="103" t="s">
        <v>1741</v>
      </c>
      <c r="L1509" s="114"/>
      <c r="M1509" s="114"/>
      <c r="N1509" s="103"/>
      <c r="O1509" s="103" t="s">
        <v>17</v>
      </c>
    </row>
    <row r="1510" spans="1:15" ht="22.5" hidden="1" customHeight="1">
      <c r="A1510" s="103">
        <f>MAX(A$2:A1509)+1</f>
        <v>1394</v>
      </c>
      <c r="B1510" s="103">
        <v>250402018</v>
      </c>
      <c r="C1510" s="103" t="s">
        <v>2493</v>
      </c>
      <c r="D1510" s="103"/>
      <c r="E1510" s="103"/>
      <c r="F1510" s="114" t="s">
        <v>31</v>
      </c>
      <c r="G1510" s="114" t="s">
        <v>1381</v>
      </c>
      <c r="H1510" s="373">
        <v>10</v>
      </c>
      <c r="I1510" s="374"/>
      <c r="J1510" s="375"/>
      <c r="K1510" s="103" t="s">
        <v>1844</v>
      </c>
      <c r="L1510" s="114"/>
      <c r="M1510" s="114"/>
      <c r="N1510" s="103"/>
      <c r="O1510" s="103" t="s">
        <v>17</v>
      </c>
    </row>
    <row r="1511" spans="1:15" ht="22.5" hidden="1" customHeight="1">
      <c r="A1511" s="103">
        <f>MAX(A$2:A1510)+1</f>
        <v>1395</v>
      </c>
      <c r="B1511" s="103" t="s">
        <v>2494</v>
      </c>
      <c r="C1511" s="103" t="s">
        <v>2493</v>
      </c>
      <c r="D1511" s="103"/>
      <c r="E1511" s="103"/>
      <c r="F1511" s="114" t="s">
        <v>36</v>
      </c>
      <c r="G1511" s="114" t="s">
        <v>1381</v>
      </c>
      <c r="H1511" s="373">
        <v>35</v>
      </c>
      <c r="I1511" s="374"/>
      <c r="J1511" s="375"/>
      <c r="K1511" s="103" t="s">
        <v>2197</v>
      </c>
      <c r="L1511" s="114"/>
      <c r="M1511" s="114"/>
      <c r="N1511" s="103"/>
      <c r="O1511" s="103" t="s">
        <v>17</v>
      </c>
    </row>
    <row r="1512" spans="1:15" ht="22.5" hidden="1" customHeight="1">
      <c r="A1512" s="103">
        <f>MAX(A$2:A1511)+1</f>
        <v>1396</v>
      </c>
      <c r="B1512" s="103">
        <v>250402019</v>
      </c>
      <c r="C1512" s="103" t="s">
        <v>2495</v>
      </c>
      <c r="D1512" s="103"/>
      <c r="E1512" s="103"/>
      <c r="F1512" s="114" t="s">
        <v>31</v>
      </c>
      <c r="G1512" s="114" t="s">
        <v>1381</v>
      </c>
      <c r="H1512" s="373">
        <v>15</v>
      </c>
      <c r="I1512" s="374"/>
      <c r="J1512" s="375"/>
      <c r="K1512" s="103" t="s">
        <v>2496</v>
      </c>
      <c r="L1512" s="114"/>
      <c r="M1512" s="114"/>
      <c r="N1512" s="103"/>
      <c r="O1512" s="103" t="s">
        <v>17</v>
      </c>
    </row>
    <row r="1513" spans="1:15" ht="22.5" hidden="1" customHeight="1">
      <c r="A1513" s="103">
        <f>MAX(A$2:A1512)+1</f>
        <v>1397</v>
      </c>
      <c r="B1513" s="103" t="s">
        <v>2497</v>
      </c>
      <c r="C1513" s="103" t="s">
        <v>2498</v>
      </c>
      <c r="D1513" s="103"/>
      <c r="E1513" s="103" t="s">
        <v>252</v>
      </c>
      <c r="F1513" s="114" t="s">
        <v>23</v>
      </c>
      <c r="G1513" s="114" t="s">
        <v>1381</v>
      </c>
      <c r="H1513" s="373">
        <v>115</v>
      </c>
      <c r="I1513" s="374"/>
      <c r="J1513" s="375"/>
      <c r="K1513" s="103" t="s">
        <v>2437</v>
      </c>
      <c r="L1513" s="114"/>
      <c r="M1513" s="114"/>
      <c r="N1513" s="103"/>
      <c r="O1513" s="103" t="s">
        <v>17</v>
      </c>
    </row>
    <row r="1514" spans="1:15" ht="22.5" hidden="1" customHeight="1">
      <c r="A1514" s="103">
        <f>MAX(A$2:A1513)+1</f>
        <v>1398</v>
      </c>
      <c r="B1514" s="103" t="s">
        <v>2499</v>
      </c>
      <c r="C1514" s="103" t="s">
        <v>2500</v>
      </c>
      <c r="D1514" s="103"/>
      <c r="E1514" s="103"/>
      <c r="F1514" s="114" t="s">
        <v>36</v>
      </c>
      <c r="G1514" s="114" t="s">
        <v>1381</v>
      </c>
      <c r="H1514" s="373">
        <v>88</v>
      </c>
      <c r="I1514" s="374"/>
      <c r="J1514" s="375"/>
      <c r="K1514" s="103" t="s">
        <v>1741</v>
      </c>
      <c r="L1514" s="114"/>
      <c r="M1514" s="114"/>
      <c r="N1514" s="103"/>
      <c r="O1514" s="103" t="s">
        <v>17</v>
      </c>
    </row>
    <row r="1515" spans="1:15" ht="22.5" hidden="1" customHeight="1">
      <c r="A1515" s="103">
        <f>MAX(A$2:A1514)+1</f>
        <v>1399</v>
      </c>
      <c r="B1515" s="103">
        <v>250402022</v>
      </c>
      <c r="C1515" s="103" t="s">
        <v>2501</v>
      </c>
      <c r="D1515" s="103"/>
      <c r="E1515" s="103"/>
      <c r="F1515" s="114" t="s">
        <v>23</v>
      </c>
      <c r="G1515" s="114" t="s">
        <v>1381</v>
      </c>
      <c r="H1515" s="373">
        <v>15</v>
      </c>
      <c r="I1515" s="374"/>
      <c r="J1515" s="375"/>
      <c r="K1515" s="103"/>
      <c r="L1515" s="114"/>
      <c r="M1515" s="114"/>
      <c r="N1515" s="103"/>
      <c r="O1515" s="103" t="s">
        <v>17</v>
      </c>
    </row>
    <row r="1516" spans="1:15" ht="22.5" hidden="1" customHeight="1">
      <c r="A1516" s="103">
        <f>MAX(A$2:A1515)+1</f>
        <v>1400</v>
      </c>
      <c r="B1516" s="103">
        <v>250402023</v>
      </c>
      <c r="C1516" s="103" t="s">
        <v>2502</v>
      </c>
      <c r="D1516" s="103"/>
      <c r="E1516" s="103"/>
      <c r="F1516" s="114" t="s">
        <v>31</v>
      </c>
      <c r="G1516" s="114" t="s">
        <v>1381</v>
      </c>
      <c r="H1516" s="373">
        <v>15</v>
      </c>
      <c r="I1516" s="374"/>
      <c r="J1516" s="375"/>
      <c r="K1516" s="103"/>
      <c r="L1516" s="114"/>
      <c r="M1516" s="114"/>
      <c r="N1516" s="103"/>
      <c r="O1516" s="103" t="s">
        <v>17</v>
      </c>
    </row>
    <row r="1517" spans="1:15" ht="22.5" hidden="1" customHeight="1">
      <c r="A1517" s="103">
        <f>MAX(A$2:A1516)+1</f>
        <v>1401</v>
      </c>
      <c r="B1517" s="103">
        <v>250402024</v>
      </c>
      <c r="C1517" s="103" t="s">
        <v>2503</v>
      </c>
      <c r="D1517" s="103" t="s">
        <v>2504</v>
      </c>
      <c r="E1517" s="103"/>
      <c r="F1517" s="114" t="s">
        <v>23</v>
      </c>
      <c r="G1517" s="114" t="s">
        <v>1381</v>
      </c>
      <c r="H1517" s="373">
        <v>20</v>
      </c>
      <c r="I1517" s="374"/>
      <c r="J1517" s="375"/>
      <c r="K1517" s="103"/>
      <c r="L1517" s="114"/>
      <c r="M1517" s="114"/>
      <c r="N1517" s="103"/>
      <c r="O1517" s="103" t="s">
        <v>17</v>
      </c>
    </row>
    <row r="1518" spans="1:15" ht="22.5" hidden="1" customHeight="1">
      <c r="A1518" s="103">
        <f>MAX(A$2:A1517)+1</f>
        <v>1402</v>
      </c>
      <c r="B1518" s="103">
        <v>250402025</v>
      </c>
      <c r="C1518" s="103" t="s">
        <v>2505</v>
      </c>
      <c r="D1518" s="103"/>
      <c r="E1518" s="103"/>
      <c r="F1518" s="114" t="s">
        <v>31</v>
      </c>
      <c r="G1518" s="114" t="s">
        <v>1381</v>
      </c>
      <c r="H1518" s="373">
        <v>12</v>
      </c>
      <c r="I1518" s="374"/>
      <c r="J1518" s="375"/>
      <c r="K1518" s="103"/>
      <c r="L1518" s="114"/>
      <c r="M1518" s="114"/>
      <c r="N1518" s="103"/>
      <c r="O1518" s="103" t="s">
        <v>17</v>
      </c>
    </row>
    <row r="1519" spans="1:15" ht="22.5" hidden="1" customHeight="1">
      <c r="A1519" s="103">
        <f>MAX(A$2:A1518)+1</f>
        <v>1403</v>
      </c>
      <c r="B1519" s="103">
        <v>250402026</v>
      </c>
      <c r="C1519" s="103" t="s">
        <v>2506</v>
      </c>
      <c r="D1519" s="103"/>
      <c r="E1519" s="103"/>
      <c r="F1519" s="114" t="s">
        <v>31</v>
      </c>
      <c r="G1519" s="114" t="s">
        <v>1381</v>
      </c>
      <c r="H1519" s="373">
        <v>15</v>
      </c>
      <c r="I1519" s="374"/>
      <c r="J1519" s="375"/>
      <c r="K1519" s="103" t="s">
        <v>1662</v>
      </c>
      <c r="L1519" s="114"/>
      <c r="M1519" s="114"/>
      <c r="N1519" s="103"/>
      <c r="O1519" s="103" t="s">
        <v>17</v>
      </c>
    </row>
    <row r="1520" spans="1:15" ht="22.5" hidden="1" customHeight="1">
      <c r="A1520" s="103">
        <f>MAX(A$2:A1519)+1</f>
        <v>1404</v>
      </c>
      <c r="B1520" s="103" t="s">
        <v>2507</v>
      </c>
      <c r="C1520" s="103" t="s">
        <v>2506</v>
      </c>
      <c r="D1520" s="103"/>
      <c r="E1520" s="103"/>
      <c r="F1520" s="114" t="s">
        <v>36</v>
      </c>
      <c r="G1520" s="114" t="s">
        <v>1381</v>
      </c>
      <c r="H1520" s="373">
        <v>45</v>
      </c>
      <c r="I1520" s="374"/>
      <c r="J1520" s="375"/>
      <c r="K1520" s="103" t="s">
        <v>2146</v>
      </c>
      <c r="L1520" s="114"/>
      <c r="M1520" s="114"/>
      <c r="N1520" s="103"/>
      <c r="O1520" s="103" t="s">
        <v>17</v>
      </c>
    </row>
    <row r="1521" spans="1:15" ht="22.5" hidden="1" customHeight="1">
      <c r="A1521" s="103">
        <f>MAX(A$2:A1520)+1</f>
        <v>1405</v>
      </c>
      <c r="B1521" s="103" t="s">
        <v>2508</v>
      </c>
      <c r="C1521" s="103" t="s">
        <v>2506</v>
      </c>
      <c r="D1521" s="103"/>
      <c r="E1521" s="103" t="s">
        <v>252</v>
      </c>
      <c r="F1521" s="114" t="s">
        <v>23</v>
      </c>
      <c r="G1521" s="114" t="s">
        <v>1381</v>
      </c>
      <c r="H1521" s="373">
        <v>145</v>
      </c>
      <c r="I1521" s="374"/>
      <c r="J1521" s="375"/>
      <c r="K1521" s="103" t="s">
        <v>2437</v>
      </c>
      <c r="L1521" s="114"/>
      <c r="M1521" s="114"/>
      <c r="N1521" s="103"/>
      <c r="O1521" s="103" t="s">
        <v>17</v>
      </c>
    </row>
    <row r="1522" spans="1:15" ht="22.5" hidden="1" customHeight="1">
      <c r="A1522" s="103">
        <f>MAX(A$2:A1521)+1</f>
        <v>1406</v>
      </c>
      <c r="B1522" s="103" t="s">
        <v>2509</v>
      </c>
      <c r="C1522" s="103" t="s">
        <v>2506</v>
      </c>
      <c r="D1522" s="103"/>
      <c r="E1522" s="103"/>
      <c r="F1522" s="114" t="s">
        <v>36</v>
      </c>
      <c r="G1522" s="114" t="s">
        <v>1381</v>
      </c>
      <c r="H1522" s="373">
        <v>79</v>
      </c>
      <c r="I1522" s="374"/>
      <c r="J1522" s="375"/>
      <c r="K1522" s="103" t="s">
        <v>1741</v>
      </c>
      <c r="L1522" s="114"/>
      <c r="M1522" s="114"/>
      <c r="N1522" s="103"/>
      <c r="O1522" s="103" t="s">
        <v>17</v>
      </c>
    </row>
    <row r="1523" spans="1:15" ht="22.5" hidden="1" customHeight="1">
      <c r="A1523" s="103">
        <f>MAX(A$2:A1522)+1</f>
        <v>1407</v>
      </c>
      <c r="B1523" s="103">
        <v>250402027</v>
      </c>
      <c r="C1523" s="103" t="s">
        <v>2510</v>
      </c>
      <c r="D1523" s="103"/>
      <c r="E1523" s="103"/>
      <c r="F1523" s="114" t="s">
        <v>31</v>
      </c>
      <c r="G1523" s="114" t="s">
        <v>1381</v>
      </c>
      <c r="H1523" s="373">
        <v>20</v>
      </c>
      <c r="I1523" s="374"/>
      <c r="J1523" s="375"/>
      <c r="K1523" s="103"/>
      <c r="L1523" s="114"/>
      <c r="M1523" s="114"/>
      <c r="N1523" s="103"/>
      <c r="O1523" s="103" t="s">
        <v>17</v>
      </c>
    </row>
    <row r="1524" spans="1:15" ht="22.5" hidden="1" customHeight="1">
      <c r="A1524" s="103">
        <f>MAX(A$2:A1523)+1</f>
        <v>1408</v>
      </c>
      <c r="B1524" s="103">
        <v>250402028</v>
      </c>
      <c r="C1524" s="103" t="s">
        <v>2511</v>
      </c>
      <c r="D1524" s="103"/>
      <c r="E1524" s="103"/>
      <c r="F1524" s="114" t="s">
        <v>31</v>
      </c>
      <c r="G1524" s="114" t="s">
        <v>1381</v>
      </c>
      <c r="H1524" s="373">
        <v>8</v>
      </c>
      <c r="I1524" s="374"/>
      <c r="J1524" s="375"/>
      <c r="K1524" s="103"/>
      <c r="L1524" s="114"/>
      <c r="M1524" s="114"/>
      <c r="N1524" s="103"/>
      <c r="O1524" s="103" t="s">
        <v>17</v>
      </c>
    </row>
    <row r="1525" spans="1:15" ht="22.5" hidden="1" customHeight="1">
      <c r="A1525" s="103">
        <f>MAX(A$2:A1524)+1</f>
        <v>1409</v>
      </c>
      <c r="B1525" s="103">
        <v>250402029</v>
      </c>
      <c r="C1525" s="103" t="s">
        <v>2512</v>
      </c>
      <c r="D1525" s="103"/>
      <c r="E1525" s="103"/>
      <c r="F1525" s="114" t="s">
        <v>31</v>
      </c>
      <c r="G1525" s="114" t="s">
        <v>1381</v>
      </c>
      <c r="H1525" s="373">
        <v>20</v>
      </c>
      <c r="I1525" s="374"/>
      <c r="J1525" s="375"/>
      <c r="K1525" s="103"/>
      <c r="L1525" s="114"/>
      <c r="M1525" s="114"/>
      <c r="N1525" s="103"/>
      <c r="O1525" s="103" t="s">
        <v>17</v>
      </c>
    </row>
    <row r="1526" spans="1:15" ht="22.5" hidden="1" customHeight="1">
      <c r="A1526" s="103">
        <f>MAX(A$2:A1525)+1</f>
        <v>1410</v>
      </c>
      <c r="B1526" s="103">
        <v>250402030</v>
      </c>
      <c r="C1526" s="103" t="s">
        <v>2513</v>
      </c>
      <c r="D1526" s="103" t="s">
        <v>2514</v>
      </c>
      <c r="E1526" s="103"/>
      <c r="F1526" s="114" t="s">
        <v>31</v>
      </c>
      <c r="G1526" s="114" t="s">
        <v>1381</v>
      </c>
      <c r="H1526" s="373">
        <v>15</v>
      </c>
      <c r="I1526" s="374"/>
      <c r="J1526" s="375"/>
      <c r="K1526" s="103"/>
      <c r="L1526" s="114"/>
      <c r="M1526" s="114"/>
      <c r="N1526" s="103"/>
      <c r="O1526" s="103" t="s">
        <v>17</v>
      </c>
    </row>
    <row r="1527" spans="1:15" ht="22.5" hidden="1" customHeight="1">
      <c r="A1527" s="103">
        <f>MAX(A$2:A1526)+1</f>
        <v>1411</v>
      </c>
      <c r="B1527" s="103">
        <v>250402031</v>
      </c>
      <c r="C1527" s="103" t="s">
        <v>2515</v>
      </c>
      <c r="D1527" s="103" t="s">
        <v>2514</v>
      </c>
      <c r="E1527" s="103"/>
      <c r="F1527" s="114" t="s">
        <v>31</v>
      </c>
      <c r="G1527" s="114" t="s">
        <v>1381</v>
      </c>
      <c r="H1527" s="373">
        <v>15</v>
      </c>
      <c r="I1527" s="374"/>
      <c r="J1527" s="375"/>
      <c r="K1527" s="103"/>
      <c r="L1527" s="114"/>
      <c r="M1527" s="114"/>
      <c r="N1527" s="103"/>
      <c r="O1527" s="103" t="s">
        <v>17</v>
      </c>
    </row>
    <row r="1528" spans="1:15" ht="22.5" hidden="1" customHeight="1">
      <c r="A1528" s="103">
        <f>MAX(A$2:A1527)+1</f>
        <v>1412</v>
      </c>
      <c r="B1528" s="103">
        <v>250402032</v>
      </c>
      <c r="C1528" s="103" t="s">
        <v>2516</v>
      </c>
      <c r="D1528" s="103"/>
      <c r="E1528" s="103"/>
      <c r="F1528" s="114" t="s">
        <v>31</v>
      </c>
      <c r="G1528" s="114" t="s">
        <v>1381</v>
      </c>
      <c r="H1528" s="373">
        <v>8</v>
      </c>
      <c r="I1528" s="374"/>
      <c r="J1528" s="375"/>
      <c r="K1528" s="103"/>
      <c r="L1528" s="114"/>
      <c r="M1528" s="114"/>
      <c r="N1528" s="103"/>
      <c r="O1528" s="103" t="s">
        <v>17</v>
      </c>
    </row>
    <row r="1529" spans="1:15" ht="22.5" hidden="1" customHeight="1">
      <c r="A1529" s="103">
        <f>MAX(A$2:A1528)+1</f>
        <v>1413</v>
      </c>
      <c r="B1529" s="103">
        <v>250402033</v>
      </c>
      <c r="C1529" s="103" t="s">
        <v>2517</v>
      </c>
      <c r="D1529" s="103" t="s">
        <v>2518</v>
      </c>
      <c r="E1529" s="103"/>
      <c r="F1529" s="114" t="s">
        <v>31</v>
      </c>
      <c r="G1529" s="114" t="s">
        <v>1381</v>
      </c>
      <c r="H1529" s="373">
        <v>15</v>
      </c>
      <c r="I1529" s="374"/>
      <c r="J1529" s="375"/>
      <c r="K1529" s="103"/>
      <c r="L1529" s="114"/>
      <c r="M1529" s="114"/>
      <c r="N1529" s="103"/>
      <c r="O1529" s="103" t="s">
        <v>17</v>
      </c>
    </row>
    <row r="1530" spans="1:15" ht="22.5" hidden="1" customHeight="1">
      <c r="A1530" s="103">
        <f>MAX(A$2:A1529)+1</f>
        <v>1414</v>
      </c>
      <c r="B1530" s="103">
        <v>250402034</v>
      </c>
      <c r="C1530" s="103" t="s">
        <v>2519</v>
      </c>
      <c r="D1530" s="103"/>
      <c r="E1530" s="103"/>
      <c r="F1530" s="114" t="s">
        <v>31</v>
      </c>
      <c r="G1530" s="114" t="s">
        <v>1381</v>
      </c>
      <c r="H1530" s="373">
        <v>15</v>
      </c>
      <c r="I1530" s="374"/>
      <c r="J1530" s="375"/>
      <c r="K1530" s="103"/>
      <c r="L1530" s="114"/>
      <c r="M1530" s="114"/>
      <c r="N1530" s="103"/>
      <c r="O1530" s="103" t="s">
        <v>17</v>
      </c>
    </row>
    <row r="1531" spans="1:15" ht="22.5" hidden="1" customHeight="1">
      <c r="A1531" s="103">
        <f>MAX(A$2:A1530)+1</f>
        <v>1415</v>
      </c>
      <c r="B1531" s="103" t="s">
        <v>2520</v>
      </c>
      <c r="C1531" s="103" t="s">
        <v>2521</v>
      </c>
      <c r="D1531" s="103"/>
      <c r="E1531" s="103" t="s">
        <v>252</v>
      </c>
      <c r="F1531" s="114" t="s">
        <v>36</v>
      </c>
      <c r="G1531" s="114" t="s">
        <v>1381</v>
      </c>
      <c r="H1531" s="373">
        <v>65</v>
      </c>
      <c r="I1531" s="374"/>
      <c r="J1531" s="375"/>
      <c r="K1531" s="103" t="s">
        <v>1863</v>
      </c>
      <c r="L1531" s="114"/>
      <c r="M1531" s="114"/>
      <c r="N1531" s="103"/>
      <c r="O1531" s="103" t="s">
        <v>17</v>
      </c>
    </row>
    <row r="1532" spans="1:15" ht="22.5" hidden="1" customHeight="1">
      <c r="A1532" s="103">
        <f>MAX(A$2:A1531)+1</f>
        <v>1416</v>
      </c>
      <c r="B1532" s="103">
        <v>250402035</v>
      </c>
      <c r="C1532" s="103" t="s">
        <v>2522</v>
      </c>
      <c r="D1532" s="103"/>
      <c r="E1532" s="103"/>
      <c r="F1532" s="114" t="s">
        <v>31</v>
      </c>
      <c r="G1532" s="114" t="s">
        <v>1381</v>
      </c>
      <c r="H1532" s="373">
        <v>15</v>
      </c>
      <c r="I1532" s="374"/>
      <c r="J1532" s="375"/>
      <c r="K1532" s="103" t="s">
        <v>2496</v>
      </c>
      <c r="L1532" s="114"/>
      <c r="M1532" s="114"/>
      <c r="N1532" s="103"/>
      <c r="O1532" s="103" t="s">
        <v>17</v>
      </c>
    </row>
    <row r="1533" spans="1:15" ht="22.5" hidden="1" customHeight="1">
      <c r="A1533" s="103">
        <f>MAX(A$2:A1532)+1</f>
        <v>1417</v>
      </c>
      <c r="B1533" s="103" t="s">
        <v>2523</v>
      </c>
      <c r="C1533" s="103" t="s">
        <v>2522</v>
      </c>
      <c r="D1533" s="103"/>
      <c r="E1533" s="103"/>
      <c r="F1533" s="114" t="s">
        <v>36</v>
      </c>
      <c r="G1533" s="114" t="s">
        <v>1381</v>
      </c>
      <c r="H1533" s="373">
        <v>30</v>
      </c>
      <c r="I1533" s="374"/>
      <c r="J1533" s="375"/>
      <c r="K1533" s="103" t="s">
        <v>1771</v>
      </c>
      <c r="L1533" s="114"/>
      <c r="M1533" s="114"/>
      <c r="N1533" s="103"/>
      <c r="O1533" s="103" t="s">
        <v>17</v>
      </c>
    </row>
    <row r="1534" spans="1:15" ht="22.5" hidden="1" customHeight="1">
      <c r="A1534" s="103">
        <f>MAX(A$2:A1533)+1</f>
        <v>1418</v>
      </c>
      <c r="B1534" s="103" t="s">
        <v>2524</v>
      </c>
      <c r="C1534" s="103" t="s">
        <v>2522</v>
      </c>
      <c r="D1534" s="103"/>
      <c r="E1534" s="103"/>
      <c r="F1534" s="114" t="s">
        <v>36</v>
      </c>
      <c r="G1534" s="114" t="s">
        <v>1381</v>
      </c>
      <c r="H1534" s="373">
        <v>40</v>
      </c>
      <c r="I1534" s="374"/>
      <c r="J1534" s="375"/>
      <c r="K1534" s="103" t="s">
        <v>1741</v>
      </c>
      <c r="L1534" s="114"/>
      <c r="M1534" s="114"/>
      <c r="N1534" s="103"/>
      <c r="O1534" s="103" t="s">
        <v>17</v>
      </c>
    </row>
    <row r="1535" spans="1:15" ht="22.5" hidden="1" customHeight="1">
      <c r="A1535" s="103">
        <f>MAX(A$2:A1534)+1</f>
        <v>1419</v>
      </c>
      <c r="B1535" s="103">
        <v>250402036</v>
      </c>
      <c r="C1535" s="103" t="s">
        <v>2525</v>
      </c>
      <c r="D1535" s="103"/>
      <c r="E1535" s="103"/>
      <c r="F1535" s="114" t="s">
        <v>31</v>
      </c>
      <c r="G1535" s="114" t="s">
        <v>1381</v>
      </c>
      <c r="H1535" s="373">
        <v>8</v>
      </c>
      <c r="I1535" s="374"/>
      <c r="J1535" s="375"/>
      <c r="K1535" s="103"/>
      <c r="L1535" s="114"/>
      <c r="M1535" s="114"/>
      <c r="N1535" s="103"/>
      <c r="O1535" s="103" t="s">
        <v>17</v>
      </c>
    </row>
    <row r="1536" spans="1:15" ht="22.5" hidden="1" customHeight="1">
      <c r="A1536" s="103">
        <f>MAX(A$2:A1535)+1</f>
        <v>1420</v>
      </c>
      <c r="B1536" s="103" t="s">
        <v>2526</v>
      </c>
      <c r="C1536" s="103" t="s">
        <v>2525</v>
      </c>
      <c r="D1536" s="103"/>
      <c r="E1536" s="103"/>
      <c r="F1536" s="114" t="s">
        <v>36</v>
      </c>
      <c r="G1536" s="114" t="s">
        <v>1381</v>
      </c>
      <c r="H1536" s="373">
        <v>29</v>
      </c>
      <c r="I1536" s="374"/>
      <c r="J1536" s="375"/>
      <c r="K1536" s="103" t="s">
        <v>1741</v>
      </c>
      <c r="L1536" s="114"/>
      <c r="M1536" s="114"/>
      <c r="N1536" s="103"/>
      <c r="O1536" s="103" t="s">
        <v>17</v>
      </c>
    </row>
    <row r="1537" spans="1:15" ht="22.5" hidden="1" customHeight="1">
      <c r="A1537" s="103">
        <f>MAX(A$2:A1536)+1</f>
        <v>1421</v>
      </c>
      <c r="B1537" s="103">
        <v>250402037</v>
      </c>
      <c r="C1537" s="103" t="s">
        <v>2527</v>
      </c>
      <c r="D1537" s="103"/>
      <c r="E1537" s="103"/>
      <c r="F1537" s="114" t="s">
        <v>31</v>
      </c>
      <c r="G1537" s="114" t="s">
        <v>1381</v>
      </c>
      <c r="H1537" s="373">
        <v>10</v>
      </c>
      <c r="I1537" s="374"/>
      <c r="J1537" s="375"/>
      <c r="K1537" s="103"/>
      <c r="L1537" s="114"/>
      <c r="M1537" s="114"/>
      <c r="N1537" s="103"/>
      <c r="O1537" s="103" t="s">
        <v>17</v>
      </c>
    </row>
    <row r="1538" spans="1:15" ht="22.5" hidden="1" customHeight="1">
      <c r="A1538" s="103">
        <f>MAX(A$2:A1537)+1</f>
        <v>1422</v>
      </c>
      <c r="B1538" s="103">
        <v>250402038</v>
      </c>
      <c r="C1538" s="103" t="s">
        <v>2528</v>
      </c>
      <c r="D1538" s="103"/>
      <c r="E1538" s="103"/>
      <c r="F1538" s="114" t="s">
        <v>31</v>
      </c>
      <c r="G1538" s="114" t="s">
        <v>1381</v>
      </c>
      <c r="H1538" s="373">
        <v>15</v>
      </c>
      <c r="I1538" s="374"/>
      <c r="J1538" s="375"/>
      <c r="K1538" s="103"/>
      <c r="L1538" s="114"/>
      <c r="M1538" s="114"/>
      <c r="N1538" s="103"/>
      <c r="O1538" s="103" t="s">
        <v>17</v>
      </c>
    </row>
    <row r="1539" spans="1:15" ht="22.5" hidden="1" customHeight="1">
      <c r="A1539" s="103">
        <f>MAX(A$2:A1538)+1</f>
        <v>1423</v>
      </c>
      <c r="B1539" s="103">
        <v>250402039</v>
      </c>
      <c r="C1539" s="103" t="s">
        <v>2529</v>
      </c>
      <c r="D1539" s="103"/>
      <c r="E1539" s="103"/>
      <c r="F1539" s="114" t="s">
        <v>31</v>
      </c>
      <c r="G1539" s="114" t="s">
        <v>1381</v>
      </c>
      <c r="H1539" s="373">
        <v>15</v>
      </c>
      <c r="I1539" s="374"/>
      <c r="J1539" s="375"/>
      <c r="K1539" s="103"/>
      <c r="L1539" s="114"/>
      <c r="M1539" s="114"/>
      <c r="N1539" s="103"/>
      <c r="O1539" s="103" t="s">
        <v>17</v>
      </c>
    </row>
    <row r="1540" spans="1:15" ht="22.5" hidden="1" customHeight="1">
      <c r="A1540" s="103">
        <f>MAX(A$2:A1539)+1</f>
        <v>1424</v>
      </c>
      <c r="B1540" s="103" t="s">
        <v>2530</v>
      </c>
      <c r="C1540" s="103" t="s">
        <v>2529</v>
      </c>
      <c r="D1540" s="103"/>
      <c r="E1540" s="103"/>
      <c r="F1540" s="114" t="s">
        <v>36</v>
      </c>
      <c r="G1540" s="114" t="s">
        <v>1381</v>
      </c>
      <c r="H1540" s="373">
        <v>50</v>
      </c>
      <c r="I1540" s="374"/>
      <c r="J1540" s="375"/>
      <c r="K1540" s="103" t="s">
        <v>1741</v>
      </c>
      <c r="L1540" s="114"/>
      <c r="M1540" s="114"/>
      <c r="N1540" s="103"/>
      <c r="O1540" s="103" t="s">
        <v>17</v>
      </c>
    </row>
    <row r="1541" spans="1:15" ht="22.5" hidden="1" customHeight="1">
      <c r="A1541" s="103">
        <f>MAX(A$2:A1540)+1</f>
        <v>1425</v>
      </c>
      <c r="B1541" s="103">
        <v>250402040</v>
      </c>
      <c r="C1541" s="103" t="s">
        <v>2531</v>
      </c>
      <c r="D1541" s="103"/>
      <c r="E1541" s="103"/>
      <c r="F1541" s="114" t="s">
        <v>31</v>
      </c>
      <c r="G1541" s="114" t="s">
        <v>1381</v>
      </c>
      <c r="H1541" s="373">
        <v>12</v>
      </c>
      <c r="I1541" s="374"/>
      <c r="J1541" s="375"/>
      <c r="K1541" s="103"/>
      <c r="L1541" s="114"/>
      <c r="M1541" s="114"/>
      <c r="N1541" s="103"/>
      <c r="O1541" s="103" t="s">
        <v>17</v>
      </c>
    </row>
    <row r="1542" spans="1:15" ht="22.5" hidden="1" customHeight="1">
      <c r="A1542" s="103">
        <f>MAX(A$2:A1541)+1</f>
        <v>1426</v>
      </c>
      <c r="B1542" s="103" t="s">
        <v>2532</v>
      </c>
      <c r="C1542" s="103" t="s">
        <v>2533</v>
      </c>
      <c r="D1542" s="103"/>
      <c r="E1542" s="103" t="s">
        <v>252</v>
      </c>
      <c r="F1542" s="114" t="s">
        <v>23</v>
      </c>
      <c r="G1542" s="114" t="s">
        <v>1381</v>
      </c>
      <c r="H1542" s="373">
        <v>130</v>
      </c>
      <c r="I1542" s="374"/>
      <c r="J1542" s="375"/>
      <c r="K1542" s="103" t="s">
        <v>2437</v>
      </c>
      <c r="L1542" s="114"/>
      <c r="M1542" s="114"/>
      <c r="N1542" s="103"/>
      <c r="O1542" s="103" t="s">
        <v>17</v>
      </c>
    </row>
    <row r="1543" spans="1:15" ht="22.5" hidden="1" customHeight="1">
      <c r="A1543" s="103">
        <f>MAX(A$2:A1542)+1</f>
        <v>1427</v>
      </c>
      <c r="B1543" s="103" t="s">
        <v>2534</v>
      </c>
      <c r="C1543" s="103" t="s">
        <v>2533</v>
      </c>
      <c r="D1543" s="103"/>
      <c r="E1543" s="103"/>
      <c r="F1543" s="114" t="s">
        <v>36</v>
      </c>
      <c r="G1543" s="114" t="s">
        <v>1381</v>
      </c>
      <c r="H1543" s="373">
        <v>51</v>
      </c>
      <c r="I1543" s="374"/>
      <c r="J1543" s="375"/>
      <c r="K1543" s="103" t="s">
        <v>1741</v>
      </c>
      <c r="L1543" s="114"/>
      <c r="M1543" s="114"/>
      <c r="N1543" s="103"/>
      <c r="O1543" s="103" t="s">
        <v>17</v>
      </c>
    </row>
    <row r="1544" spans="1:15" ht="22.5" hidden="1" customHeight="1">
      <c r="A1544" s="103">
        <f>MAX(A$2:A1543)+1</f>
        <v>1428</v>
      </c>
      <c r="B1544" s="103">
        <v>250402041</v>
      </c>
      <c r="C1544" s="103" t="s">
        <v>2535</v>
      </c>
      <c r="D1544" s="103"/>
      <c r="E1544" s="103"/>
      <c r="F1544" s="114" t="s">
        <v>36</v>
      </c>
      <c r="G1544" s="114" t="s">
        <v>1381</v>
      </c>
      <c r="H1544" s="373">
        <v>80</v>
      </c>
      <c r="I1544" s="374"/>
      <c r="J1544" s="375"/>
      <c r="K1544" s="103" t="s">
        <v>2146</v>
      </c>
      <c r="L1544" s="114"/>
      <c r="M1544" s="114"/>
      <c r="N1544" s="103"/>
      <c r="O1544" s="103" t="s">
        <v>17</v>
      </c>
    </row>
    <row r="1545" spans="1:15" ht="22.5" hidden="1" customHeight="1">
      <c r="A1545" s="103">
        <f>MAX(A$2:A1544)+1</f>
        <v>1429</v>
      </c>
      <c r="B1545" s="103" t="s">
        <v>2536</v>
      </c>
      <c r="C1545" s="103" t="s">
        <v>2537</v>
      </c>
      <c r="D1545" s="103"/>
      <c r="E1545" s="103" t="s">
        <v>252</v>
      </c>
      <c r="F1545" s="114" t="s">
        <v>23</v>
      </c>
      <c r="G1545" s="114" t="s">
        <v>1381</v>
      </c>
      <c r="H1545" s="373">
        <v>150</v>
      </c>
      <c r="I1545" s="374"/>
      <c r="J1545" s="375"/>
      <c r="K1545" s="103" t="s">
        <v>2437</v>
      </c>
      <c r="L1545" s="114"/>
      <c r="M1545" s="114"/>
      <c r="N1545" s="103"/>
      <c r="O1545" s="103" t="s">
        <v>17</v>
      </c>
    </row>
    <row r="1546" spans="1:15" ht="22.5" hidden="1" customHeight="1">
      <c r="A1546" s="103">
        <f>MAX(A$2:A1545)+1</f>
        <v>1430</v>
      </c>
      <c r="B1546" s="103" t="s">
        <v>2538</v>
      </c>
      <c r="C1546" s="103" t="s">
        <v>2539</v>
      </c>
      <c r="D1546" s="103"/>
      <c r="E1546" s="103"/>
      <c r="F1546" s="114" t="s">
        <v>36</v>
      </c>
      <c r="G1546" s="114" t="s">
        <v>1381</v>
      </c>
      <c r="H1546" s="373">
        <v>100</v>
      </c>
      <c r="I1546" s="374"/>
      <c r="J1546" s="375"/>
      <c r="K1546" s="103" t="s">
        <v>1863</v>
      </c>
      <c r="L1546" s="114"/>
      <c r="M1546" s="114"/>
      <c r="N1546" s="103"/>
      <c r="O1546" s="103" t="s">
        <v>17</v>
      </c>
    </row>
    <row r="1547" spans="1:15" ht="11.25" hidden="1" customHeight="1">
      <c r="A1547" s="103">
        <f>MAX(A$2:A1546)+1</f>
        <v>1431</v>
      </c>
      <c r="B1547" s="103">
        <v>250402042</v>
      </c>
      <c r="C1547" s="103" t="s">
        <v>2540</v>
      </c>
      <c r="D1547" s="103"/>
      <c r="E1547" s="103"/>
      <c r="F1547" s="114" t="s">
        <v>36</v>
      </c>
      <c r="G1547" s="114" t="s">
        <v>1381</v>
      </c>
      <c r="H1547" s="373">
        <v>80</v>
      </c>
      <c r="I1547" s="374"/>
      <c r="J1547" s="375"/>
      <c r="K1547" s="103" t="s">
        <v>2541</v>
      </c>
      <c r="L1547" s="114"/>
      <c r="M1547" s="114"/>
      <c r="N1547" s="114"/>
      <c r="O1547" s="103" t="s">
        <v>94</v>
      </c>
    </row>
    <row r="1548" spans="1:15" ht="22.5" hidden="1" customHeight="1">
      <c r="A1548" s="103">
        <f>MAX(A$2:A1547)+1</f>
        <v>1432</v>
      </c>
      <c r="B1548" s="103" t="s">
        <v>2542</v>
      </c>
      <c r="C1548" s="103" t="s">
        <v>2543</v>
      </c>
      <c r="D1548" s="103"/>
      <c r="E1548" s="103" t="s">
        <v>252</v>
      </c>
      <c r="F1548" s="114" t="s">
        <v>23</v>
      </c>
      <c r="G1548" s="114" t="s">
        <v>1381</v>
      </c>
      <c r="H1548" s="373">
        <v>120</v>
      </c>
      <c r="I1548" s="374"/>
      <c r="J1548" s="375"/>
      <c r="K1548" s="103" t="s">
        <v>2437</v>
      </c>
      <c r="L1548" s="114"/>
      <c r="M1548" s="114"/>
      <c r="N1548" s="114"/>
      <c r="O1548" s="103" t="s">
        <v>94</v>
      </c>
    </row>
    <row r="1549" spans="1:15" ht="22.5" hidden="1" customHeight="1">
      <c r="A1549" s="103">
        <f>MAX(A$2:A1548)+1</f>
        <v>1433</v>
      </c>
      <c r="B1549" s="103" t="s">
        <v>2544</v>
      </c>
      <c r="C1549" s="103" t="s">
        <v>2540</v>
      </c>
      <c r="D1549" s="103" t="s">
        <v>2487</v>
      </c>
      <c r="E1549" s="103"/>
      <c r="F1549" s="114" t="s">
        <v>36</v>
      </c>
      <c r="G1549" s="114" t="s">
        <v>1381</v>
      </c>
      <c r="H1549" s="373">
        <v>70</v>
      </c>
      <c r="I1549" s="374"/>
      <c r="J1549" s="375"/>
      <c r="K1549" s="103" t="s">
        <v>1741</v>
      </c>
      <c r="L1549" s="114"/>
      <c r="M1549" s="114"/>
      <c r="N1549" s="103"/>
      <c r="O1549" s="103" t="s">
        <v>17</v>
      </c>
    </row>
    <row r="1550" spans="1:15" ht="22.5" hidden="1" customHeight="1">
      <c r="A1550" s="103">
        <f>MAX(A$2:A1549)+1</f>
        <v>1434</v>
      </c>
      <c r="B1550" s="103">
        <v>250402044</v>
      </c>
      <c r="C1550" s="103" t="s">
        <v>2545</v>
      </c>
      <c r="D1550" s="103"/>
      <c r="E1550" s="103"/>
      <c r="F1550" s="114" t="s">
        <v>36</v>
      </c>
      <c r="G1550" s="114" t="s">
        <v>1381</v>
      </c>
      <c r="H1550" s="373">
        <v>80</v>
      </c>
      <c r="I1550" s="374"/>
      <c r="J1550" s="375"/>
      <c r="K1550" s="103" t="s">
        <v>1679</v>
      </c>
      <c r="L1550" s="114"/>
      <c r="M1550" s="114"/>
      <c r="N1550" s="103"/>
      <c r="O1550" s="103" t="s">
        <v>17</v>
      </c>
    </row>
    <row r="1551" spans="1:15" ht="22.5" hidden="1" customHeight="1">
      <c r="A1551" s="103">
        <f>MAX(A$2:A1550)+1</f>
        <v>1435</v>
      </c>
      <c r="B1551" s="103" t="s">
        <v>2546</v>
      </c>
      <c r="C1551" s="103" t="s">
        <v>2545</v>
      </c>
      <c r="D1551" s="103"/>
      <c r="E1551" s="103"/>
      <c r="F1551" s="114" t="s">
        <v>36</v>
      </c>
      <c r="G1551" s="114" t="s">
        <v>1381</v>
      </c>
      <c r="H1551" s="373">
        <v>60</v>
      </c>
      <c r="I1551" s="374"/>
      <c r="J1551" s="375"/>
      <c r="K1551" s="103" t="s">
        <v>1741</v>
      </c>
      <c r="L1551" s="114"/>
      <c r="M1551" s="114"/>
      <c r="N1551" s="103"/>
      <c r="O1551" s="103" t="s">
        <v>17</v>
      </c>
    </row>
    <row r="1552" spans="1:15" ht="22.5" hidden="1" customHeight="1">
      <c r="A1552" s="103">
        <f>MAX(A$2:A1551)+1</f>
        <v>1436</v>
      </c>
      <c r="B1552" s="194" t="s">
        <v>2547</v>
      </c>
      <c r="C1552" s="104" t="s">
        <v>2548</v>
      </c>
      <c r="D1552" s="103" t="s">
        <v>2549</v>
      </c>
      <c r="E1552" s="103"/>
      <c r="F1552" s="118" t="s">
        <v>23</v>
      </c>
      <c r="G1552" s="188" t="s">
        <v>1381</v>
      </c>
      <c r="H1552" s="373" t="s">
        <v>56</v>
      </c>
      <c r="I1552" s="374"/>
      <c r="J1552" s="375"/>
      <c r="K1552" s="104" t="s">
        <v>2444</v>
      </c>
      <c r="L1552" s="114"/>
      <c r="M1552" s="114"/>
      <c r="N1552" s="103"/>
      <c r="O1552" s="103" t="s">
        <v>492</v>
      </c>
    </row>
    <row r="1553" spans="1:15" ht="22.5" hidden="1" customHeight="1">
      <c r="A1553" s="103">
        <f>MAX(A$2:A1552)+1</f>
        <v>1437</v>
      </c>
      <c r="B1553" s="103">
        <v>250402046</v>
      </c>
      <c r="C1553" s="103" t="s">
        <v>2550</v>
      </c>
      <c r="D1553" s="103"/>
      <c r="E1553" s="103"/>
      <c r="F1553" s="114" t="s">
        <v>36</v>
      </c>
      <c r="G1553" s="114" t="s">
        <v>1381</v>
      </c>
      <c r="H1553" s="373">
        <v>115</v>
      </c>
      <c r="I1553" s="374"/>
      <c r="J1553" s="375"/>
      <c r="K1553" s="103"/>
      <c r="L1553" s="114"/>
      <c r="M1553" s="114"/>
      <c r="N1553" s="103"/>
      <c r="O1553" s="103" t="s">
        <v>17</v>
      </c>
    </row>
    <row r="1554" spans="1:15" ht="22.5" hidden="1" customHeight="1">
      <c r="A1554" s="103">
        <f>MAX(A$2:A1553)+1</f>
        <v>1438</v>
      </c>
      <c r="B1554" s="103">
        <v>250402047</v>
      </c>
      <c r="C1554" s="103" t="s">
        <v>2551</v>
      </c>
      <c r="D1554" s="103"/>
      <c r="E1554" s="103"/>
      <c r="F1554" s="114" t="s">
        <v>36</v>
      </c>
      <c r="G1554" s="114" t="s">
        <v>1381</v>
      </c>
      <c r="H1554" s="373">
        <v>50</v>
      </c>
      <c r="I1554" s="374"/>
      <c r="J1554" s="375"/>
      <c r="K1554" s="103"/>
      <c r="L1554" s="114"/>
      <c r="M1554" s="114"/>
      <c r="N1554" s="103"/>
      <c r="O1554" s="103" t="s">
        <v>17</v>
      </c>
    </row>
    <row r="1555" spans="1:15" ht="22.5" hidden="1" customHeight="1">
      <c r="A1555" s="103">
        <f>MAX(A$2:A1554)+1</f>
        <v>1439</v>
      </c>
      <c r="B1555" s="103">
        <v>250402048</v>
      </c>
      <c r="C1555" s="103" t="s">
        <v>2552</v>
      </c>
      <c r="D1555" s="103"/>
      <c r="E1555" s="103"/>
      <c r="F1555" s="114" t="s">
        <v>36</v>
      </c>
      <c r="G1555" s="114" t="s">
        <v>1381</v>
      </c>
      <c r="H1555" s="373">
        <v>90</v>
      </c>
      <c r="I1555" s="374"/>
      <c r="J1555" s="375"/>
      <c r="K1555" s="103" t="s">
        <v>1771</v>
      </c>
      <c r="L1555" s="114"/>
      <c r="M1555" s="114"/>
      <c r="N1555" s="103"/>
      <c r="O1555" s="103" t="s">
        <v>17</v>
      </c>
    </row>
    <row r="1556" spans="1:15" ht="22.5" hidden="1" customHeight="1">
      <c r="A1556" s="103">
        <f>MAX(A$2:A1555)+1</f>
        <v>1440</v>
      </c>
      <c r="B1556" s="103">
        <v>250402049</v>
      </c>
      <c r="C1556" s="103" t="s">
        <v>2553</v>
      </c>
      <c r="D1556" s="103"/>
      <c r="E1556" s="103"/>
      <c r="F1556" s="114" t="s">
        <v>36</v>
      </c>
      <c r="G1556" s="114" t="s">
        <v>1381</v>
      </c>
      <c r="H1556" s="373">
        <v>80</v>
      </c>
      <c r="I1556" s="374"/>
      <c r="J1556" s="375"/>
      <c r="K1556" s="103" t="s">
        <v>1679</v>
      </c>
      <c r="L1556" s="114"/>
      <c r="M1556" s="114"/>
      <c r="N1556" s="103"/>
      <c r="O1556" s="103" t="s">
        <v>17</v>
      </c>
    </row>
    <row r="1557" spans="1:15" ht="22.5" hidden="1" customHeight="1">
      <c r="A1557" s="103">
        <f>MAX(A$2:A1556)+1</f>
        <v>1441</v>
      </c>
      <c r="B1557" s="103" t="s">
        <v>2554</v>
      </c>
      <c r="C1557" s="103" t="s">
        <v>2553</v>
      </c>
      <c r="D1557" s="103"/>
      <c r="E1557" s="103"/>
      <c r="F1557" s="114" t="s">
        <v>36</v>
      </c>
      <c r="G1557" s="114" t="s">
        <v>1381</v>
      </c>
      <c r="H1557" s="373">
        <v>60</v>
      </c>
      <c r="I1557" s="374"/>
      <c r="J1557" s="375"/>
      <c r="K1557" s="103" t="s">
        <v>1741</v>
      </c>
      <c r="L1557" s="114"/>
      <c r="M1557" s="114"/>
      <c r="N1557" s="103"/>
      <c r="O1557" s="103" t="s">
        <v>17</v>
      </c>
    </row>
    <row r="1558" spans="1:15" ht="22.5" hidden="1" customHeight="1">
      <c r="A1558" s="103">
        <f>MAX(A$2:A1557)+1</f>
        <v>1442</v>
      </c>
      <c r="B1558" s="103" t="s">
        <v>2555</v>
      </c>
      <c r="C1558" s="104" t="s">
        <v>2556</v>
      </c>
      <c r="D1558" s="103" t="s">
        <v>2557</v>
      </c>
      <c r="E1558" s="103"/>
      <c r="F1558" s="118" t="s">
        <v>23</v>
      </c>
      <c r="G1558" s="188" t="s">
        <v>1381</v>
      </c>
      <c r="H1558" s="373" t="s">
        <v>56</v>
      </c>
      <c r="I1558" s="374"/>
      <c r="J1558" s="375"/>
      <c r="K1558" s="104" t="s">
        <v>2444</v>
      </c>
      <c r="L1558" s="114"/>
      <c r="M1558" s="114"/>
      <c r="N1558" s="103"/>
      <c r="O1558" s="103" t="s">
        <v>492</v>
      </c>
    </row>
    <row r="1559" spans="1:15" ht="22.5" hidden="1" customHeight="1">
      <c r="A1559" s="103">
        <f>MAX(A$2:A1558)+1</f>
        <v>1443</v>
      </c>
      <c r="B1559" s="103">
        <v>250402053</v>
      </c>
      <c r="C1559" s="103" t="s">
        <v>2558</v>
      </c>
      <c r="D1559" s="103"/>
      <c r="E1559" s="103"/>
      <c r="F1559" s="114" t="s">
        <v>36</v>
      </c>
      <c r="G1559" s="114" t="s">
        <v>1381</v>
      </c>
      <c r="H1559" s="373">
        <v>90</v>
      </c>
      <c r="I1559" s="374"/>
      <c r="J1559" s="375"/>
      <c r="K1559" s="103" t="s">
        <v>2559</v>
      </c>
      <c r="L1559" s="114"/>
      <c r="M1559" s="114"/>
      <c r="N1559" s="103"/>
      <c r="O1559" s="103" t="s">
        <v>17</v>
      </c>
    </row>
    <row r="1560" spans="1:15" ht="22.5" hidden="1" customHeight="1">
      <c r="A1560" s="103">
        <f>MAX(A$2:A1559)+1</f>
        <v>1444</v>
      </c>
      <c r="B1560" s="103">
        <v>250402057</v>
      </c>
      <c r="C1560" s="103" t="s">
        <v>2560</v>
      </c>
      <c r="D1560" s="103"/>
      <c r="E1560" s="103"/>
      <c r="F1560" s="114" t="s">
        <v>36</v>
      </c>
      <c r="G1560" s="114" t="s">
        <v>648</v>
      </c>
      <c r="H1560" s="373" t="s">
        <v>25</v>
      </c>
      <c r="I1560" s="374"/>
      <c r="J1560" s="375"/>
      <c r="K1560" s="103" t="s">
        <v>2146</v>
      </c>
      <c r="L1560" s="114"/>
      <c r="M1560" s="114"/>
      <c r="N1560" s="103"/>
      <c r="O1560" s="103" t="s">
        <v>17</v>
      </c>
    </row>
    <row r="1561" spans="1:15" ht="22.5" hidden="1" customHeight="1">
      <c r="A1561" s="103">
        <f>MAX(A$2:A1560)+1</f>
        <v>1445</v>
      </c>
      <c r="B1561" s="103" t="s">
        <v>2561</v>
      </c>
      <c r="C1561" s="103" t="s">
        <v>2562</v>
      </c>
      <c r="D1561" s="103"/>
      <c r="E1561" s="103"/>
      <c r="F1561" s="114" t="s">
        <v>36</v>
      </c>
      <c r="G1561" s="114" t="s">
        <v>1381</v>
      </c>
      <c r="H1561" s="373">
        <v>76</v>
      </c>
      <c r="I1561" s="374"/>
      <c r="J1561" s="375"/>
      <c r="K1561" s="103" t="s">
        <v>1741</v>
      </c>
      <c r="L1561" s="114"/>
      <c r="M1561" s="114"/>
      <c r="N1561" s="103"/>
      <c r="O1561" s="103" t="s">
        <v>17</v>
      </c>
    </row>
    <row r="1562" spans="1:15" ht="22.5" hidden="1" customHeight="1">
      <c r="A1562" s="103">
        <f>MAX(A$2:A1561)+1</f>
        <v>1446</v>
      </c>
      <c r="B1562" s="103">
        <v>250402058</v>
      </c>
      <c r="C1562" s="103" t="s">
        <v>2563</v>
      </c>
      <c r="D1562" s="103"/>
      <c r="E1562" s="103"/>
      <c r="F1562" s="114" t="s">
        <v>23</v>
      </c>
      <c r="G1562" s="114" t="s">
        <v>1381</v>
      </c>
      <c r="H1562" s="373">
        <v>90</v>
      </c>
      <c r="I1562" s="374"/>
      <c r="J1562" s="375"/>
      <c r="K1562" s="103" t="s">
        <v>2559</v>
      </c>
      <c r="L1562" s="114"/>
      <c r="M1562" s="114"/>
      <c r="N1562" s="103"/>
      <c r="O1562" s="103" t="s">
        <v>17</v>
      </c>
    </row>
    <row r="1563" spans="1:15" ht="22.5" hidden="1" customHeight="1">
      <c r="A1563" s="103">
        <f>MAX(A$2:A1562)+1</f>
        <v>1447</v>
      </c>
      <c r="B1563" s="103">
        <v>250402059</v>
      </c>
      <c r="C1563" s="103" t="s">
        <v>2564</v>
      </c>
      <c r="D1563" s="103"/>
      <c r="E1563" s="103"/>
      <c r="F1563" s="114" t="s">
        <v>36</v>
      </c>
      <c r="G1563" s="114" t="s">
        <v>1381</v>
      </c>
      <c r="H1563" s="373">
        <v>90</v>
      </c>
      <c r="I1563" s="374"/>
      <c r="J1563" s="375"/>
      <c r="K1563" s="103" t="s">
        <v>2559</v>
      </c>
      <c r="L1563" s="114"/>
      <c r="M1563" s="114"/>
      <c r="N1563" s="103"/>
      <c r="O1563" s="103" t="s">
        <v>17</v>
      </c>
    </row>
    <row r="1564" spans="1:15" ht="22.5" hidden="1" customHeight="1">
      <c r="A1564" s="103">
        <f>MAX(A$2:A1563)+1</f>
        <v>1448</v>
      </c>
      <c r="B1564" s="103">
        <v>250402060</v>
      </c>
      <c r="C1564" s="103" t="s">
        <v>2565</v>
      </c>
      <c r="D1564" s="103"/>
      <c r="E1564" s="103"/>
      <c r="F1564" s="114" t="s">
        <v>36</v>
      </c>
      <c r="G1564" s="114" t="s">
        <v>1381</v>
      </c>
      <c r="H1564" s="376">
        <v>400</v>
      </c>
      <c r="I1564" s="377"/>
      <c r="J1564" s="378"/>
      <c r="K1564" s="154"/>
      <c r="L1564" s="114"/>
      <c r="M1564" s="114"/>
      <c r="N1564" s="103"/>
      <c r="O1564" s="103" t="s">
        <v>786</v>
      </c>
    </row>
    <row r="1565" spans="1:15" ht="22.5" hidden="1" customHeight="1">
      <c r="A1565" s="103">
        <f>MAX(A$2:A1564)+1</f>
        <v>1449</v>
      </c>
      <c r="B1565" s="103">
        <v>250402061</v>
      </c>
      <c r="C1565" s="103" t="s">
        <v>2566</v>
      </c>
      <c r="D1565" s="103" t="s">
        <v>2567</v>
      </c>
      <c r="E1565" s="103"/>
      <c r="F1565" s="114" t="s">
        <v>36</v>
      </c>
      <c r="G1565" s="114" t="s">
        <v>32</v>
      </c>
      <c r="H1565" s="373">
        <v>120</v>
      </c>
      <c r="I1565" s="374"/>
      <c r="J1565" s="375"/>
      <c r="K1565" s="103" t="s">
        <v>2444</v>
      </c>
      <c r="L1565" s="114"/>
      <c r="M1565" s="114"/>
      <c r="N1565" s="103"/>
      <c r="O1565" s="103" t="s">
        <v>17</v>
      </c>
    </row>
    <row r="1566" spans="1:15" ht="22.5" hidden="1" customHeight="1">
      <c r="A1566" s="103">
        <f>MAX(A$2:A1565)+1</f>
        <v>1450</v>
      </c>
      <c r="B1566" s="103">
        <v>250402062</v>
      </c>
      <c r="C1566" s="103" t="s">
        <v>2568</v>
      </c>
      <c r="D1566" s="103"/>
      <c r="E1566" s="103"/>
      <c r="F1566" s="114" t="s">
        <v>36</v>
      </c>
      <c r="G1566" s="114" t="s">
        <v>1381</v>
      </c>
      <c r="H1566" s="373">
        <v>70</v>
      </c>
      <c r="I1566" s="374"/>
      <c r="J1566" s="375"/>
      <c r="K1566" s="103" t="s">
        <v>1741</v>
      </c>
      <c r="L1566" s="114"/>
      <c r="M1566" s="114"/>
      <c r="N1566" s="103"/>
      <c r="O1566" s="103" t="s">
        <v>17</v>
      </c>
    </row>
    <row r="1567" spans="1:15" ht="22.5" hidden="1" customHeight="1">
      <c r="A1567" s="103">
        <f>MAX(A$2:A1566)+1</f>
        <v>1451</v>
      </c>
      <c r="B1567" s="103">
        <v>250402063</v>
      </c>
      <c r="C1567" s="103" t="s">
        <v>2569</v>
      </c>
      <c r="D1567" s="103"/>
      <c r="E1567" s="103"/>
      <c r="F1567" s="114" t="s">
        <v>36</v>
      </c>
      <c r="G1567" s="114" t="s">
        <v>1381</v>
      </c>
      <c r="H1567" s="373">
        <v>200</v>
      </c>
      <c r="I1567" s="374"/>
      <c r="J1567" s="375"/>
      <c r="K1567" s="103"/>
      <c r="L1567" s="114"/>
      <c r="M1567" s="114"/>
      <c r="N1567" s="103"/>
      <c r="O1567" s="103" t="s">
        <v>17</v>
      </c>
    </row>
    <row r="1568" spans="1:15" ht="22.5" hidden="1" customHeight="1">
      <c r="A1568" s="103">
        <f>MAX(A$2:A1567)+1</f>
        <v>1452</v>
      </c>
      <c r="B1568" s="103">
        <v>250402064</v>
      </c>
      <c r="C1568" s="103" t="s">
        <v>2570</v>
      </c>
      <c r="D1568" s="103"/>
      <c r="E1568" s="103"/>
      <c r="F1568" s="114" t="s">
        <v>36</v>
      </c>
      <c r="G1568" s="114" t="s">
        <v>1381</v>
      </c>
      <c r="H1568" s="373">
        <v>215</v>
      </c>
      <c r="I1568" s="374"/>
      <c r="J1568" s="375"/>
      <c r="K1568" s="103"/>
      <c r="L1568" s="114"/>
      <c r="M1568" s="114"/>
      <c r="N1568" s="103"/>
      <c r="O1568" s="103" t="s">
        <v>17</v>
      </c>
    </row>
    <row r="1569" spans="1:15" ht="22.5" hidden="1" customHeight="1">
      <c r="A1569" s="103">
        <f>MAX(A$2:A1568)+1</f>
        <v>1453</v>
      </c>
      <c r="B1569" s="103">
        <v>250402065</v>
      </c>
      <c r="C1569" s="103" t="s">
        <v>2571</v>
      </c>
      <c r="D1569" s="103"/>
      <c r="E1569" s="103"/>
      <c r="F1569" s="114" t="s">
        <v>36</v>
      </c>
      <c r="G1569" s="114" t="s">
        <v>1381</v>
      </c>
      <c r="H1569" s="373">
        <v>110</v>
      </c>
      <c r="I1569" s="374"/>
      <c r="J1569" s="375"/>
      <c r="K1569" s="103"/>
      <c r="L1569" s="114"/>
      <c r="M1569" s="114"/>
      <c r="N1569" s="103"/>
      <c r="O1569" s="103" t="s">
        <v>17</v>
      </c>
    </row>
    <row r="1570" spans="1:15" ht="22.5" hidden="1" customHeight="1">
      <c r="A1570" s="103">
        <f>MAX(A$2:A1569)+1</f>
        <v>1454</v>
      </c>
      <c r="B1570" s="103">
        <v>250402066</v>
      </c>
      <c r="C1570" s="103" t="s">
        <v>2572</v>
      </c>
      <c r="D1570" s="103"/>
      <c r="E1570" s="103"/>
      <c r="F1570" s="114" t="s">
        <v>36</v>
      </c>
      <c r="G1570" s="114" t="s">
        <v>1381</v>
      </c>
      <c r="H1570" s="373">
        <v>200</v>
      </c>
      <c r="I1570" s="374"/>
      <c r="J1570" s="375"/>
      <c r="K1570" s="103" t="s">
        <v>1741</v>
      </c>
      <c r="L1570" s="114"/>
      <c r="M1570" s="114"/>
      <c r="N1570" s="103"/>
      <c r="O1570" s="103" t="s">
        <v>17</v>
      </c>
    </row>
    <row r="1571" spans="1:15" ht="22.5" hidden="1" customHeight="1">
      <c r="A1571" s="103">
        <f>MAX(A$2:A1570)+1</f>
        <v>1455</v>
      </c>
      <c r="B1571" s="103">
        <v>250402067</v>
      </c>
      <c r="C1571" s="103" t="s">
        <v>2573</v>
      </c>
      <c r="D1571" s="103"/>
      <c r="E1571" s="103"/>
      <c r="F1571" s="114" t="s">
        <v>36</v>
      </c>
      <c r="G1571" s="114" t="s">
        <v>1381</v>
      </c>
      <c r="H1571" s="373">
        <v>70</v>
      </c>
      <c r="I1571" s="374"/>
      <c r="J1571" s="375"/>
      <c r="K1571" s="103" t="s">
        <v>1741</v>
      </c>
      <c r="L1571" s="114"/>
      <c r="M1571" s="114"/>
      <c r="N1571" s="103"/>
      <c r="O1571" s="103" t="s">
        <v>17</v>
      </c>
    </row>
    <row r="1572" spans="1:15" ht="22.5" hidden="1" customHeight="1">
      <c r="A1572" s="103">
        <f>MAX(A$2:A1571)+1</f>
        <v>1456</v>
      </c>
      <c r="B1572" s="103">
        <v>250402068</v>
      </c>
      <c r="C1572" s="103" t="s">
        <v>2574</v>
      </c>
      <c r="D1572" s="103"/>
      <c r="E1572" s="103"/>
      <c r="F1572" s="114" t="s">
        <v>36</v>
      </c>
      <c r="G1572" s="114" t="s">
        <v>32</v>
      </c>
      <c r="H1572" s="373">
        <v>50</v>
      </c>
      <c r="I1572" s="374"/>
      <c r="J1572" s="375"/>
      <c r="K1572" s="103" t="s">
        <v>2575</v>
      </c>
      <c r="L1572" s="114"/>
      <c r="M1572" s="114"/>
      <c r="N1572" s="103"/>
      <c r="O1572" s="103" t="s">
        <v>17</v>
      </c>
    </row>
    <row r="1573" spans="1:15" ht="22.5" hidden="1" customHeight="1">
      <c r="A1573" s="103">
        <f>MAX(A$2:A1572)+1</f>
        <v>1457</v>
      </c>
      <c r="B1573" s="103">
        <v>250402069</v>
      </c>
      <c r="C1573" s="103" t="s">
        <v>2576</v>
      </c>
      <c r="D1573" s="103" t="s">
        <v>2577</v>
      </c>
      <c r="E1573" s="103"/>
      <c r="F1573" s="114" t="s">
        <v>23</v>
      </c>
      <c r="G1573" s="114" t="s">
        <v>1381</v>
      </c>
      <c r="H1573" s="373" t="s">
        <v>56</v>
      </c>
      <c r="I1573" s="374"/>
      <c r="J1573" s="375"/>
      <c r="K1573" s="103" t="s">
        <v>1525</v>
      </c>
      <c r="L1573" s="114"/>
      <c r="M1573" s="114"/>
      <c r="N1573" s="114"/>
      <c r="O1573" s="114" t="s">
        <v>94</v>
      </c>
    </row>
    <row r="1574" spans="1:15" ht="22.5" hidden="1" customHeight="1">
      <c r="A1574" s="103">
        <f>MAX(A$2:A1573)+1</f>
        <v>1458</v>
      </c>
      <c r="B1574" s="103">
        <v>250402070</v>
      </c>
      <c r="C1574" s="103" t="s">
        <v>2578</v>
      </c>
      <c r="D1574" s="103" t="s">
        <v>2579</v>
      </c>
      <c r="E1574" s="103"/>
      <c r="F1574" s="114" t="s">
        <v>23</v>
      </c>
      <c r="G1574" s="114" t="s">
        <v>1381</v>
      </c>
      <c r="H1574" s="373" t="s">
        <v>56</v>
      </c>
      <c r="I1574" s="374"/>
      <c r="J1574" s="375"/>
      <c r="K1574" s="103"/>
      <c r="L1574" s="114"/>
      <c r="M1574" s="114"/>
      <c r="N1574" s="114"/>
      <c r="O1574" s="114" t="s">
        <v>94</v>
      </c>
    </row>
    <row r="1575" spans="1:15" s="87" customFormat="1" ht="22.5" hidden="1" customHeight="1">
      <c r="A1575" s="103"/>
      <c r="B1575" s="103">
        <v>250403</v>
      </c>
      <c r="C1575" s="103" t="s">
        <v>2580</v>
      </c>
      <c r="D1575" s="103"/>
      <c r="E1575" s="103"/>
      <c r="F1575" s="114"/>
      <c r="G1575" s="114"/>
      <c r="H1575" s="373"/>
      <c r="I1575" s="374"/>
      <c r="J1575" s="375"/>
      <c r="K1575" s="103"/>
      <c r="L1575" s="114"/>
      <c r="M1575" s="114"/>
      <c r="N1575" s="103"/>
      <c r="O1575" s="103" t="s">
        <v>17</v>
      </c>
    </row>
    <row r="1576" spans="1:15" ht="22.5" hidden="1" customHeight="1">
      <c r="A1576" s="103">
        <f>MAX(A$2:A1575)+1</f>
        <v>1459</v>
      </c>
      <c r="B1576" s="103">
        <v>250403001</v>
      </c>
      <c r="C1576" s="103" t="s">
        <v>2581</v>
      </c>
      <c r="D1576" s="103" t="s">
        <v>2582</v>
      </c>
      <c r="E1576" s="103"/>
      <c r="F1576" s="114" t="s">
        <v>31</v>
      </c>
      <c r="G1576" s="114" t="s">
        <v>1381</v>
      </c>
      <c r="H1576" s="373">
        <v>4</v>
      </c>
      <c r="I1576" s="374"/>
      <c r="J1576" s="375"/>
      <c r="K1576" s="103"/>
      <c r="L1576" s="114"/>
      <c r="M1576" s="114"/>
      <c r="N1576" s="103"/>
      <c r="O1576" s="103" t="s">
        <v>17</v>
      </c>
    </row>
    <row r="1577" spans="1:15" ht="22.5" hidden="1" customHeight="1">
      <c r="A1577" s="103">
        <f>MAX(A$2:A1576)+1</f>
        <v>1460</v>
      </c>
      <c r="B1577" s="103" t="s">
        <v>2583</v>
      </c>
      <c r="C1577" s="103" t="s">
        <v>2581</v>
      </c>
      <c r="D1577" s="103"/>
      <c r="E1577" s="103"/>
      <c r="F1577" s="114" t="s">
        <v>31</v>
      </c>
      <c r="G1577" s="114" t="s">
        <v>1381</v>
      </c>
      <c r="H1577" s="373">
        <v>10</v>
      </c>
      <c r="I1577" s="374"/>
      <c r="J1577" s="375"/>
      <c r="K1577" s="103" t="s">
        <v>1688</v>
      </c>
      <c r="L1577" s="114"/>
      <c r="M1577" s="114"/>
      <c r="N1577" s="103"/>
      <c r="O1577" s="103" t="s">
        <v>17</v>
      </c>
    </row>
    <row r="1578" spans="1:15" ht="22.5" hidden="1" customHeight="1">
      <c r="A1578" s="103">
        <f>MAX(A$2:A1577)+1</f>
        <v>1461</v>
      </c>
      <c r="B1578" s="103" t="s">
        <v>2584</v>
      </c>
      <c r="C1578" s="103" t="s">
        <v>2581</v>
      </c>
      <c r="D1578" s="103"/>
      <c r="E1578" s="103"/>
      <c r="F1578" s="114" t="s">
        <v>36</v>
      </c>
      <c r="G1578" s="114" t="s">
        <v>1381</v>
      </c>
      <c r="H1578" s="373">
        <v>30</v>
      </c>
      <c r="I1578" s="374"/>
      <c r="J1578" s="375"/>
      <c r="K1578" s="103" t="s">
        <v>2585</v>
      </c>
      <c r="L1578" s="114"/>
      <c r="M1578" s="114"/>
      <c r="N1578" s="103"/>
      <c r="O1578" s="103" t="s">
        <v>17</v>
      </c>
    </row>
    <row r="1579" spans="1:15" ht="22.5" hidden="1" customHeight="1">
      <c r="A1579" s="103">
        <f>MAX(A$2:A1578)+1</f>
        <v>1462</v>
      </c>
      <c r="B1579" s="103" t="s">
        <v>2586</v>
      </c>
      <c r="C1579" s="103" t="s">
        <v>2581</v>
      </c>
      <c r="D1579" s="103"/>
      <c r="E1579" s="103"/>
      <c r="F1579" s="114" t="s">
        <v>36</v>
      </c>
      <c r="G1579" s="114" t="s">
        <v>1381</v>
      </c>
      <c r="H1579" s="373">
        <v>75</v>
      </c>
      <c r="I1579" s="374"/>
      <c r="J1579" s="375"/>
      <c r="K1579" s="103" t="s">
        <v>2587</v>
      </c>
      <c r="L1579" s="114"/>
      <c r="M1579" s="114"/>
      <c r="N1579" s="103"/>
      <c r="O1579" s="103" t="s">
        <v>17</v>
      </c>
    </row>
    <row r="1580" spans="1:15" ht="22.5" hidden="1" customHeight="1">
      <c r="A1580" s="103">
        <f>MAX(A$2:A1579)+1</f>
        <v>1463</v>
      </c>
      <c r="B1580" s="103">
        <v>250403002</v>
      </c>
      <c r="C1580" s="103" t="s">
        <v>2588</v>
      </c>
      <c r="D1580" s="103"/>
      <c r="E1580" s="103"/>
      <c r="F1580" s="114" t="s">
        <v>31</v>
      </c>
      <c r="G1580" s="114" t="s">
        <v>1381</v>
      </c>
      <c r="H1580" s="373">
        <v>12</v>
      </c>
      <c r="I1580" s="374"/>
      <c r="J1580" s="375"/>
      <c r="K1580" s="103" t="s">
        <v>1844</v>
      </c>
      <c r="L1580" s="114"/>
      <c r="M1580" s="114"/>
      <c r="N1580" s="103"/>
      <c r="O1580" s="103" t="s">
        <v>17</v>
      </c>
    </row>
    <row r="1581" spans="1:15" ht="22.5" hidden="1" customHeight="1">
      <c r="A1581" s="103">
        <f>MAX(A$2:A1580)+1</f>
        <v>1464</v>
      </c>
      <c r="B1581" s="103" t="s">
        <v>2589</v>
      </c>
      <c r="C1581" s="103" t="s">
        <v>2588</v>
      </c>
      <c r="D1581" s="103"/>
      <c r="E1581" s="103"/>
      <c r="F1581" s="114" t="s">
        <v>31</v>
      </c>
      <c r="G1581" s="114" t="s">
        <v>1381</v>
      </c>
      <c r="H1581" s="373">
        <v>20</v>
      </c>
      <c r="I1581" s="374"/>
      <c r="J1581" s="375"/>
      <c r="K1581" s="103" t="s">
        <v>2590</v>
      </c>
      <c r="L1581" s="114"/>
      <c r="M1581" s="114"/>
      <c r="N1581" s="103"/>
      <c r="O1581" s="103" t="s">
        <v>17</v>
      </c>
    </row>
    <row r="1582" spans="1:15" ht="22.5" hidden="1" customHeight="1">
      <c r="A1582" s="103">
        <f>MAX(A$2:A1581)+1</f>
        <v>1465</v>
      </c>
      <c r="B1582" s="103">
        <v>250403003</v>
      </c>
      <c r="C1582" s="103" t="s">
        <v>2591</v>
      </c>
      <c r="D1582" s="103"/>
      <c r="E1582" s="103"/>
      <c r="F1582" s="114" t="s">
        <v>31</v>
      </c>
      <c r="G1582" s="114" t="s">
        <v>1381</v>
      </c>
      <c r="H1582" s="373">
        <v>45</v>
      </c>
      <c r="I1582" s="374"/>
      <c r="J1582" s="375"/>
      <c r="K1582" s="103"/>
      <c r="L1582" s="114"/>
      <c r="M1582" s="114"/>
      <c r="N1582" s="103"/>
      <c r="O1582" s="103" t="s">
        <v>17</v>
      </c>
    </row>
    <row r="1583" spans="1:15" ht="45" hidden="1" customHeight="1">
      <c r="A1583" s="103">
        <f>MAX(A$2:A1582)+1</f>
        <v>1466</v>
      </c>
      <c r="B1583" s="103" t="s">
        <v>2592</v>
      </c>
      <c r="C1583" s="103" t="s">
        <v>2593</v>
      </c>
      <c r="D1583" s="103" t="s">
        <v>2594</v>
      </c>
      <c r="E1583" s="103" t="s">
        <v>252</v>
      </c>
      <c r="F1583" s="114" t="s">
        <v>23</v>
      </c>
      <c r="G1583" s="114" t="s">
        <v>32</v>
      </c>
      <c r="H1583" s="373">
        <v>450</v>
      </c>
      <c r="I1583" s="374"/>
      <c r="J1583" s="375"/>
      <c r="K1583" s="103" t="s">
        <v>2595</v>
      </c>
      <c r="L1583" s="114"/>
      <c r="M1583" s="114"/>
      <c r="N1583" s="114"/>
      <c r="O1583" s="103" t="s">
        <v>94</v>
      </c>
    </row>
    <row r="1584" spans="1:15" ht="22.5" hidden="1" customHeight="1">
      <c r="A1584" s="103">
        <f>MAX(A$2:A1583)+1</f>
        <v>1467</v>
      </c>
      <c r="B1584" s="103">
        <v>250403004</v>
      </c>
      <c r="C1584" s="103" t="s">
        <v>2596</v>
      </c>
      <c r="D1584" s="103"/>
      <c r="E1584" s="103"/>
      <c r="F1584" s="114" t="s">
        <v>31</v>
      </c>
      <c r="G1584" s="114" t="s">
        <v>1381</v>
      </c>
      <c r="H1584" s="373">
        <v>8</v>
      </c>
      <c r="I1584" s="374"/>
      <c r="J1584" s="375"/>
      <c r="K1584" s="103" t="s">
        <v>2146</v>
      </c>
      <c r="L1584" s="114"/>
      <c r="M1584" s="114"/>
      <c r="N1584" s="103"/>
      <c r="O1584" s="103" t="s">
        <v>17</v>
      </c>
    </row>
    <row r="1585" spans="1:15" ht="33.75" hidden="1" customHeight="1">
      <c r="A1585" s="103">
        <f>MAX(A$2:A1584)+1</f>
        <v>1468</v>
      </c>
      <c r="B1585" s="103" t="s">
        <v>2597</v>
      </c>
      <c r="C1585" s="103" t="s">
        <v>2596</v>
      </c>
      <c r="D1585" s="103"/>
      <c r="E1585" s="103"/>
      <c r="F1585" s="114" t="s">
        <v>914</v>
      </c>
      <c r="G1585" s="114" t="s">
        <v>1381</v>
      </c>
      <c r="H1585" s="373">
        <v>25</v>
      </c>
      <c r="I1585" s="374"/>
      <c r="J1585" s="375"/>
      <c r="K1585" s="103" t="s">
        <v>2598</v>
      </c>
      <c r="L1585" s="114"/>
      <c r="M1585" s="114"/>
      <c r="N1585" s="103"/>
      <c r="O1585" s="103" t="s">
        <v>17</v>
      </c>
    </row>
    <row r="1586" spans="1:15" ht="33.75" hidden="1" customHeight="1">
      <c r="A1586" s="103">
        <f>MAX(A$2:A1585)+1</f>
        <v>1469</v>
      </c>
      <c r="B1586" s="103" t="s">
        <v>2599</v>
      </c>
      <c r="C1586" s="103" t="s">
        <v>2600</v>
      </c>
      <c r="D1586" s="103"/>
      <c r="E1586" s="103"/>
      <c r="F1586" s="114" t="s">
        <v>914</v>
      </c>
      <c r="G1586" s="114" t="s">
        <v>1381</v>
      </c>
      <c r="H1586" s="373">
        <v>15</v>
      </c>
      <c r="I1586" s="374"/>
      <c r="J1586" s="375"/>
      <c r="K1586" s="103" t="s">
        <v>2601</v>
      </c>
      <c r="L1586" s="114"/>
      <c r="M1586" s="114"/>
      <c r="N1586" s="103"/>
      <c r="O1586" s="103" t="s">
        <v>17</v>
      </c>
    </row>
    <row r="1587" spans="1:15" ht="22.5" hidden="1" customHeight="1">
      <c r="A1587" s="103">
        <f>MAX(A$2:A1586)+1</f>
        <v>1470</v>
      </c>
      <c r="B1587" s="103">
        <v>250403005</v>
      </c>
      <c r="C1587" s="103" t="s">
        <v>2602</v>
      </c>
      <c r="D1587" s="103"/>
      <c r="E1587" s="103"/>
      <c r="F1587" s="114" t="s">
        <v>31</v>
      </c>
      <c r="G1587" s="114" t="s">
        <v>1381</v>
      </c>
      <c r="H1587" s="373">
        <v>8</v>
      </c>
      <c r="I1587" s="374"/>
      <c r="J1587" s="375"/>
      <c r="K1587" s="103" t="s">
        <v>2146</v>
      </c>
      <c r="L1587" s="114"/>
      <c r="M1587" s="114"/>
      <c r="N1587" s="103"/>
      <c r="O1587" s="103" t="s">
        <v>17</v>
      </c>
    </row>
    <row r="1588" spans="1:15" ht="33.75" hidden="1" customHeight="1">
      <c r="A1588" s="103">
        <f>MAX(A$2:A1587)+1</f>
        <v>1471</v>
      </c>
      <c r="B1588" s="103" t="s">
        <v>2603</v>
      </c>
      <c r="C1588" s="103" t="s">
        <v>2602</v>
      </c>
      <c r="D1588" s="103"/>
      <c r="E1588" s="103"/>
      <c r="F1588" s="114" t="s">
        <v>914</v>
      </c>
      <c r="G1588" s="114" t="s">
        <v>1381</v>
      </c>
      <c r="H1588" s="373">
        <v>25</v>
      </c>
      <c r="I1588" s="374"/>
      <c r="J1588" s="375"/>
      <c r="K1588" s="103" t="s">
        <v>2598</v>
      </c>
      <c r="L1588" s="114"/>
      <c r="M1588" s="114"/>
      <c r="N1588" s="103"/>
      <c r="O1588" s="103" t="s">
        <v>17</v>
      </c>
    </row>
    <row r="1589" spans="1:15" ht="22.5" hidden="1" customHeight="1">
      <c r="A1589" s="103">
        <f>MAX(A$2:A1588)+1</f>
        <v>1472</v>
      </c>
      <c r="B1589" s="103">
        <v>250403006</v>
      </c>
      <c r="C1589" s="103" t="s">
        <v>2604</v>
      </c>
      <c r="D1589" s="103"/>
      <c r="E1589" s="103"/>
      <c r="F1589" s="114" t="s">
        <v>31</v>
      </c>
      <c r="G1589" s="114" t="s">
        <v>1381</v>
      </c>
      <c r="H1589" s="373">
        <v>4</v>
      </c>
      <c r="I1589" s="374"/>
      <c r="J1589" s="375"/>
      <c r="K1589" s="103" t="s">
        <v>2171</v>
      </c>
      <c r="L1589" s="114"/>
      <c r="M1589" s="114"/>
      <c r="N1589" s="103"/>
      <c r="O1589" s="103" t="s">
        <v>17</v>
      </c>
    </row>
    <row r="1590" spans="1:15" ht="33.75" hidden="1" customHeight="1">
      <c r="A1590" s="103">
        <f>MAX(A$2:A1589)+1</f>
        <v>1473</v>
      </c>
      <c r="B1590" s="103" t="s">
        <v>2605</v>
      </c>
      <c r="C1590" s="103" t="s">
        <v>2604</v>
      </c>
      <c r="D1590" s="103"/>
      <c r="E1590" s="103"/>
      <c r="F1590" s="114" t="s">
        <v>914</v>
      </c>
      <c r="G1590" s="114" t="s">
        <v>1381</v>
      </c>
      <c r="H1590" s="373">
        <v>25</v>
      </c>
      <c r="I1590" s="374"/>
      <c r="J1590" s="375"/>
      <c r="K1590" s="103" t="s">
        <v>2598</v>
      </c>
      <c r="L1590" s="114"/>
      <c r="M1590" s="114"/>
      <c r="N1590" s="103"/>
      <c r="O1590" s="103" t="s">
        <v>17</v>
      </c>
    </row>
    <row r="1591" spans="1:15" ht="22.5" hidden="1" customHeight="1">
      <c r="A1591" s="103">
        <f>MAX(A$2:A1590)+1</f>
        <v>1474</v>
      </c>
      <c r="B1591" s="103">
        <v>250403007</v>
      </c>
      <c r="C1591" s="103" t="s">
        <v>2606</v>
      </c>
      <c r="D1591" s="103"/>
      <c r="E1591" s="103"/>
      <c r="F1591" s="114" t="s">
        <v>31</v>
      </c>
      <c r="G1591" s="114" t="s">
        <v>1381</v>
      </c>
      <c r="H1591" s="373">
        <v>4</v>
      </c>
      <c r="I1591" s="374"/>
      <c r="J1591" s="375"/>
      <c r="K1591" s="103" t="s">
        <v>2171</v>
      </c>
      <c r="L1591" s="114"/>
      <c r="M1591" s="114"/>
      <c r="N1591" s="103"/>
      <c r="O1591" s="103" t="s">
        <v>17</v>
      </c>
    </row>
    <row r="1592" spans="1:15" ht="33.75" hidden="1" customHeight="1">
      <c r="A1592" s="103">
        <f>MAX(A$2:A1591)+1</f>
        <v>1475</v>
      </c>
      <c r="B1592" s="103" t="s">
        <v>2607</v>
      </c>
      <c r="C1592" s="103" t="s">
        <v>2606</v>
      </c>
      <c r="D1592" s="103"/>
      <c r="E1592" s="103"/>
      <c r="F1592" s="114" t="s">
        <v>914</v>
      </c>
      <c r="G1592" s="114" t="s">
        <v>1381</v>
      </c>
      <c r="H1592" s="373">
        <v>20</v>
      </c>
      <c r="I1592" s="374"/>
      <c r="J1592" s="375"/>
      <c r="K1592" s="103" t="s">
        <v>2598</v>
      </c>
      <c r="L1592" s="114"/>
      <c r="M1592" s="114"/>
      <c r="N1592" s="103"/>
      <c r="O1592" s="103" t="s">
        <v>17</v>
      </c>
    </row>
    <row r="1593" spans="1:15" ht="22.5" hidden="1" customHeight="1">
      <c r="A1593" s="103">
        <f>MAX(A$2:A1592)+1</f>
        <v>1476</v>
      </c>
      <c r="B1593" s="103">
        <v>250403008</v>
      </c>
      <c r="C1593" s="103" t="s">
        <v>2608</v>
      </c>
      <c r="D1593" s="103"/>
      <c r="E1593" s="103"/>
      <c r="F1593" s="114" t="s">
        <v>31</v>
      </c>
      <c r="G1593" s="114" t="s">
        <v>1381</v>
      </c>
      <c r="H1593" s="373">
        <v>25</v>
      </c>
      <c r="I1593" s="374"/>
      <c r="J1593" s="375"/>
      <c r="K1593" s="103"/>
      <c r="L1593" s="114"/>
      <c r="M1593" s="114"/>
      <c r="N1593" s="103"/>
      <c r="O1593" s="103" t="s">
        <v>17</v>
      </c>
    </row>
    <row r="1594" spans="1:15" ht="22.5" hidden="1" customHeight="1">
      <c r="A1594" s="103">
        <f>MAX(A$2:A1593)+1</f>
        <v>1477</v>
      </c>
      <c r="B1594" s="103">
        <v>250403009</v>
      </c>
      <c r="C1594" s="103" t="s">
        <v>2609</v>
      </c>
      <c r="D1594" s="103"/>
      <c r="E1594" s="103"/>
      <c r="F1594" s="114" t="s">
        <v>31</v>
      </c>
      <c r="G1594" s="114" t="s">
        <v>1381</v>
      </c>
      <c r="H1594" s="373">
        <v>8</v>
      </c>
      <c r="I1594" s="374"/>
      <c r="J1594" s="375"/>
      <c r="K1594" s="103" t="s">
        <v>2146</v>
      </c>
      <c r="L1594" s="114"/>
      <c r="M1594" s="114"/>
      <c r="N1594" s="103"/>
      <c r="O1594" s="103" t="s">
        <v>17</v>
      </c>
    </row>
    <row r="1595" spans="1:15" ht="33.75" hidden="1" customHeight="1">
      <c r="A1595" s="103">
        <f>MAX(A$2:A1594)+1</f>
        <v>1478</v>
      </c>
      <c r="B1595" s="103" t="s">
        <v>2610</v>
      </c>
      <c r="C1595" s="103" t="s">
        <v>2609</v>
      </c>
      <c r="D1595" s="103"/>
      <c r="E1595" s="103"/>
      <c r="F1595" s="114" t="s">
        <v>914</v>
      </c>
      <c r="G1595" s="114" t="s">
        <v>1381</v>
      </c>
      <c r="H1595" s="373">
        <v>20</v>
      </c>
      <c r="I1595" s="374"/>
      <c r="J1595" s="375"/>
      <c r="K1595" s="103" t="s">
        <v>2598</v>
      </c>
      <c r="L1595" s="114"/>
      <c r="M1595" s="114"/>
      <c r="N1595" s="103"/>
      <c r="O1595" s="103" t="s">
        <v>17</v>
      </c>
    </row>
    <row r="1596" spans="1:15" ht="22.5" hidden="1" customHeight="1">
      <c r="A1596" s="103">
        <f>MAX(A$2:A1595)+1</f>
        <v>1479</v>
      </c>
      <c r="B1596" s="103" t="s">
        <v>2611</v>
      </c>
      <c r="C1596" s="103" t="s">
        <v>2612</v>
      </c>
      <c r="D1596" s="103"/>
      <c r="E1596" s="103"/>
      <c r="F1596" s="114" t="s">
        <v>31</v>
      </c>
      <c r="G1596" s="114" t="s">
        <v>1381</v>
      </c>
      <c r="H1596" s="373">
        <v>8</v>
      </c>
      <c r="I1596" s="374"/>
      <c r="J1596" s="375"/>
      <c r="K1596" s="103" t="s">
        <v>2146</v>
      </c>
      <c r="L1596" s="114"/>
      <c r="M1596" s="114"/>
      <c r="N1596" s="103"/>
      <c r="O1596" s="103" t="s">
        <v>17</v>
      </c>
    </row>
    <row r="1597" spans="1:15" ht="22.5" hidden="1" customHeight="1">
      <c r="A1597" s="103">
        <f>MAX(A$2:A1596)+1</f>
        <v>1480</v>
      </c>
      <c r="B1597" s="103">
        <v>250403010</v>
      </c>
      <c r="C1597" s="103" t="s">
        <v>2613</v>
      </c>
      <c r="D1597" s="103"/>
      <c r="E1597" s="103"/>
      <c r="F1597" s="114" t="s">
        <v>31</v>
      </c>
      <c r="G1597" s="114" t="s">
        <v>1381</v>
      </c>
      <c r="H1597" s="373">
        <v>35</v>
      </c>
      <c r="I1597" s="374"/>
      <c r="J1597" s="375"/>
      <c r="K1597" s="103" t="s">
        <v>2614</v>
      </c>
      <c r="L1597" s="114"/>
      <c r="M1597" s="114"/>
      <c r="N1597" s="103"/>
      <c r="O1597" s="103" t="s">
        <v>17</v>
      </c>
    </row>
    <row r="1598" spans="1:15" ht="22.5" hidden="1" customHeight="1">
      <c r="A1598" s="103">
        <f>MAX(A$2:A1597)+1</f>
        <v>1481</v>
      </c>
      <c r="B1598" s="103">
        <v>250403011</v>
      </c>
      <c r="C1598" s="103" t="s">
        <v>2615</v>
      </c>
      <c r="D1598" s="103" t="s">
        <v>2616</v>
      </c>
      <c r="E1598" s="103"/>
      <c r="F1598" s="114" t="s">
        <v>31</v>
      </c>
      <c r="G1598" s="114" t="s">
        <v>1381</v>
      </c>
      <c r="H1598" s="373">
        <v>10</v>
      </c>
      <c r="I1598" s="374"/>
      <c r="J1598" s="375"/>
      <c r="K1598" s="103"/>
      <c r="L1598" s="114"/>
      <c r="M1598" s="114"/>
      <c r="N1598" s="103"/>
      <c r="O1598" s="103" t="s">
        <v>17</v>
      </c>
    </row>
    <row r="1599" spans="1:15" ht="22.5" hidden="1" customHeight="1">
      <c r="A1599" s="103">
        <f>MAX(A$2:A1598)+1</f>
        <v>1482</v>
      </c>
      <c r="B1599" s="103" t="s">
        <v>2617</v>
      </c>
      <c r="C1599" s="103" t="s">
        <v>2615</v>
      </c>
      <c r="D1599" s="103"/>
      <c r="E1599" s="103"/>
      <c r="F1599" s="114" t="s">
        <v>36</v>
      </c>
      <c r="G1599" s="114" t="s">
        <v>1381</v>
      </c>
      <c r="H1599" s="373">
        <v>25</v>
      </c>
      <c r="I1599" s="374"/>
      <c r="J1599" s="375"/>
      <c r="K1599" s="103" t="s">
        <v>2146</v>
      </c>
      <c r="L1599" s="114"/>
      <c r="M1599" s="114"/>
      <c r="N1599" s="103"/>
      <c r="O1599" s="103" t="s">
        <v>17</v>
      </c>
    </row>
    <row r="1600" spans="1:15" ht="22.5" hidden="1" customHeight="1">
      <c r="A1600" s="103">
        <f>MAX(A$2:A1599)+1</f>
        <v>1483</v>
      </c>
      <c r="B1600" s="103" t="s">
        <v>2618</v>
      </c>
      <c r="C1600" s="103" t="s">
        <v>2619</v>
      </c>
      <c r="D1600" s="103"/>
      <c r="E1600" s="103"/>
      <c r="F1600" s="114" t="s">
        <v>31</v>
      </c>
      <c r="G1600" s="114" t="s">
        <v>32</v>
      </c>
      <c r="H1600" s="373">
        <v>45</v>
      </c>
      <c r="I1600" s="374"/>
      <c r="J1600" s="375"/>
      <c r="K1600" s="103" t="s">
        <v>1525</v>
      </c>
      <c r="L1600" s="114"/>
      <c r="M1600" s="114"/>
      <c r="N1600" s="103"/>
      <c r="O1600" s="103" t="s">
        <v>17</v>
      </c>
    </row>
    <row r="1601" spans="1:15" ht="22.5" hidden="1" customHeight="1">
      <c r="A1601" s="103">
        <f>MAX(A$2:A1600)+1</f>
        <v>1484</v>
      </c>
      <c r="B1601" s="103">
        <v>250403012</v>
      </c>
      <c r="C1601" s="103" t="s">
        <v>2620</v>
      </c>
      <c r="D1601" s="103" t="s">
        <v>2621</v>
      </c>
      <c r="E1601" s="103"/>
      <c r="F1601" s="114" t="s">
        <v>31</v>
      </c>
      <c r="G1601" s="114" t="s">
        <v>1381</v>
      </c>
      <c r="H1601" s="373">
        <v>10</v>
      </c>
      <c r="I1601" s="374"/>
      <c r="J1601" s="375"/>
      <c r="K1601" s="103"/>
      <c r="L1601" s="114"/>
      <c r="M1601" s="114"/>
      <c r="N1601" s="103"/>
      <c r="O1601" s="103" t="s">
        <v>17</v>
      </c>
    </row>
    <row r="1602" spans="1:15" ht="22.5" hidden="1" customHeight="1">
      <c r="A1602" s="103">
        <f>MAX(A$2:A1601)+1</f>
        <v>1485</v>
      </c>
      <c r="B1602" s="103" t="s">
        <v>2622</v>
      </c>
      <c r="C1602" s="103" t="s">
        <v>2620</v>
      </c>
      <c r="D1602" s="103"/>
      <c r="E1602" s="103"/>
      <c r="F1602" s="114" t="s">
        <v>36</v>
      </c>
      <c r="G1602" s="114" t="s">
        <v>1381</v>
      </c>
      <c r="H1602" s="373">
        <v>25</v>
      </c>
      <c r="I1602" s="374"/>
      <c r="J1602" s="375"/>
      <c r="K1602" s="103" t="s">
        <v>2146</v>
      </c>
      <c r="L1602" s="114"/>
      <c r="M1602" s="114"/>
      <c r="N1602" s="103"/>
      <c r="O1602" s="103" t="s">
        <v>17</v>
      </c>
    </row>
    <row r="1603" spans="1:15" ht="22.5" hidden="1" customHeight="1">
      <c r="A1603" s="103">
        <f>MAX(A$2:A1602)+1</f>
        <v>1486</v>
      </c>
      <c r="B1603" s="103">
        <v>250403013</v>
      </c>
      <c r="C1603" s="103" t="s">
        <v>2623</v>
      </c>
      <c r="D1603" s="103"/>
      <c r="E1603" s="103"/>
      <c r="F1603" s="114" t="s">
        <v>31</v>
      </c>
      <c r="G1603" s="114" t="s">
        <v>1381</v>
      </c>
      <c r="H1603" s="373">
        <v>55</v>
      </c>
      <c r="I1603" s="374"/>
      <c r="J1603" s="375"/>
      <c r="K1603" s="103"/>
      <c r="L1603" s="114"/>
      <c r="M1603" s="114"/>
      <c r="N1603" s="103"/>
      <c r="O1603" s="103" t="s">
        <v>17</v>
      </c>
    </row>
    <row r="1604" spans="1:15" ht="45" hidden="1" customHeight="1">
      <c r="A1604" s="103">
        <f>MAX(A$2:A1603)+1</f>
        <v>1487</v>
      </c>
      <c r="B1604" s="103" t="s">
        <v>2624</v>
      </c>
      <c r="C1604" s="103" t="s">
        <v>2625</v>
      </c>
      <c r="D1604" s="103" t="s">
        <v>2626</v>
      </c>
      <c r="E1604" s="103" t="s">
        <v>252</v>
      </c>
      <c r="F1604" s="114" t="s">
        <v>23</v>
      </c>
      <c r="G1604" s="114" t="s">
        <v>32</v>
      </c>
      <c r="H1604" s="373">
        <v>465</v>
      </c>
      <c r="I1604" s="374"/>
      <c r="J1604" s="375"/>
      <c r="K1604" s="103" t="s">
        <v>2627</v>
      </c>
      <c r="L1604" s="114"/>
      <c r="M1604" s="114"/>
      <c r="N1604" s="103"/>
      <c r="O1604" s="103" t="s">
        <v>17</v>
      </c>
    </row>
    <row r="1605" spans="1:15" ht="22.5" hidden="1" customHeight="1">
      <c r="A1605" s="103">
        <f>MAX(A$2:A1604)+1</f>
        <v>1488</v>
      </c>
      <c r="B1605" s="103">
        <v>250403014</v>
      </c>
      <c r="C1605" s="103" t="s">
        <v>2628</v>
      </c>
      <c r="D1605" s="103"/>
      <c r="E1605" s="103"/>
      <c r="F1605" s="114" t="s">
        <v>31</v>
      </c>
      <c r="G1605" s="114" t="s">
        <v>1381</v>
      </c>
      <c r="H1605" s="373">
        <v>25</v>
      </c>
      <c r="I1605" s="374"/>
      <c r="J1605" s="375"/>
      <c r="K1605" s="103"/>
      <c r="L1605" s="114"/>
      <c r="M1605" s="114"/>
      <c r="N1605" s="103"/>
      <c r="O1605" s="103" t="s">
        <v>17</v>
      </c>
    </row>
    <row r="1606" spans="1:15" ht="22.5" hidden="1" customHeight="1">
      <c r="A1606" s="103">
        <f>MAX(A$2:A1605)+1</f>
        <v>1489</v>
      </c>
      <c r="B1606" s="103" t="s">
        <v>2629</v>
      </c>
      <c r="C1606" s="103" t="s">
        <v>2628</v>
      </c>
      <c r="D1606" s="103"/>
      <c r="E1606" s="103"/>
      <c r="F1606" s="114" t="s">
        <v>36</v>
      </c>
      <c r="G1606" s="114" t="s">
        <v>1381</v>
      </c>
      <c r="H1606" s="373">
        <v>95</v>
      </c>
      <c r="I1606" s="374"/>
      <c r="J1606" s="375"/>
      <c r="K1606" s="103" t="s">
        <v>2587</v>
      </c>
      <c r="L1606" s="114"/>
      <c r="M1606" s="114"/>
      <c r="N1606" s="103"/>
      <c r="O1606" s="103" t="s">
        <v>17</v>
      </c>
    </row>
    <row r="1607" spans="1:15" ht="22.5" hidden="1" customHeight="1">
      <c r="A1607" s="103">
        <f>MAX(A$2:A1606)+1</f>
        <v>1490</v>
      </c>
      <c r="B1607" s="103" t="s">
        <v>2630</v>
      </c>
      <c r="C1607" s="103" t="s">
        <v>2631</v>
      </c>
      <c r="D1607" s="103" t="s">
        <v>2632</v>
      </c>
      <c r="E1607" s="103"/>
      <c r="F1607" s="114" t="s">
        <v>36</v>
      </c>
      <c r="G1607" s="114" t="s">
        <v>32</v>
      </c>
      <c r="H1607" s="373">
        <v>350</v>
      </c>
      <c r="I1607" s="374"/>
      <c r="J1607" s="375"/>
      <c r="K1607" s="103" t="s">
        <v>2633</v>
      </c>
      <c r="L1607" s="114"/>
      <c r="M1607" s="114"/>
      <c r="N1607" s="103"/>
      <c r="O1607" s="103" t="s">
        <v>17</v>
      </c>
    </row>
    <row r="1608" spans="1:15" ht="22.5" hidden="1" customHeight="1">
      <c r="A1608" s="103">
        <f>MAX(A$2:A1607)+1</f>
        <v>1491</v>
      </c>
      <c r="B1608" s="103">
        <v>250403015</v>
      </c>
      <c r="C1608" s="103" t="s">
        <v>2634</v>
      </c>
      <c r="D1608" s="103"/>
      <c r="E1608" s="103"/>
      <c r="F1608" s="114" t="s">
        <v>31</v>
      </c>
      <c r="G1608" s="114" t="s">
        <v>1381</v>
      </c>
      <c r="H1608" s="373">
        <v>35</v>
      </c>
      <c r="I1608" s="374"/>
      <c r="J1608" s="375"/>
      <c r="K1608" s="103"/>
      <c r="L1608" s="114"/>
      <c r="M1608" s="114"/>
      <c r="N1608" s="103"/>
      <c r="O1608" s="103" t="s">
        <v>17</v>
      </c>
    </row>
    <row r="1609" spans="1:15" ht="22.5" hidden="1" customHeight="1">
      <c r="A1609" s="103">
        <f>MAX(A$2:A1608)+1</f>
        <v>1492</v>
      </c>
      <c r="B1609" s="103" t="s">
        <v>2635</v>
      </c>
      <c r="C1609" s="103" t="s">
        <v>2634</v>
      </c>
      <c r="D1609" s="103"/>
      <c r="E1609" s="103"/>
      <c r="F1609" s="114" t="s">
        <v>36</v>
      </c>
      <c r="G1609" s="114" t="s">
        <v>1381</v>
      </c>
      <c r="H1609" s="373">
        <v>55</v>
      </c>
      <c r="I1609" s="374"/>
      <c r="J1609" s="375"/>
      <c r="K1609" s="103" t="s">
        <v>2587</v>
      </c>
      <c r="L1609" s="114"/>
      <c r="M1609" s="114"/>
      <c r="N1609" s="103"/>
      <c r="O1609" s="103" t="s">
        <v>17</v>
      </c>
    </row>
    <row r="1610" spans="1:15" ht="22.5" hidden="1" customHeight="1">
      <c r="A1610" s="103">
        <f>MAX(A$2:A1609)+1</f>
        <v>1493</v>
      </c>
      <c r="B1610" s="103">
        <v>250403016</v>
      </c>
      <c r="C1610" s="103" t="s">
        <v>2636</v>
      </c>
      <c r="D1610" s="103"/>
      <c r="E1610" s="103"/>
      <c r="F1610" s="114" t="s">
        <v>31</v>
      </c>
      <c r="G1610" s="114" t="s">
        <v>1381</v>
      </c>
      <c r="H1610" s="373">
        <v>18</v>
      </c>
      <c r="I1610" s="374"/>
      <c r="J1610" s="375"/>
      <c r="K1610" s="103"/>
      <c r="L1610" s="114"/>
      <c r="M1610" s="114"/>
      <c r="N1610" s="103"/>
      <c r="O1610" s="103" t="s">
        <v>17</v>
      </c>
    </row>
    <row r="1611" spans="1:15" ht="22.5" hidden="1" customHeight="1">
      <c r="A1611" s="103">
        <f>MAX(A$2:A1610)+1</f>
        <v>1494</v>
      </c>
      <c r="B1611" s="103">
        <v>250403017</v>
      </c>
      <c r="C1611" s="103" t="s">
        <v>2637</v>
      </c>
      <c r="D1611" s="103" t="s">
        <v>2582</v>
      </c>
      <c r="E1611" s="103"/>
      <c r="F1611" s="114" t="s">
        <v>31</v>
      </c>
      <c r="G1611" s="114" t="s">
        <v>1381</v>
      </c>
      <c r="H1611" s="373">
        <v>30</v>
      </c>
      <c r="I1611" s="374"/>
      <c r="J1611" s="375"/>
      <c r="K1611" s="103" t="s">
        <v>1844</v>
      </c>
      <c r="L1611" s="114"/>
      <c r="M1611" s="114"/>
      <c r="N1611" s="103"/>
      <c r="O1611" s="103" t="s">
        <v>17</v>
      </c>
    </row>
    <row r="1612" spans="1:15" ht="22.5" hidden="1" customHeight="1">
      <c r="A1612" s="103">
        <f>MAX(A$2:A1611)+1</f>
        <v>1495</v>
      </c>
      <c r="B1612" s="103" t="s">
        <v>2638</v>
      </c>
      <c r="C1612" s="103" t="s">
        <v>2637</v>
      </c>
      <c r="D1612" s="103"/>
      <c r="E1612" s="103"/>
      <c r="F1612" s="114" t="s">
        <v>36</v>
      </c>
      <c r="G1612" s="114" t="s">
        <v>1381</v>
      </c>
      <c r="H1612" s="373">
        <v>45</v>
      </c>
      <c r="I1612" s="374"/>
      <c r="J1612" s="375"/>
      <c r="K1612" s="103" t="s">
        <v>2590</v>
      </c>
      <c r="L1612" s="114"/>
      <c r="M1612" s="114"/>
      <c r="N1612" s="103"/>
      <c r="O1612" s="103" t="s">
        <v>17</v>
      </c>
    </row>
    <row r="1613" spans="1:15" ht="22.5" hidden="1" customHeight="1">
      <c r="A1613" s="103">
        <f>MAX(A$2:A1612)+1</f>
        <v>1496</v>
      </c>
      <c r="B1613" s="103" t="s">
        <v>2639</v>
      </c>
      <c r="C1613" s="103" t="s">
        <v>2637</v>
      </c>
      <c r="D1613" s="103"/>
      <c r="E1613" s="103"/>
      <c r="F1613" s="114" t="s">
        <v>36</v>
      </c>
      <c r="G1613" s="114" t="s">
        <v>1381</v>
      </c>
      <c r="H1613" s="373">
        <v>55</v>
      </c>
      <c r="I1613" s="374"/>
      <c r="J1613" s="375"/>
      <c r="K1613" s="103" t="s">
        <v>2587</v>
      </c>
      <c r="L1613" s="114"/>
      <c r="M1613" s="114"/>
      <c r="N1613" s="103"/>
      <c r="O1613" s="103" t="s">
        <v>17</v>
      </c>
    </row>
    <row r="1614" spans="1:15" ht="22.5" hidden="1" customHeight="1">
      <c r="A1614" s="103">
        <f>MAX(A$2:A1613)+1</f>
        <v>1497</v>
      </c>
      <c r="B1614" s="103">
        <v>250403018</v>
      </c>
      <c r="C1614" s="103" t="s">
        <v>2640</v>
      </c>
      <c r="D1614" s="103"/>
      <c r="E1614" s="103"/>
      <c r="F1614" s="114" t="s">
        <v>31</v>
      </c>
      <c r="G1614" s="114" t="s">
        <v>1381</v>
      </c>
      <c r="H1614" s="373">
        <v>25</v>
      </c>
      <c r="I1614" s="374"/>
      <c r="J1614" s="375"/>
      <c r="K1614" s="103" t="s">
        <v>1844</v>
      </c>
      <c r="L1614" s="114"/>
      <c r="M1614" s="114"/>
      <c r="N1614" s="103"/>
      <c r="O1614" s="103" t="s">
        <v>17</v>
      </c>
    </row>
    <row r="1615" spans="1:15" ht="22.5" hidden="1" customHeight="1">
      <c r="A1615" s="103">
        <f>MAX(A$2:A1614)+1</f>
        <v>1498</v>
      </c>
      <c r="B1615" s="103" t="s">
        <v>2641</v>
      </c>
      <c r="C1615" s="103" t="s">
        <v>2640</v>
      </c>
      <c r="D1615" s="103"/>
      <c r="E1615" s="103"/>
      <c r="F1615" s="114" t="s">
        <v>36</v>
      </c>
      <c r="G1615" s="114" t="s">
        <v>1381</v>
      </c>
      <c r="H1615" s="373">
        <v>55</v>
      </c>
      <c r="I1615" s="374"/>
      <c r="J1615" s="375"/>
      <c r="K1615" s="103" t="s">
        <v>2590</v>
      </c>
      <c r="L1615" s="114"/>
      <c r="M1615" s="114"/>
      <c r="N1615" s="103"/>
      <c r="O1615" s="103" t="s">
        <v>17</v>
      </c>
    </row>
    <row r="1616" spans="1:15" ht="22.5" hidden="1" customHeight="1">
      <c r="A1616" s="103">
        <f>MAX(A$2:A1615)+1</f>
        <v>1499</v>
      </c>
      <c r="B1616" s="103">
        <v>250403019</v>
      </c>
      <c r="C1616" s="103" t="s">
        <v>2642</v>
      </c>
      <c r="D1616" s="103"/>
      <c r="E1616" s="103"/>
      <c r="F1616" s="114" t="s">
        <v>31</v>
      </c>
      <c r="G1616" s="114" t="s">
        <v>1381</v>
      </c>
      <c r="H1616" s="373">
        <v>10</v>
      </c>
      <c r="I1616" s="374"/>
      <c r="J1616" s="375"/>
      <c r="K1616" s="103" t="s">
        <v>2389</v>
      </c>
      <c r="L1616" s="114"/>
      <c r="M1616" s="114"/>
      <c r="N1616" s="103"/>
      <c r="O1616" s="103" t="s">
        <v>17</v>
      </c>
    </row>
    <row r="1617" spans="1:15" ht="33.75" hidden="1" customHeight="1">
      <c r="A1617" s="103">
        <f>MAX(A$2:A1616)+1</f>
        <v>1500</v>
      </c>
      <c r="B1617" s="103" t="s">
        <v>2643</v>
      </c>
      <c r="C1617" s="103" t="s">
        <v>2642</v>
      </c>
      <c r="D1617" s="103"/>
      <c r="E1617" s="103"/>
      <c r="F1617" s="114" t="s">
        <v>914</v>
      </c>
      <c r="G1617" s="114" t="s">
        <v>1381</v>
      </c>
      <c r="H1617" s="373">
        <v>35</v>
      </c>
      <c r="I1617" s="374"/>
      <c r="J1617" s="375"/>
      <c r="K1617" s="103" t="s">
        <v>2644</v>
      </c>
      <c r="L1617" s="114"/>
      <c r="M1617" s="114"/>
      <c r="N1617" s="103"/>
      <c r="O1617" s="103" t="s">
        <v>17</v>
      </c>
    </row>
    <row r="1618" spans="1:15" ht="22.5" hidden="1" customHeight="1">
      <c r="A1618" s="103">
        <f>MAX(A$2:A1617)+1</f>
        <v>1501</v>
      </c>
      <c r="B1618" s="103" t="s">
        <v>2645</v>
      </c>
      <c r="C1618" s="103" t="s">
        <v>2642</v>
      </c>
      <c r="D1618" s="103"/>
      <c r="E1618" s="103"/>
      <c r="F1618" s="114" t="s">
        <v>36</v>
      </c>
      <c r="G1618" s="114" t="s">
        <v>1381</v>
      </c>
      <c r="H1618" s="373">
        <v>80</v>
      </c>
      <c r="I1618" s="374"/>
      <c r="J1618" s="375"/>
      <c r="K1618" s="103" t="s">
        <v>2614</v>
      </c>
      <c r="L1618" s="114"/>
      <c r="M1618" s="114"/>
      <c r="N1618" s="103"/>
      <c r="O1618" s="103" t="s">
        <v>17</v>
      </c>
    </row>
    <row r="1619" spans="1:15" ht="22.5" hidden="1" customHeight="1">
      <c r="A1619" s="103">
        <f>MAX(A$2:A1618)+1</f>
        <v>1502</v>
      </c>
      <c r="B1619" s="103" t="s">
        <v>2646</v>
      </c>
      <c r="C1619" s="103" t="s">
        <v>2642</v>
      </c>
      <c r="D1619" s="103" t="s">
        <v>2647</v>
      </c>
      <c r="E1619" s="103"/>
      <c r="F1619" s="114" t="s">
        <v>36</v>
      </c>
      <c r="G1619" s="114" t="s">
        <v>1381</v>
      </c>
      <c r="H1619" s="373">
        <v>45</v>
      </c>
      <c r="I1619" s="374"/>
      <c r="J1619" s="375"/>
      <c r="K1619" s="103" t="s">
        <v>1525</v>
      </c>
      <c r="L1619" s="114"/>
      <c r="M1619" s="114"/>
      <c r="N1619" s="103"/>
      <c r="O1619" s="103" t="s">
        <v>17</v>
      </c>
    </row>
    <row r="1620" spans="1:15" ht="33.75" hidden="1" customHeight="1">
      <c r="A1620" s="103">
        <f>MAX(A$2:A1619)+1</f>
        <v>1503</v>
      </c>
      <c r="B1620" s="103" t="s">
        <v>2648</v>
      </c>
      <c r="C1620" s="103" t="s">
        <v>2649</v>
      </c>
      <c r="D1620" s="103"/>
      <c r="E1620" s="103"/>
      <c r="F1620" s="114" t="s">
        <v>914</v>
      </c>
      <c r="G1620" s="114" t="s">
        <v>1381</v>
      </c>
      <c r="H1620" s="373">
        <v>35</v>
      </c>
      <c r="I1620" s="374"/>
      <c r="J1620" s="375"/>
      <c r="K1620" s="103" t="s">
        <v>2601</v>
      </c>
      <c r="L1620" s="114"/>
      <c r="M1620" s="114"/>
      <c r="N1620" s="103"/>
      <c r="O1620" s="103" t="s">
        <v>17</v>
      </c>
    </row>
    <row r="1621" spans="1:15" ht="22.5" hidden="1" customHeight="1">
      <c r="A1621" s="103">
        <f>MAX(A$2:A1620)+1</f>
        <v>1504</v>
      </c>
      <c r="B1621" s="103">
        <v>250403020</v>
      </c>
      <c r="C1621" s="103" t="s">
        <v>2650</v>
      </c>
      <c r="D1621" s="103" t="s">
        <v>2582</v>
      </c>
      <c r="E1621" s="103"/>
      <c r="F1621" s="114" t="s">
        <v>31</v>
      </c>
      <c r="G1621" s="114" t="s">
        <v>1381</v>
      </c>
      <c r="H1621" s="373">
        <v>25</v>
      </c>
      <c r="I1621" s="374"/>
      <c r="J1621" s="375"/>
      <c r="K1621" s="103" t="s">
        <v>1844</v>
      </c>
      <c r="L1621" s="114"/>
      <c r="M1621" s="114"/>
      <c r="N1621" s="103"/>
      <c r="O1621" s="103" t="s">
        <v>17</v>
      </c>
    </row>
    <row r="1622" spans="1:15" ht="22.5" hidden="1" customHeight="1">
      <c r="A1622" s="103">
        <f>MAX(A$2:A1621)+1</f>
        <v>1505</v>
      </c>
      <c r="B1622" s="103" t="s">
        <v>2651</v>
      </c>
      <c r="C1622" s="103" t="s">
        <v>2650</v>
      </c>
      <c r="D1622" s="103"/>
      <c r="E1622" s="103"/>
      <c r="F1622" s="114" t="s">
        <v>36</v>
      </c>
      <c r="G1622" s="114" t="s">
        <v>1381</v>
      </c>
      <c r="H1622" s="373">
        <v>85</v>
      </c>
      <c r="I1622" s="374"/>
      <c r="J1622" s="375"/>
      <c r="K1622" s="103" t="s">
        <v>1863</v>
      </c>
      <c r="L1622" s="114"/>
      <c r="M1622" s="114"/>
      <c r="N1622" s="103"/>
      <c r="O1622" s="103" t="s">
        <v>17</v>
      </c>
    </row>
    <row r="1623" spans="1:15" ht="22.5" hidden="1" customHeight="1">
      <c r="A1623" s="103">
        <f>MAX(A$2:A1622)+1</f>
        <v>1506</v>
      </c>
      <c r="B1623" s="103">
        <v>250403021</v>
      </c>
      <c r="C1623" s="103" t="s">
        <v>2652</v>
      </c>
      <c r="D1623" s="103" t="s">
        <v>2582</v>
      </c>
      <c r="E1623" s="103"/>
      <c r="F1623" s="114" t="s">
        <v>31</v>
      </c>
      <c r="G1623" s="114" t="s">
        <v>1381</v>
      </c>
      <c r="H1623" s="373">
        <v>20</v>
      </c>
      <c r="I1623" s="374"/>
      <c r="J1623" s="375"/>
      <c r="K1623" s="103" t="s">
        <v>1844</v>
      </c>
      <c r="L1623" s="114"/>
      <c r="M1623" s="114"/>
      <c r="N1623" s="103"/>
      <c r="O1623" s="103" t="s">
        <v>17</v>
      </c>
    </row>
    <row r="1624" spans="1:15" ht="22.5" hidden="1" customHeight="1">
      <c r="A1624" s="103">
        <f>MAX(A$2:A1623)+1</f>
        <v>1507</v>
      </c>
      <c r="B1624" s="103" t="s">
        <v>2653</v>
      </c>
      <c r="C1624" s="103" t="s">
        <v>2652</v>
      </c>
      <c r="D1624" s="103"/>
      <c r="E1624" s="103"/>
      <c r="F1624" s="114" t="s">
        <v>36</v>
      </c>
      <c r="G1624" s="114" t="s">
        <v>1381</v>
      </c>
      <c r="H1624" s="373">
        <v>85</v>
      </c>
      <c r="I1624" s="374"/>
      <c r="J1624" s="375"/>
      <c r="K1624" s="103" t="s">
        <v>1863</v>
      </c>
      <c r="L1624" s="114"/>
      <c r="M1624" s="114"/>
      <c r="N1624" s="103"/>
      <c r="O1624" s="103" t="s">
        <v>17</v>
      </c>
    </row>
    <row r="1625" spans="1:15" ht="22.5" hidden="1" customHeight="1">
      <c r="A1625" s="103">
        <f>MAX(A$2:A1624)+1</f>
        <v>1508</v>
      </c>
      <c r="B1625" s="103">
        <v>250403022</v>
      </c>
      <c r="C1625" s="103" t="s">
        <v>2654</v>
      </c>
      <c r="D1625" s="103" t="s">
        <v>2582</v>
      </c>
      <c r="E1625" s="103"/>
      <c r="F1625" s="114" t="s">
        <v>31</v>
      </c>
      <c r="G1625" s="114" t="s">
        <v>1381</v>
      </c>
      <c r="H1625" s="373">
        <v>25</v>
      </c>
      <c r="I1625" s="374"/>
      <c r="J1625" s="375"/>
      <c r="K1625" s="103"/>
      <c r="L1625" s="114"/>
      <c r="M1625" s="114"/>
      <c r="N1625" s="103"/>
      <c r="O1625" s="103" t="s">
        <v>17</v>
      </c>
    </row>
    <row r="1626" spans="1:15" ht="22.5" hidden="1" customHeight="1">
      <c r="A1626" s="103">
        <f>MAX(A$2:A1625)+1</f>
        <v>1509</v>
      </c>
      <c r="B1626" s="103" t="s">
        <v>2655</v>
      </c>
      <c r="C1626" s="103" t="s">
        <v>2654</v>
      </c>
      <c r="D1626" s="103"/>
      <c r="E1626" s="103"/>
      <c r="F1626" s="114" t="s">
        <v>36</v>
      </c>
      <c r="G1626" s="114" t="s">
        <v>1381</v>
      </c>
      <c r="H1626" s="373">
        <v>80</v>
      </c>
      <c r="I1626" s="374"/>
      <c r="J1626" s="375"/>
      <c r="K1626" s="103" t="s">
        <v>2614</v>
      </c>
      <c r="L1626" s="114"/>
      <c r="M1626" s="114"/>
      <c r="N1626" s="103"/>
      <c r="O1626" s="103" t="s">
        <v>17</v>
      </c>
    </row>
    <row r="1627" spans="1:15" ht="22.5" hidden="1" customHeight="1">
      <c r="A1627" s="154">
        <f>MAX(A$2:A1626)+1</f>
        <v>1510</v>
      </c>
      <c r="B1627" s="154">
        <v>250403023</v>
      </c>
      <c r="C1627" s="154" t="s">
        <v>2656</v>
      </c>
      <c r="D1627" s="154" t="s">
        <v>2657</v>
      </c>
      <c r="E1627" s="154"/>
      <c r="F1627" s="188" t="s">
        <v>31</v>
      </c>
      <c r="G1627" s="188" t="s">
        <v>1381</v>
      </c>
      <c r="H1627" s="373">
        <v>25</v>
      </c>
      <c r="I1627" s="374"/>
      <c r="J1627" s="375"/>
      <c r="K1627" s="154" t="s">
        <v>1844</v>
      </c>
      <c r="L1627" s="188"/>
      <c r="M1627" s="188"/>
      <c r="N1627" s="103"/>
      <c r="O1627" s="103" t="s">
        <v>17</v>
      </c>
    </row>
    <row r="1628" spans="1:15" ht="22.5" hidden="1" customHeight="1">
      <c r="A1628" s="103">
        <f>MAX(A$2:A1627)+1</f>
        <v>1511</v>
      </c>
      <c r="B1628" s="103" t="s">
        <v>2658</v>
      </c>
      <c r="C1628" s="103" t="s">
        <v>2656</v>
      </c>
      <c r="D1628" s="103"/>
      <c r="E1628" s="103"/>
      <c r="F1628" s="114" t="s">
        <v>36</v>
      </c>
      <c r="G1628" s="114" t="s">
        <v>1381</v>
      </c>
      <c r="H1628" s="373">
        <v>45</v>
      </c>
      <c r="I1628" s="374"/>
      <c r="J1628" s="375"/>
      <c r="K1628" s="103" t="s">
        <v>2444</v>
      </c>
      <c r="L1628" s="114"/>
      <c r="M1628" s="114"/>
      <c r="N1628" s="103"/>
      <c r="O1628" s="103" t="s">
        <v>17</v>
      </c>
    </row>
    <row r="1629" spans="1:15" ht="22.5" hidden="1" customHeight="1">
      <c r="A1629" s="103">
        <f>MAX(A$2:A1628)+1</f>
        <v>1512</v>
      </c>
      <c r="B1629" s="103">
        <v>250403024</v>
      </c>
      <c r="C1629" s="103" t="s">
        <v>2656</v>
      </c>
      <c r="D1629" s="103" t="s">
        <v>2582</v>
      </c>
      <c r="E1629" s="103"/>
      <c r="F1629" s="114" t="s">
        <v>31</v>
      </c>
      <c r="G1629" s="114" t="s">
        <v>1381</v>
      </c>
      <c r="H1629" s="373">
        <v>25</v>
      </c>
      <c r="I1629" s="374"/>
      <c r="J1629" s="375"/>
      <c r="K1629" s="103"/>
      <c r="L1629" s="114"/>
      <c r="M1629" s="114"/>
      <c r="N1629" s="103"/>
      <c r="O1629" s="103" t="s">
        <v>17</v>
      </c>
    </row>
    <row r="1630" spans="1:15" ht="22.5" hidden="1" customHeight="1">
      <c r="A1630" s="103">
        <f>MAX(A$2:A1629)+1</f>
        <v>1513</v>
      </c>
      <c r="B1630" s="103">
        <v>250403025</v>
      </c>
      <c r="C1630" s="103" t="s">
        <v>2659</v>
      </c>
      <c r="D1630" s="103" t="s">
        <v>2582</v>
      </c>
      <c r="E1630" s="103"/>
      <c r="F1630" s="114" t="s">
        <v>31</v>
      </c>
      <c r="G1630" s="114" t="s">
        <v>1381</v>
      </c>
      <c r="H1630" s="373">
        <v>20</v>
      </c>
      <c r="I1630" s="374"/>
      <c r="J1630" s="375"/>
      <c r="K1630" s="103" t="s">
        <v>1844</v>
      </c>
      <c r="L1630" s="114"/>
      <c r="M1630" s="114"/>
      <c r="N1630" s="103"/>
      <c r="O1630" s="103" t="s">
        <v>17</v>
      </c>
    </row>
    <row r="1631" spans="1:15" ht="22.5" hidden="1" customHeight="1">
      <c r="A1631" s="103">
        <f>MAX(A$2:A1630)+1</f>
        <v>1514</v>
      </c>
      <c r="B1631" s="103" t="s">
        <v>2660</v>
      </c>
      <c r="C1631" s="103" t="s">
        <v>2659</v>
      </c>
      <c r="D1631" s="103"/>
      <c r="E1631" s="103"/>
      <c r="F1631" s="114" t="s">
        <v>36</v>
      </c>
      <c r="G1631" s="114" t="s">
        <v>1381</v>
      </c>
      <c r="H1631" s="373">
        <v>45</v>
      </c>
      <c r="I1631" s="374"/>
      <c r="J1631" s="375"/>
      <c r="K1631" s="103" t="s">
        <v>2444</v>
      </c>
      <c r="L1631" s="114"/>
      <c r="M1631" s="114"/>
      <c r="N1631" s="103"/>
      <c r="O1631" s="103" t="s">
        <v>17</v>
      </c>
    </row>
    <row r="1632" spans="1:15" ht="22.5" hidden="1" customHeight="1">
      <c r="A1632" s="103">
        <f>MAX(A$2:A1631)+1</f>
        <v>1515</v>
      </c>
      <c r="B1632" s="103" t="s">
        <v>2661</v>
      </c>
      <c r="C1632" s="103" t="s">
        <v>2662</v>
      </c>
      <c r="D1632" s="103"/>
      <c r="E1632" s="103"/>
      <c r="F1632" s="114" t="s">
        <v>36</v>
      </c>
      <c r="G1632" s="114" t="s">
        <v>1381</v>
      </c>
      <c r="H1632" s="373">
        <v>45</v>
      </c>
      <c r="I1632" s="374"/>
      <c r="J1632" s="375"/>
      <c r="K1632" s="103" t="s">
        <v>1741</v>
      </c>
      <c r="L1632" s="114"/>
      <c r="M1632" s="114"/>
      <c r="N1632" s="103"/>
      <c r="O1632" s="103" t="s">
        <v>17</v>
      </c>
    </row>
    <row r="1633" spans="1:15" ht="22.5" hidden="1" customHeight="1">
      <c r="A1633" s="103">
        <f>MAX(A$2:A1632)+1</f>
        <v>1516</v>
      </c>
      <c r="B1633" s="103">
        <v>250403026</v>
      </c>
      <c r="C1633" s="103" t="s">
        <v>2663</v>
      </c>
      <c r="D1633" s="103"/>
      <c r="E1633" s="103"/>
      <c r="F1633" s="114" t="s">
        <v>31</v>
      </c>
      <c r="G1633" s="114" t="s">
        <v>1381</v>
      </c>
      <c r="H1633" s="373">
        <v>20</v>
      </c>
      <c r="I1633" s="374"/>
      <c r="J1633" s="375"/>
      <c r="K1633" s="103"/>
      <c r="L1633" s="114"/>
      <c r="M1633" s="114"/>
      <c r="N1633" s="103"/>
      <c r="O1633" s="103" t="s">
        <v>17</v>
      </c>
    </row>
    <row r="1634" spans="1:15" ht="22.5" hidden="1" customHeight="1">
      <c r="A1634" s="103">
        <f>MAX(A$2:A1633)+1</f>
        <v>1517</v>
      </c>
      <c r="B1634" s="103">
        <v>250403027</v>
      </c>
      <c r="C1634" s="103" t="s">
        <v>2664</v>
      </c>
      <c r="D1634" s="103"/>
      <c r="E1634" s="103"/>
      <c r="F1634" s="114" t="s">
        <v>31</v>
      </c>
      <c r="G1634" s="114" t="s">
        <v>1381</v>
      </c>
      <c r="H1634" s="373">
        <v>20</v>
      </c>
      <c r="I1634" s="374"/>
      <c r="J1634" s="375"/>
      <c r="K1634" s="103"/>
      <c r="L1634" s="114"/>
      <c r="M1634" s="114"/>
      <c r="N1634" s="103"/>
      <c r="O1634" s="103" t="s">
        <v>17</v>
      </c>
    </row>
    <row r="1635" spans="1:15" ht="22.5" hidden="1" customHeight="1">
      <c r="A1635" s="103">
        <f>MAX(A$2:A1634)+1</f>
        <v>1518</v>
      </c>
      <c r="B1635" s="103">
        <v>250403028</v>
      </c>
      <c r="C1635" s="103" t="s">
        <v>2665</v>
      </c>
      <c r="D1635" s="103"/>
      <c r="E1635" s="103"/>
      <c r="F1635" s="114" t="s">
        <v>31</v>
      </c>
      <c r="G1635" s="114" t="s">
        <v>1381</v>
      </c>
      <c r="H1635" s="373">
        <v>20</v>
      </c>
      <c r="I1635" s="374"/>
      <c r="J1635" s="375"/>
      <c r="K1635" s="103"/>
      <c r="L1635" s="114"/>
      <c r="M1635" s="114"/>
      <c r="N1635" s="103"/>
      <c r="O1635" s="103" t="s">
        <v>17</v>
      </c>
    </row>
    <row r="1636" spans="1:15" ht="22.5" hidden="1" customHeight="1">
      <c r="A1636" s="103">
        <f>MAX(A$2:A1635)+1</f>
        <v>1519</v>
      </c>
      <c r="B1636" s="103">
        <v>250403029</v>
      </c>
      <c r="C1636" s="103" t="s">
        <v>2666</v>
      </c>
      <c r="D1636" s="103"/>
      <c r="E1636" s="103"/>
      <c r="F1636" s="114" t="s">
        <v>31</v>
      </c>
      <c r="G1636" s="114" t="s">
        <v>1381</v>
      </c>
      <c r="H1636" s="373">
        <v>20</v>
      </c>
      <c r="I1636" s="374"/>
      <c r="J1636" s="375"/>
      <c r="K1636" s="103"/>
      <c r="L1636" s="114"/>
      <c r="M1636" s="114"/>
      <c r="N1636" s="103"/>
      <c r="O1636" s="103" t="s">
        <v>17</v>
      </c>
    </row>
    <row r="1637" spans="1:15" ht="33.75" hidden="1" customHeight="1">
      <c r="A1637" s="103">
        <f>MAX(A$2:A1636)+1</f>
        <v>1520</v>
      </c>
      <c r="B1637" s="103" t="s">
        <v>2667</v>
      </c>
      <c r="C1637" s="104" t="s">
        <v>2668</v>
      </c>
      <c r="D1637" s="209" t="s">
        <v>2669</v>
      </c>
      <c r="E1637" s="103"/>
      <c r="F1637" s="118" t="s">
        <v>23</v>
      </c>
      <c r="G1637" s="188" t="s">
        <v>1381</v>
      </c>
      <c r="H1637" s="373" t="s">
        <v>56</v>
      </c>
      <c r="I1637" s="374"/>
      <c r="J1637" s="375"/>
      <c r="K1637" s="104" t="s">
        <v>1510</v>
      </c>
      <c r="L1637" s="114"/>
      <c r="M1637" s="114"/>
      <c r="N1637" s="103"/>
      <c r="O1637" s="103" t="s">
        <v>492</v>
      </c>
    </row>
    <row r="1638" spans="1:15" ht="22.5" hidden="1" customHeight="1">
      <c r="A1638" s="103">
        <f>MAX(A$2:A1637)+1</f>
        <v>1521</v>
      </c>
      <c r="B1638" s="103">
        <v>250403030</v>
      </c>
      <c r="C1638" s="103" t="s">
        <v>2670</v>
      </c>
      <c r="D1638" s="103"/>
      <c r="E1638" s="103"/>
      <c r="F1638" s="114" t="s">
        <v>31</v>
      </c>
      <c r="G1638" s="114" t="s">
        <v>1381</v>
      </c>
      <c r="H1638" s="373">
        <v>20</v>
      </c>
      <c r="I1638" s="374"/>
      <c r="J1638" s="375"/>
      <c r="K1638" s="103"/>
      <c r="L1638" s="114"/>
      <c r="M1638" s="114"/>
      <c r="N1638" s="103"/>
      <c r="O1638" s="103" t="s">
        <v>17</v>
      </c>
    </row>
    <row r="1639" spans="1:15" ht="22.5" hidden="1" customHeight="1">
      <c r="A1639" s="103">
        <f>MAX(A$2:A1638)+1</f>
        <v>1522</v>
      </c>
      <c r="B1639" s="103">
        <v>250403031</v>
      </c>
      <c r="C1639" s="103" t="s">
        <v>2671</v>
      </c>
      <c r="D1639" s="103"/>
      <c r="E1639" s="103"/>
      <c r="F1639" s="114" t="s">
        <v>31</v>
      </c>
      <c r="G1639" s="114" t="s">
        <v>1381</v>
      </c>
      <c r="H1639" s="373">
        <v>15</v>
      </c>
      <c r="I1639" s="374"/>
      <c r="J1639" s="375"/>
      <c r="K1639" s="103" t="s">
        <v>1844</v>
      </c>
      <c r="L1639" s="114"/>
      <c r="M1639" s="114"/>
      <c r="N1639" s="103"/>
      <c r="O1639" s="103" t="s">
        <v>17</v>
      </c>
    </row>
    <row r="1640" spans="1:15" ht="22.5" hidden="1" customHeight="1">
      <c r="A1640" s="103">
        <f>MAX(A$2:A1639)+1</f>
        <v>1523</v>
      </c>
      <c r="B1640" s="103" t="s">
        <v>2672</v>
      </c>
      <c r="C1640" s="103" t="s">
        <v>2671</v>
      </c>
      <c r="D1640" s="103"/>
      <c r="E1640" s="103"/>
      <c r="F1640" s="114" t="s">
        <v>36</v>
      </c>
      <c r="G1640" s="114" t="s">
        <v>1381</v>
      </c>
      <c r="H1640" s="373">
        <v>45</v>
      </c>
      <c r="I1640" s="374"/>
      <c r="J1640" s="375"/>
      <c r="K1640" s="103" t="s">
        <v>2444</v>
      </c>
      <c r="L1640" s="114"/>
      <c r="M1640" s="114"/>
      <c r="N1640" s="103"/>
      <c r="O1640" s="103" t="s">
        <v>17</v>
      </c>
    </row>
    <row r="1641" spans="1:15" ht="22.5" hidden="1" customHeight="1">
      <c r="A1641" s="103">
        <f>MAX(A$2:A1640)+1</f>
        <v>1524</v>
      </c>
      <c r="B1641" s="103">
        <v>250403032</v>
      </c>
      <c r="C1641" s="103" t="s">
        <v>2673</v>
      </c>
      <c r="D1641" s="103"/>
      <c r="E1641" s="103"/>
      <c r="F1641" s="114" t="s">
        <v>31</v>
      </c>
      <c r="G1641" s="114" t="s">
        <v>1381</v>
      </c>
      <c r="H1641" s="373">
        <v>15</v>
      </c>
      <c r="I1641" s="374"/>
      <c r="J1641" s="375"/>
      <c r="K1641" s="103"/>
      <c r="L1641" s="114"/>
      <c r="M1641" s="114"/>
      <c r="N1641" s="103"/>
      <c r="O1641" s="103" t="s">
        <v>17</v>
      </c>
    </row>
    <row r="1642" spans="1:15" ht="22.5" hidden="1" customHeight="1">
      <c r="A1642" s="103">
        <f>MAX(A$2:A1641)+1</f>
        <v>1525</v>
      </c>
      <c r="B1642" s="103">
        <v>250403033</v>
      </c>
      <c r="C1642" s="103" t="s">
        <v>2674</v>
      </c>
      <c r="D1642" s="103" t="s">
        <v>2582</v>
      </c>
      <c r="E1642" s="103"/>
      <c r="F1642" s="114" t="s">
        <v>31</v>
      </c>
      <c r="G1642" s="114" t="s">
        <v>1381</v>
      </c>
      <c r="H1642" s="373">
        <v>15</v>
      </c>
      <c r="I1642" s="374"/>
      <c r="J1642" s="375"/>
      <c r="K1642" s="103"/>
      <c r="L1642" s="114"/>
      <c r="M1642" s="114"/>
      <c r="N1642" s="103"/>
      <c r="O1642" s="103" t="s">
        <v>17</v>
      </c>
    </row>
    <row r="1643" spans="1:15" ht="22.5" hidden="1" customHeight="1">
      <c r="A1643" s="103">
        <f>MAX(A$2:A1642)+1</f>
        <v>1526</v>
      </c>
      <c r="B1643" s="103">
        <v>250403034</v>
      </c>
      <c r="C1643" s="103" t="s">
        <v>2675</v>
      </c>
      <c r="D1643" s="103"/>
      <c r="E1643" s="103"/>
      <c r="F1643" s="114" t="s">
        <v>23</v>
      </c>
      <c r="G1643" s="114" t="s">
        <v>1381</v>
      </c>
      <c r="H1643" s="373">
        <v>20</v>
      </c>
      <c r="I1643" s="374"/>
      <c r="J1643" s="375"/>
      <c r="K1643" s="103" t="s">
        <v>2496</v>
      </c>
      <c r="L1643" s="114"/>
      <c r="M1643" s="114"/>
      <c r="N1643" s="103"/>
      <c r="O1643" s="103" t="s">
        <v>17</v>
      </c>
    </row>
    <row r="1644" spans="1:15" ht="22.5" hidden="1" customHeight="1">
      <c r="A1644" s="103">
        <f>MAX(A$2:A1643)+1</f>
        <v>1527</v>
      </c>
      <c r="B1644" s="103">
        <v>250403035</v>
      </c>
      <c r="C1644" s="103" t="s">
        <v>2676</v>
      </c>
      <c r="D1644" s="103" t="s">
        <v>2677</v>
      </c>
      <c r="E1644" s="103"/>
      <c r="F1644" s="114" t="s">
        <v>31</v>
      </c>
      <c r="G1644" s="114" t="s">
        <v>1381</v>
      </c>
      <c r="H1644" s="373">
        <v>25</v>
      </c>
      <c r="I1644" s="374"/>
      <c r="J1644" s="375"/>
      <c r="K1644" s="103"/>
      <c r="L1644" s="114"/>
      <c r="M1644" s="114"/>
      <c r="N1644" s="103"/>
      <c r="O1644" s="103" t="s">
        <v>17</v>
      </c>
    </row>
    <row r="1645" spans="1:15" ht="22.5" hidden="1" customHeight="1">
      <c r="A1645" s="103">
        <f>MAX(A$2:A1644)+1</f>
        <v>1528</v>
      </c>
      <c r="B1645" s="103">
        <v>250403036</v>
      </c>
      <c r="C1645" s="103" t="s">
        <v>2678</v>
      </c>
      <c r="D1645" s="103"/>
      <c r="E1645" s="103"/>
      <c r="F1645" s="114" t="s">
        <v>31</v>
      </c>
      <c r="G1645" s="114" t="s">
        <v>1381</v>
      </c>
      <c r="H1645" s="373">
        <v>10</v>
      </c>
      <c r="I1645" s="374"/>
      <c r="J1645" s="375"/>
      <c r="K1645" s="103"/>
      <c r="L1645" s="114"/>
      <c r="M1645" s="114"/>
      <c r="N1645" s="103"/>
      <c r="O1645" s="103" t="s">
        <v>17</v>
      </c>
    </row>
    <row r="1646" spans="1:15" ht="22.5" hidden="1" customHeight="1">
      <c r="A1646" s="103">
        <f>MAX(A$2:A1645)+1</f>
        <v>1529</v>
      </c>
      <c r="B1646" s="103">
        <v>250403037</v>
      </c>
      <c r="C1646" s="103" t="s">
        <v>2679</v>
      </c>
      <c r="D1646" s="103"/>
      <c r="E1646" s="103"/>
      <c r="F1646" s="114" t="s">
        <v>31</v>
      </c>
      <c r="G1646" s="114" t="s">
        <v>1381</v>
      </c>
      <c r="H1646" s="373">
        <v>10</v>
      </c>
      <c r="I1646" s="374"/>
      <c r="J1646" s="375"/>
      <c r="K1646" s="103"/>
      <c r="L1646" s="114"/>
      <c r="M1646" s="114"/>
      <c r="N1646" s="103"/>
      <c r="O1646" s="103" t="s">
        <v>17</v>
      </c>
    </row>
    <row r="1647" spans="1:15" ht="22.5" hidden="1" customHeight="1">
      <c r="A1647" s="154">
        <f>MAX(A$2:A1646)+1</f>
        <v>1530</v>
      </c>
      <c r="B1647" s="154">
        <v>250403038</v>
      </c>
      <c r="C1647" s="154" t="s">
        <v>2680</v>
      </c>
      <c r="D1647" s="154"/>
      <c r="E1647" s="154"/>
      <c r="F1647" s="188" t="s">
        <v>31</v>
      </c>
      <c r="G1647" s="188" t="s">
        <v>1381</v>
      </c>
      <c r="H1647" s="373">
        <v>10</v>
      </c>
      <c r="I1647" s="374"/>
      <c r="J1647" s="375"/>
      <c r="K1647" s="154"/>
      <c r="L1647" s="188"/>
      <c r="M1647" s="188"/>
      <c r="N1647" s="103"/>
      <c r="O1647" s="103" t="s">
        <v>17</v>
      </c>
    </row>
    <row r="1648" spans="1:15" ht="22.5" hidden="1" customHeight="1">
      <c r="A1648" s="103">
        <f>MAX(A$2:A1647)+1</f>
        <v>1531</v>
      </c>
      <c r="B1648" s="103">
        <v>250403039</v>
      </c>
      <c r="C1648" s="103" t="s">
        <v>2681</v>
      </c>
      <c r="D1648" s="103"/>
      <c r="E1648" s="103"/>
      <c r="F1648" s="114" t="s">
        <v>31</v>
      </c>
      <c r="G1648" s="114" t="s">
        <v>1381</v>
      </c>
      <c r="H1648" s="373">
        <v>5</v>
      </c>
      <c r="I1648" s="374"/>
      <c r="J1648" s="375"/>
      <c r="K1648" s="103"/>
      <c r="L1648" s="114"/>
      <c r="M1648" s="114"/>
      <c r="N1648" s="103"/>
      <c r="O1648" s="103" t="s">
        <v>17</v>
      </c>
    </row>
    <row r="1649" spans="1:15" ht="22.5" hidden="1" customHeight="1">
      <c r="A1649" s="103">
        <f>MAX(A$2:A1648)+1</f>
        <v>1532</v>
      </c>
      <c r="B1649" s="103">
        <v>250403040</v>
      </c>
      <c r="C1649" s="103" t="s">
        <v>2682</v>
      </c>
      <c r="D1649" s="103"/>
      <c r="E1649" s="103"/>
      <c r="F1649" s="114" t="s">
        <v>31</v>
      </c>
      <c r="G1649" s="114" t="s">
        <v>1381</v>
      </c>
      <c r="H1649" s="373">
        <v>2</v>
      </c>
      <c r="I1649" s="374"/>
      <c r="J1649" s="375"/>
      <c r="K1649" s="103"/>
      <c r="L1649" s="114"/>
      <c r="M1649" s="114"/>
      <c r="N1649" s="103"/>
      <c r="O1649" s="103" t="s">
        <v>17</v>
      </c>
    </row>
    <row r="1650" spans="1:15" ht="22.5" hidden="1" customHeight="1">
      <c r="A1650" s="103">
        <f>MAX(A$2:A1649)+1</f>
        <v>1533</v>
      </c>
      <c r="B1650" s="103">
        <v>250403041</v>
      </c>
      <c r="C1650" s="103" t="s">
        <v>2683</v>
      </c>
      <c r="D1650" s="103"/>
      <c r="E1650" s="103"/>
      <c r="F1650" s="114" t="s">
        <v>31</v>
      </c>
      <c r="G1650" s="114" t="s">
        <v>1381</v>
      </c>
      <c r="H1650" s="373">
        <v>2</v>
      </c>
      <c r="I1650" s="374"/>
      <c r="J1650" s="375"/>
      <c r="K1650" s="103"/>
      <c r="L1650" s="114"/>
      <c r="M1650" s="114"/>
      <c r="N1650" s="103"/>
      <c r="O1650" s="103" t="s">
        <v>17</v>
      </c>
    </row>
    <row r="1651" spans="1:15" ht="22.5" hidden="1" customHeight="1">
      <c r="A1651" s="103">
        <f>MAX(A$2:A1650)+1</f>
        <v>1534</v>
      </c>
      <c r="B1651" s="103">
        <v>250403042</v>
      </c>
      <c r="C1651" s="103" t="s">
        <v>2684</v>
      </c>
      <c r="D1651" s="103" t="s">
        <v>2685</v>
      </c>
      <c r="E1651" s="103"/>
      <c r="F1651" s="114" t="s">
        <v>31</v>
      </c>
      <c r="G1651" s="114" t="s">
        <v>1381</v>
      </c>
      <c r="H1651" s="373">
        <v>25</v>
      </c>
      <c r="I1651" s="374"/>
      <c r="J1651" s="375"/>
      <c r="K1651" s="103" t="s">
        <v>1844</v>
      </c>
      <c r="L1651" s="114"/>
      <c r="M1651" s="114"/>
      <c r="N1651" s="103"/>
      <c r="O1651" s="103" t="s">
        <v>17</v>
      </c>
    </row>
    <row r="1652" spans="1:15" ht="22.5" hidden="1" customHeight="1">
      <c r="A1652" s="103">
        <f>MAX(A$2:A1651)+1</f>
        <v>1535</v>
      </c>
      <c r="B1652" s="103" t="s">
        <v>2686</v>
      </c>
      <c r="C1652" s="103" t="s">
        <v>2684</v>
      </c>
      <c r="D1652" s="103"/>
      <c r="E1652" s="103"/>
      <c r="F1652" s="114" t="s">
        <v>36</v>
      </c>
      <c r="G1652" s="114" t="s">
        <v>1381</v>
      </c>
      <c r="H1652" s="373">
        <v>45</v>
      </c>
      <c r="I1652" s="374"/>
      <c r="J1652" s="375"/>
      <c r="K1652" s="103" t="s">
        <v>2444</v>
      </c>
      <c r="L1652" s="114"/>
      <c r="M1652" s="114"/>
      <c r="N1652" s="103"/>
      <c r="O1652" s="103" t="s">
        <v>17</v>
      </c>
    </row>
    <row r="1653" spans="1:15" ht="22.5" hidden="1" customHeight="1">
      <c r="A1653" s="103">
        <f>MAX(A$2:A1652)+1</f>
        <v>1536</v>
      </c>
      <c r="B1653" s="103" t="s">
        <v>2687</v>
      </c>
      <c r="C1653" s="103" t="s">
        <v>2684</v>
      </c>
      <c r="D1653" s="103" t="s">
        <v>2688</v>
      </c>
      <c r="E1653" s="103"/>
      <c r="F1653" s="114" t="s">
        <v>23</v>
      </c>
      <c r="G1653" s="114" t="s">
        <v>32</v>
      </c>
      <c r="H1653" s="376">
        <v>70</v>
      </c>
      <c r="I1653" s="377"/>
      <c r="J1653" s="378"/>
      <c r="K1653" s="154" t="s">
        <v>2689</v>
      </c>
      <c r="L1653" s="114"/>
      <c r="M1653" s="114"/>
      <c r="N1653" s="103"/>
      <c r="O1653" s="103" t="s">
        <v>786</v>
      </c>
    </row>
    <row r="1654" spans="1:15" ht="22.5" hidden="1" customHeight="1">
      <c r="A1654" s="103">
        <f>MAX(A$2:A1653)+1</f>
        <v>1537</v>
      </c>
      <c r="B1654" s="103" t="s">
        <v>2690</v>
      </c>
      <c r="C1654" s="103" t="s">
        <v>2691</v>
      </c>
      <c r="D1654" s="103" t="s">
        <v>2692</v>
      </c>
      <c r="E1654" s="103"/>
      <c r="F1654" s="114" t="s">
        <v>23</v>
      </c>
      <c r="G1654" s="114" t="s">
        <v>1381</v>
      </c>
      <c r="H1654" s="373">
        <v>65</v>
      </c>
      <c r="I1654" s="374"/>
      <c r="J1654" s="375"/>
      <c r="K1654" s="103" t="s">
        <v>1465</v>
      </c>
      <c r="L1654" s="114"/>
      <c r="M1654" s="114"/>
      <c r="N1654" s="103"/>
      <c r="O1654" s="103" t="s">
        <v>17</v>
      </c>
    </row>
    <row r="1655" spans="1:15" ht="22.5" hidden="1" customHeight="1">
      <c r="A1655" s="103">
        <f>MAX(A$2:A1654)+1</f>
        <v>1538</v>
      </c>
      <c r="B1655" s="103" t="s">
        <v>2693</v>
      </c>
      <c r="C1655" s="103" t="s">
        <v>2694</v>
      </c>
      <c r="D1655" s="103" t="s">
        <v>2695</v>
      </c>
      <c r="E1655" s="103"/>
      <c r="F1655" s="114" t="s">
        <v>23</v>
      </c>
      <c r="G1655" s="114" t="s">
        <v>32</v>
      </c>
      <c r="H1655" s="373">
        <v>90</v>
      </c>
      <c r="I1655" s="374"/>
      <c r="J1655" s="375"/>
      <c r="K1655" s="103" t="s">
        <v>2689</v>
      </c>
      <c r="L1655" s="114"/>
      <c r="M1655" s="114"/>
      <c r="N1655" s="103"/>
      <c r="O1655" s="103" t="s">
        <v>17</v>
      </c>
    </row>
    <row r="1656" spans="1:15" ht="22.5" hidden="1" customHeight="1">
      <c r="A1656" s="103">
        <f>MAX(A$2:A1655)+1</f>
        <v>1539</v>
      </c>
      <c r="B1656" s="103">
        <v>250403043</v>
      </c>
      <c r="C1656" s="103" t="s">
        <v>2696</v>
      </c>
      <c r="D1656" s="103"/>
      <c r="E1656" s="103"/>
      <c r="F1656" s="114" t="s">
        <v>31</v>
      </c>
      <c r="G1656" s="114" t="s">
        <v>1381</v>
      </c>
      <c r="H1656" s="373">
        <v>15</v>
      </c>
      <c r="I1656" s="374"/>
      <c r="J1656" s="375"/>
      <c r="K1656" s="103" t="s">
        <v>1662</v>
      </c>
      <c r="L1656" s="114"/>
      <c r="M1656" s="114"/>
      <c r="N1656" s="103"/>
      <c r="O1656" s="103" t="s">
        <v>17</v>
      </c>
    </row>
    <row r="1657" spans="1:15" ht="22.5" hidden="1" customHeight="1">
      <c r="A1657" s="103">
        <f>MAX(A$2:A1656)+1</f>
        <v>1540</v>
      </c>
      <c r="B1657" s="103" t="s">
        <v>2697</v>
      </c>
      <c r="C1657" s="103" t="s">
        <v>2696</v>
      </c>
      <c r="D1657" s="103"/>
      <c r="E1657" s="103"/>
      <c r="F1657" s="114" t="s">
        <v>36</v>
      </c>
      <c r="G1657" s="114" t="s">
        <v>1381</v>
      </c>
      <c r="H1657" s="373">
        <v>30</v>
      </c>
      <c r="I1657" s="374"/>
      <c r="J1657" s="375"/>
      <c r="K1657" s="103" t="s">
        <v>1510</v>
      </c>
      <c r="L1657" s="114"/>
      <c r="M1657" s="114"/>
      <c r="N1657" s="103"/>
      <c r="O1657" s="103" t="s">
        <v>17</v>
      </c>
    </row>
    <row r="1658" spans="1:15" ht="22.5" hidden="1" customHeight="1">
      <c r="A1658" s="103">
        <f>MAX(A$2:A1657)+1</f>
        <v>1541</v>
      </c>
      <c r="B1658" s="103">
        <v>250403045</v>
      </c>
      <c r="C1658" s="103" t="s">
        <v>2698</v>
      </c>
      <c r="D1658" s="103"/>
      <c r="E1658" s="103"/>
      <c r="F1658" s="114" t="s">
        <v>31</v>
      </c>
      <c r="G1658" s="114" t="s">
        <v>1381</v>
      </c>
      <c r="H1658" s="373">
        <v>8</v>
      </c>
      <c r="I1658" s="374"/>
      <c r="J1658" s="375"/>
      <c r="K1658" s="103"/>
      <c r="L1658" s="114"/>
      <c r="M1658" s="114"/>
      <c r="N1658" s="103"/>
      <c r="O1658" s="103" t="s">
        <v>17</v>
      </c>
    </row>
    <row r="1659" spans="1:15" ht="22.5" hidden="1" customHeight="1">
      <c r="A1659" s="103">
        <f>MAX(A$2:A1658)+1</f>
        <v>1542</v>
      </c>
      <c r="B1659" s="103">
        <v>250403047</v>
      </c>
      <c r="C1659" s="103" t="s">
        <v>2699</v>
      </c>
      <c r="D1659" s="103"/>
      <c r="E1659" s="103"/>
      <c r="F1659" s="114" t="s">
        <v>31</v>
      </c>
      <c r="G1659" s="114" t="s">
        <v>1381</v>
      </c>
      <c r="H1659" s="373">
        <v>8</v>
      </c>
      <c r="I1659" s="374"/>
      <c r="J1659" s="375"/>
      <c r="K1659" s="103"/>
      <c r="L1659" s="114"/>
      <c r="M1659" s="114"/>
      <c r="N1659" s="103"/>
      <c r="O1659" s="103" t="s">
        <v>17</v>
      </c>
    </row>
    <row r="1660" spans="1:15" ht="22.5" hidden="1" customHeight="1">
      <c r="A1660" s="103">
        <f>MAX(A$2:A1659)+1</f>
        <v>1543</v>
      </c>
      <c r="B1660" s="103">
        <v>250403048</v>
      </c>
      <c r="C1660" s="103" t="s">
        <v>2700</v>
      </c>
      <c r="D1660" s="103"/>
      <c r="E1660" s="103"/>
      <c r="F1660" s="114" t="s">
        <v>31</v>
      </c>
      <c r="G1660" s="114" t="s">
        <v>1381</v>
      </c>
      <c r="H1660" s="373">
        <v>8</v>
      </c>
      <c r="I1660" s="374"/>
      <c r="J1660" s="375"/>
      <c r="K1660" s="103"/>
      <c r="L1660" s="114"/>
      <c r="M1660" s="114"/>
      <c r="N1660" s="103"/>
      <c r="O1660" s="103" t="s">
        <v>17</v>
      </c>
    </row>
    <row r="1661" spans="1:15" ht="22.5" hidden="1" customHeight="1">
      <c r="A1661" s="103">
        <f>MAX(A$2:A1660)+1</f>
        <v>1544</v>
      </c>
      <c r="B1661" s="103">
        <v>250403050</v>
      </c>
      <c r="C1661" s="103" t="s">
        <v>2701</v>
      </c>
      <c r="D1661" s="103"/>
      <c r="E1661" s="103"/>
      <c r="F1661" s="114" t="s">
        <v>31</v>
      </c>
      <c r="G1661" s="114" t="s">
        <v>1381</v>
      </c>
      <c r="H1661" s="373">
        <v>20</v>
      </c>
      <c r="I1661" s="374"/>
      <c r="J1661" s="375"/>
      <c r="K1661" s="103" t="s">
        <v>1662</v>
      </c>
      <c r="L1661" s="114"/>
      <c r="M1661" s="114"/>
      <c r="N1661" s="103"/>
      <c r="O1661" s="103" t="s">
        <v>17</v>
      </c>
    </row>
    <row r="1662" spans="1:15" ht="22.5" hidden="1" customHeight="1">
      <c r="A1662" s="103">
        <f>MAX(A$2:A1661)+1</f>
        <v>1545</v>
      </c>
      <c r="B1662" s="103" t="s">
        <v>2702</v>
      </c>
      <c r="C1662" s="103" t="s">
        <v>2701</v>
      </c>
      <c r="D1662" s="103"/>
      <c r="E1662" s="103"/>
      <c r="F1662" s="114" t="s">
        <v>36</v>
      </c>
      <c r="G1662" s="114" t="s">
        <v>1381</v>
      </c>
      <c r="H1662" s="373">
        <v>45</v>
      </c>
      <c r="I1662" s="374"/>
      <c r="J1662" s="375"/>
      <c r="K1662" s="103" t="s">
        <v>2444</v>
      </c>
      <c r="L1662" s="114"/>
      <c r="M1662" s="114"/>
      <c r="N1662" s="103"/>
      <c r="O1662" s="103" t="s">
        <v>17</v>
      </c>
    </row>
    <row r="1663" spans="1:15" ht="22.5" hidden="1" customHeight="1">
      <c r="A1663" s="103">
        <f>MAX(A$2:A1662)+1</f>
        <v>1546</v>
      </c>
      <c r="B1663" s="103" t="s">
        <v>2703</v>
      </c>
      <c r="C1663" s="103" t="s">
        <v>2701</v>
      </c>
      <c r="D1663" s="103"/>
      <c r="E1663" s="103"/>
      <c r="F1663" s="114" t="s">
        <v>36</v>
      </c>
      <c r="G1663" s="114" t="s">
        <v>1381</v>
      </c>
      <c r="H1663" s="388">
        <v>35</v>
      </c>
      <c r="I1663" s="389"/>
      <c r="J1663" s="390"/>
      <c r="K1663" s="103" t="s">
        <v>2146</v>
      </c>
      <c r="L1663" s="114"/>
      <c r="M1663" s="114"/>
      <c r="N1663" s="103"/>
      <c r="O1663" s="103" t="s">
        <v>17</v>
      </c>
    </row>
    <row r="1664" spans="1:15" ht="22.5" hidden="1" customHeight="1">
      <c r="A1664" s="103">
        <f>MAX(A$2:A1663)+1</f>
        <v>1547</v>
      </c>
      <c r="B1664" s="103">
        <v>250403051</v>
      </c>
      <c r="C1664" s="103" t="s">
        <v>2704</v>
      </c>
      <c r="D1664" s="103"/>
      <c r="E1664" s="103"/>
      <c r="F1664" s="114" t="s">
        <v>31</v>
      </c>
      <c r="G1664" s="114" t="s">
        <v>1381</v>
      </c>
      <c r="H1664" s="373">
        <v>20</v>
      </c>
      <c r="I1664" s="374"/>
      <c r="J1664" s="375"/>
      <c r="K1664" s="103"/>
      <c r="L1664" s="114"/>
      <c r="M1664" s="114"/>
      <c r="N1664" s="103"/>
      <c r="O1664" s="103" t="s">
        <v>17</v>
      </c>
    </row>
    <row r="1665" spans="1:15" ht="22.5" hidden="1" customHeight="1">
      <c r="A1665" s="103">
        <f>MAX(A$2:A1664)+1</f>
        <v>1548</v>
      </c>
      <c r="B1665" s="103">
        <v>250403052</v>
      </c>
      <c r="C1665" s="103" t="s">
        <v>2705</v>
      </c>
      <c r="D1665" s="103"/>
      <c r="E1665" s="103"/>
      <c r="F1665" s="114" t="s">
        <v>31</v>
      </c>
      <c r="G1665" s="114" t="s">
        <v>1381</v>
      </c>
      <c r="H1665" s="373">
        <v>12</v>
      </c>
      <c r="I1665" s="374"/>
      <c r="J1665" s="375"/>
      <c r="K1665" s="103"/>
      <c r="L1665" s="114"/>
      <c r="M1665" s="114"/>
      <c r="N1665" s="103"/>
      <c r="O1665" s="103" t="s">
        <v>17</v>
      </c>
    </row>
    <row r="1666" spans="1:15" ht="22.5" hidden="1" customHeight="1">
      <c r="A1666" s="103">
        <f>MAX(A$2:A1665)+1</f>
        <v>1549</v>
      </c>
      <c r="B1666" s="103">
        <v>250403053</v>
      </c>
      <c r="C1666" s="103" t="s">
        <v>2706</v>
      </c>
      <c r="D1666" s="103"/>
      <c r="E1666" s="103"/>
      <c r="F1666" s="114" t="s">
        <v>31</v>
      </c>
      <c r="G1666" s="114" t="s">
        <v>1381</v>
      </c>
      <c r="H1666" s="373">
        <v>20</v>
      </c>
      <c r="I1666" s="374"/>
      <c r="J1666" s="375"/>
      <c r="K1666" s="103" t="s">
        <v>1662</v>
      </c>
      <c r="L1666" s="114"/>
      <c r="M1666" s="114"/>
      <c r="N1666" s="103"/>
      <c r="O1666" s="103" t="s">
        <v>17</v>
      </c>
    </row>
    <row r="1667" spans="1:15" ht="33.75" hidden="1" customHeight="1">
      <c r="A1667" s="103">
        <f>MAX(A$2:A1666)+1</f>
        <v>1550</v>
      </c>
      <c r="B1667" s="103" t="s">
        <v>2707</v>
      </c>
      <c r="C1667" s="103" t="s">
        <v>2706</v>
      </c>
      <c r="D1667" s="103"/>
      <c r="E1667" s="103"/>
      <c r="F1667" s="114" t="s">
        <v>914</v>
      </c>
      <c r="G1667" s="114" t="s">
        <v>1381</v>
      </c>
      <c r="H1667" s="373">
        <v>30</v>
      </c>
      <c r="I1667" s="374"/>
      <c r="J1667" s="375"/>
      <c r="K1667" s="103" t="s">
        <v>2708</v>
      </c>
      <c r="L1667" s="114"/>
      <c r="M1667" s="114"/>
      <c r="N1667" s="103"/>
      <c r="O1667" s="103" t="s">
        <v>17</v>
      </c>
    </row>
    <row r="1668" spans="1:15" ht="33.75" hidden="1" customHeight="1">
      <c r="A1668" s="103">
        <f>MAX(A$2:A1667)+1</f>
        <v>1551</v>
      </c>
      <c r="B1668" s="103" t="s">
        <v>2709</v>
      </c>
      <c r="C1668" s="103" t="s">
        <v>2706</v>
      </c>
      <c r="D1668" s="103"/>
      <c r="E1668" s="103"/>
      <c r="F1668" s="114" t="s">
        <v>914</v>
      </c>
      <c r="G1668" s="114" t="s">
        <v>1381</v>
      </c>
      <c r="H1668" s="373">
        <v>30</v>
      </c>
      <c r="I1668" s="374"/>
      <c r="J1668" s="375"/>
      <c r="K1668" s="103" t="s">
        <v>2601</v>
      </c>
      <c r="L1668" s="114"/>
      <c r="M1668" s="114"/>
      <c r="N1668" s="103"/>
      <c r="O1668" s="103" t="s">
        <v>17</v>
      </c>
    </row>
    <row r="1669" spans="1:15" ht="33.75" hidden="1" customHeight="1">
      <c r="A1669" s="103">
        <f>MAX(A$2:A1668)+1</f>
        <v>1552</v>
      </c>
      <c r="B1669" s="103" t="s">
        <v>2710</v>
      </c>
      <c r="C1669" s="103" t="s">
        <v>2706</v>
      </c>
      <c r="D1669" s="103"/>
      <c r="E1669" s="103"/>
      <c r="F1669" s="114" t="s">
        <v>914</v>
      </c>
      <c r="G1669" s="114" t="s">
        <v>1381</v>
      </c>
      <c r="H1669" s="373">
        <v>35</v>
      </c>
      <c r="I1669" s="374"/>
      <c r="J1669" s="375"/>
      <c r="K1669" s="103" t="s">
        <v>2711</v>
      </c>
      <c r="L1669" s="114"/>
      <c r="M1669" s="114"/>
      <c r="N1669" s="103"/>
      <c r="O1669" s="103" t="s">
        <v>17</v>
      </c>
    </row>
    <row r="1670" spans="1:15" ht="33.75" hidden="1" customHeight="1">
      <c r="A1670" s="103">
        <f>MAX(A$2:A1669)+1</f>
        <v>1553</v>
      </c>
      <c r="B1670" s="103" t="s">
        <v>2712</v>
      </c>
      <c r="C1670" s="103" t="s">
        <v>2706</v>
      </c>
      <c r="D1670" s="103"/>
      <c r="E1670" s="103"/>
      <c r="F1670" s="114" t="s">
        <v>914</v>
      </c>
      <c r="G1670" s="114" t="s">
        <v>1381</v>
      </c>
      <c r="H1670" s="373">
        <v>25</v>
      </c>
      <c r="I1670" s="374"/>
      <c r="J1670" s="375"/>
      <c r="K1670" s="103" t="s">
        <v>2713</v>
      </c>
      <c r="L1670" s="114"/>
      <c r="M1670" s="114"/>
      <c r="N1670" s="103"/>
      <c r="O1670" s="103" t="s">
        <v>17</v>
      </c>
    </row>
    <row r="1671" spans="1:15" ht="22.5" hidden="1" customHeight="1">
      <c r="A1671" s="103">
        <f>MAX(A$2:A1670)+1</f>
        <v>1554</v>
      </c>
      <c r="B1671" s="103">
        <v>250403054</v>
      </c>
      <c r="C1671" s="103" t="s">
        <v>2714</v>
      </c>
      <c r="D1671" s="103"/>
      <c r="E1671" s="103"/>
      <c r="F1671" s="114" t="s">
        <v>23</v>
      </c>
      <c r="G1671" s="114" t="s">
        <v>1381</v>
      </c>
      <c r="H1671" s="373">
        <v>20</v>
      </c>
      <c r="I1671" s="374"/>
      <c r="J1671" s="375"/>
      <c r="K1671" s="103"/>
      <c r="L1671" s="114"/>
      <c r="M1671" s="114"/>
      <c r="N1671" s="103"/>
      <c r="O1671" s="103" t="s">
        <v>17</v>
      </c>
    </row>
    <row r="1672" spans="1:15" ht="22.5" hidden="1" customHeight="1">
      <c r="A1672" s="103">
        <f>MAX(A$2:A1671)+1</f>
        <v>1555</v>
      </c>
      <c r="B1672" s="103" t="s">
        <v>2715</v>
      </c>
      <c r="C1672" s="103" t="s">
        <v>2716</v>
      </c>
      <c r="D1672" s="103" t="s">
        <v>2717</v>
      </c>
      <c r="E1672" s="103"/>
      <c r="F1672" s="114" t="s">
        <v>23</v>
      </c>
      <c r="G1672" s="114" t="s">
        <v>1381</v>
      </c>
      <c r="H1672" s="373">
        <v>40</v>
      </c>
      <c r="I1672" s="374"/>
      <c r="J1672" s="375"/>
      <c r="K1672" s="103"/>
      <c r="L1672" s="114"/>
      <c r="M1672" s="114"/>
      <c r="N1672" s="103"/>
      <c r="O1672" s="103" t="s">
        <v>17</v>
      </c>
    </row>
    <row r="1673" spans="1:15" ht="22.5" hidden="1" customHeight="1">
      <c r="A1673" s="103">
        <f>MAX(A$2:A1672)+1</f>
        <v>1556</v>
      </c>
      <c r="B1673" s="103">
        <v>250403055</v>
      </c>
      <c r="C1673" s="103" t="s">
        <v>2718</v>
      </c>
      <c r="D1673" s="103"/>
      <c r="E1673" s="103"/>
      <c r="F1673" s="114" t="s">
        <v>31</v>
      </c>
      <c r="G1673" s="114" t="s">
        <v>1381</v>
      </c>
      <c r="H1673" s="373">
        <v>10</v>
      </c>
      <c r="I1673" s="374"/>
      <c r="J1673" s="375"/>
      <c r="K1673" s="103"/>
      <c r="L1673" s="114"/>
      <c r="M1673" s="114"/>
      <c r="N1673" s="103"/>
      <c r="O1673" s="103" t="s">
        <v>17</v>
      </c>
    </row>
    <row r="1674" spans="1:15" ht="22.5" hidden="1" customHeight="1">
      <c r="A1674" s="103">
        <f>MAX(A$2:A1673)+1</f>
        <v>1557</v>
      </c>
      <c r="B1674" s="103">
        <v>250403056</v>
      </c>
      <c r="C1674" s="103" t="s">
        <v>2719</v>
      </c>
      <c r="D1674" s="103"/>
      <c r="E1674" s="103"/>
      <c r="F1674" s="114" t="s">
        <v>31</v>
      </c>
      <c r="G1674" s="114" t="s">
        <v>1381</v>
      </c>
      <c r="H1674" s="373">
        <v>8</v>
      </c>
      <c r="I1674" s="374"/>
      <c r="J1674" s="375"/>
      <c r="K1674" s="103"/>
      <c r="L1674" s="114"/>
      <c r="M1674" s="114"/>
      <c r="N1674" s="103"/>
      <c r="O1674" s="103" t="s">
        <v>17</v>
      </c>
    </row>
    <row r="1675" spans="1:15" ht="22.5" hidden="1" customHeight="1">
      <c r="A1675" s="103">
        <f>MAX(A$2:A1674)+1</f>
        <v>1558</v>
      </c>
      <c r="B1675" s="103">
        <v>250403057</v>
      </c>
      <c r="C1675" s="103" t="s">
        <v>2720</v>
      </c>
      <c r="D1675" s="103"/>
      <c r="E1675" s="103"/>
      <c r="F1675" s="114" t="s">
        <v>31</v>
      </c>
      <c r="G1675" s="114" t="s">
        <v>1381</v>
      </c>
      <c r="H1675" s="373">
        <v>25</v>
      </c>
      <c r="I1675" s="374"/>
      <c r="J1675" s="375"/>
      <c r="K1675" s="103"/>
      <c r="L1675" s="114"/>
      <c r="M1675" s="114"/>
      <c r="N1675" s="103"/>
      <c r="O1675" s="103" t="s">
        <v>17</v>
      </c>
    </row>
    <row r="1676" spans="1:15" ht="22.5" hidden="1" customHeight="1">
      <c r="A1676" s="103">
        <f>MAX(A$2:A1675)+1</f>
        <v>1559</v>
      </c>
      <c r="B1676" s="103">
        <v>250403058</v>
      </c>
      <c r="C1676" s="103" t="s">
        <v>1568</v>
      </c>
      <c r="D1676" s="103"/>
      <c r="E1676" s="103"/>
      <c r="F1676" s="114" t="s">
        <v>31</v>
      </c>
      <c r="G1676" s="114" t="s">
        <v>1381</v>
      </c>
      <c r="H1676" s="373">
        <v>25</v>
      </c>
      <c r="I1676" s="374"/>
      <c r="J1676" s="375"/>
      <c r="K1676" s="103"/>
      <c r="L1676" s="114"/>
      <c r="M1676" s="114"/>
      <c r="N1676" s="103"/>
      <c r="O1676" s="103" t="s">
        <v>17</v>
      </c>
    </row>
    <row r="1677" spans="1:15" ht="22.5" hidden="1" customHeight="1">
      <c r="A1677" s="103">
        <f>MAX(A$2:A1676)+1</f>
        <v>1560</v>
      </c>
      <c r="B1677" s="103">
        <v>250403059</v>
      </c>
      <c r="C1677" s="103" t="s">
        <v>2721</v>
      </c>
      <c r="D1677" s="103"/>
      <c r="E1677" s="103"/>
      <c r="F1677" s="114" t="s">
        <v>31</v>
      </c>
      <c r="G1677" s="114" t="s">
        <v>1381</v>
      </c>
      <c r="H1677" s="373">
        <v>25</v>
      </c>
      <c r="I1677" s="374"/>
      <c r="J1677" s="375"/>
      <c r="K1677" s="103"/>
      <c r="L1677" s="114"/>
      <c r="M1677" s="114"/>
      <c r="N1677" s="103"/>
      <c r="O1677" s="103" t="s">
        <v>17</v>
      </c>
    </row>
    <row r="1678" spans="1:15" ht="22.5" hidden="1" customHeight="1">
      <c r="A1678" s="103">
        <f>MAX(A$2:A1677)+1</f>
        <v>1561</v>
      </c>
      <c r="B1678" s="103">
        <v>250403060</v>
      </c>
      <c r="C1678" s="103" t="s">
        <v>2722</v>
      </c>
      <c r="D1678" s="103"/>
      <c r="E1678" s="103"/>
      <c r="F1678" s="114" t="s">
        <v>31</v>
      </c>
      <c r="G1678" s="114" t="s">
        <v>1381</v>
      </c>
      <c r="H1678" s="373">
        <v>15</v>
      </c>
      <c r="I1678" s="374"/>
      <c r="J1678" s="375"/>
      <c r="K1678" s="103"/>
      <c r="L1678" s="114"/>
      <c r="M1678" s="114"/>
      <c r="N1678" s="103"/>
      <c r="O1678" s="103" t="s">
        <v>17</v>
      </c>
    </row>
    <row r="1679" spans="1:15" ht="22.5" hidden="1" customHeight="1">
      <c r="A1679" s="103">
        <f>MAX(A$2:A1678)+1</f>
        <v>1562</v>
      </c>
      <c r="B1679" s="103" t="s">
        <v>2723</v>
      </c>
      <c r="C1679" s="154" t="s">
        <v>2724</v>
      </c>
      <c r="D1679" s="154" t="s">
        <v>2725</v>
      </c>
      <c r="E1679" s="154"/>
      <c r="F1679" s="114" t="s">
        <v>31</v>
      </c>
      <c r="G1679" s="188" t="s">
        <v>1381</v>
      </c>
      <c r="H1679" s="373">
        <v>123</v>
      </c>
      <c r="I1679" s="374"/>
      <c r="J1679" s="375"/>
      <c r="K1679" s="154" t="s">
        <v>1510</v>
      </c>
      <c r="L1679" s="114"/>
      <c r="M1679" s="188"/>
      <c r="N1679" s="114"/>
      <c r="O1679" s="103" t="s">
        <v>915</v>
      </c>
    </row>
    <row r="1680" spans="1:15" ht="22.5" hidden="1" customHeight="1">
      <c r="A1680" s="103">
        <f>MAX(A$2:A1679)+1</f>
        <v>1563</v>
      </c>
      <c r="B1680" s="103">
        <v>250403061</v>
      </c>
      <c r="C1680" s="103" t="s">
        <v>2726</v>
      </c>
      <c r="D1680" s="103"/>
      <c r="E1680" s="103"/>
      <c r="F1680" s="114" t="s">
        <v>31</v>
      </c>
      <c r="G1680" s="114" t="s">
        <v>1381</v>
      </c>
      <c r="H1680" s="373">
        <v>15</v>
      </c>
      <c r="I1680" s="374"/>
      <c r="J1680" s="375"/>
      <c r="K1680" s="103"/>
      <c r="L1680" s="114"/>
      <c r="M1680" s="114"/>
      <c r="N1680" s="103"/>
      <c r="O1680" s="103" t="s">
        <v>17</v>
      </c>
    </row>
    <row r="1681" spans="1:15" ht="22.5" hidden="1" customHeight="1">
      <c r="A1681" s="103">
        <f>MAX(A$2:A1680)+1</f>
        <v>1564</v>
      </c>
      <c r="B1681" s="103">
        <v>250403062</v>
      </c>
      <c r="C1681" s="103" t="s">
        <v>2727</v>
      </c>
      <c r="D1681" s="103"/>
      <c r="E1681" s="103"/>
      <c r="F1681" s="114" t="s">
        <v>31</v>
      </c>
      <c r="G1681" s="114" t="s">
        <v>1381</v>
      </c>
      <c r="H1681" s="373">
        <v>15</v>
      </c>
      <c r="I1681" s="374"/>
      <c r="J1681" s="375"/>
      <c r="K1681" s="103"/>
      <c r="L1681" s="114"/>
      <c r="M1681" s="114"/>
      <c r="N1681" s="103"/>
      <c r="O1681" s="103" t="s">
        <v>17</v>
      </c>
    </row>
    <row r="1682" spans="1:15" ht="22.5" hidden="1" customHeight="1">
      <c r="A1682" s="103">
        <f>MAX(A$2:A1681)+1</f>
        <v>1565</v>
      </c>
      <c r="B1682" s="103">
        <v>250403063</v>
      </c>
      <c r="C1682" s="103" t="s">
        <v>2728</v>
      </c>
      <c r="D1682" s="103"/>
      <c r="E1682" s="103"/>
      <c r="F1682" s="114" t="s">
        <v>31</v>
      </c>
      <c r="G1682" s="114" t="s">
        <v>1381</v>
      </c>
      <c r="H1682" s="373">
        <v>12</v>
      </c>
      <c r="I1682" s="374"/>
      <c r="J1682" s="375"/>
      <c r="K1682" s="103" t="s">
        <v>2729</v>
      </c>
      <c r="L1682" s="114"/>
      <c r="M1682" s="114"/>
      <c r="N1682" s="103"/>
      <c r="O1682" s="103" t="s">
        <v>17</v>
      </c>
    </row>
    <row r="1683" spans="1:15" ht="22.5" hidden="1" customHeight="1">
      <c r="A1683" s="103">
        <f>MAX(A$2:A1682)+1</f>
        <v>1566</v>
      </c>
      <c r="B1683" s="103" t="s">
        <v>2730</v>
      </c>
      <c r="C1683" s="103" t="s">
        <v>2728</v>
      </c>
      <c r="D1683" s="103"/>
      <c r="E1683" s="103"/>
      <c r="F1683" s="114" t="s">
        <v>36</v>
      </c>
      <c r="G1683" s="114" t="s">
        <v>1381</v>
      </c>
      <c r="H1683" s="373">
        <v>70</v>
      </c>
      <c r="I1683" s="374"/>
      <c r="J1683" s="375"/>
      <c r="K1683" s="103" t="s">
        <v>2731</v>
      </c>
      <c r="L1683" s="114"/>
      <c r="M1683" s="114"/>
      <c r="N1683" s="103"/>
      <c r="O1683" s="103" t="s">
        <v>17</v>
      </c>
    </row>
    <row r="1684" spans="1:15" ht="22.5" hidden="1" customHeight="1">
      <c r="A1684" s="103">
        <f>MAX(A$2:A1683)+1</f>
        <v>1567</v>
      </c>
      <c r="B1684" s="103" t="s">
        <v>2732</v>
      </c>
      <c r="C1684" s="103" t="s">
        <v>2728</v>
      </c>
      <c r="D1684" s="103"/>
      <c r="E1684" s="103"/>
      <c r="F1684" s="114" t="s">
        <v>36</v>
      </c>
      <c r="G1684" s="114" t="s">
        <v>1381</v>
      </c>
      <c r="H1684" s="373">
        <v>95</v>
      </c>
      <c r="I1684" s="374"/>
      <c r="J1684" s="375"/>
      <c r="K1684" s="103" t="s">
        <v>2733</v>
      </c>
      <c r="L1684" s="114"/>
      <c r="M1684" s="114"/>
      <c r="N1684" s="103"/>
      <c r="O1684" s="103" t="s">
        <v>17</v>
      </c>
    </row>
    <row r="1685" spans="1:15" ht="22.5" hidden="1" customHeight="1">
      <c r="A1685" s="103">
        <f>MAX(A$2:A1684)+1</f>
        <v>1568</v>
      </c>
      <c r="B1685" s="103">
        <v>250403064</v>
      </c>
      <c r="C1685" s="103" t="s">
        <v>2734</v>
      </c>
      <c r="D1685" s="103"/>
      <c r="E1685" s="103"/>
      <c r="F1685" s="114" t="s">
        <v>31</v>
      </c>
      <c r="G1685" s="114" t="s">
        <v>1381</v>
      </c>
      <c r="H1685" s="373">
        <v>15</v>
      </c>
      <c r="I1685" s="374"/>
      <c r="J1685" s="375"/>
      <c r="K1685" s="103" t="s">
        <v>2729</v>
      </c>
      <c r="L1685" s="114"/>
      <c r="M1685" s="114"/>
      <c r="N1685" s="103"/>
      <c r="O1685" s="103" t="s">
        <v>17</v>
      </c>
    </row>
    <row r="1686" spans="1:15" ht="22.5" hidden="1" customHeight="1">
      <c r="A1686" s="103">
        <f>MAX(A$2:A1685)+1</f>
        <v>1569</v>
      </c>
      <c r="B1686" s="103">
        <v>250403065</v>
      </c>
      <c r="C1686" s="103" t="s">
        <v>2735</v>
      </c>
      <c r="D1686" s="103"/>
      <c r="E1686" s="103"/>
      <c r="F1686" s="114" t="s">
        <v>23</v>
      </c>
      <c r="G1686" s="114" t="s">
        <v>1381</v>
      </c>
      <c r="H1686" s="373">
        <v>50</v>
      </c>
      <c r="I1686" s="374"/>
      <c r="J1686" s="375"/>
      <c r="K1686" s="103" t="s">
        <v>2736</v>
      </c>
      <c r="L1686" s="114"/>
      <c r="M1686" s="114"/>
      <c r="N1686" s="103"/>
      <c r="O1686" s="103" t="s">
        <v>17</v>
      </c>
    </row>
    <row r="1687" spans="1:15" ht="22.5" hidden="1" customHeight="1">
      <c r="A1687" s="103">
        <f>MAX(A$2:A1686)+1</f>
        <v>1570</v>
      </c>
      <c r="B1687" s="103" t="s">
        <v>2737</v>
      </c>
      <c r="C1687" s="103" t="s">
        <v>2735</v>
      </c>
      <c r="D1687" s="103"/>
      <c r="E1687" s="103"/>
      <c r="F1687" s="114" t="s">
        <v>23</v>
      </c>
      <c r="G1687" s="114" t="s">
        <v>1381</v>
      </c>
      <c r="H1687" s="373">
        <v>150</v>
      </c>
      <c r="I1687" s="374"/>
      <c r="J1687" s="375"/>
      <c r="K1687" s="103" t="s">
        <v>2738</v>
      </c>
      <c r="L1687" s="114"/>
      <c r="M1687" s="114"/>
      <c r="N1687" s="103"/>
      <c r="O1687" s="103" t="s">
        <v>17</v>
      </c>
    </row>
    <row r="1688" spans="1:15" ht="11.25" hidden="1" customHeight="1">
      <c r="A1688" s="103">
        <f>MAX(A$2:A1687)+1</f>
        <v>1571</v>
      </c>
      <c r="B1688" s="103">
        <v>250403066</v>
      </c>
      <c r="C1688" s="103" t="s">
        <v>2739</v>
      </c>
      <c r="D1688" s="103"/>
      <c r="E1688" s="103"/>
      <c r="F1688" s="114" t="s">
        <v>36</v>
      </c>
      <c r="G1688" s="114" t="s">
        <v>1381</v>
      </c>
      <c r="H1688" s="373">
        <v>200</v>
      </c>
      <c r="I1688" s="374"/>
      <c r="J1688" s="375"/>
      <c r="K1688" s="103" t="s">
        <v>2740</v>
      </c>
      <c r="L1688" s="114"/>
      <c r="M1688" s="114"/>
      <c r="N1688" s="114"/>
      <c r="O1688" s="103" t="s">
        <v>94</v>
      </c>
    </row>
    <row r="1689" spans="1:15" ht="22.5" hidden="1" customHeight="1">
      <c r="A1689" s="103">
        <f>MAX(A$2:A1688)+1</f>
        <v>1572</v>
      </c>
      <c r="B1689" s="103" t="s">
        <v>2741</v>
      </c>
      <c r="C1689" s="103" t="s">
        <v>2742</v>
      </c>
      <c r="D1689" s="103"/>
      <c r="E1689" s="103" t="s">
        <v>252</v>
      </c>
      <c r="F1689" s="114" t="s">
        <v>727</v>
      </c>
      <c r="G1689" s="114" t="s">
        <v>32</v>
      </c>
      <c r="H1689" s="373">
        <v>320</v>
      </c>
      <c r="I1689" s="374"/>
      <c r="J1689" s="375"/>
      <c r="K1689" s="103" t="s">
        <v>2743</v>
      </c>
      <c r="L1689" s="114"/>
      <c r="M1689" s="114"/>
      <c r="N1689" s="103"/>
      <c r="O1689" s="103" t="s">
        <v>17</v>
      </c>
    </row>
    <row r="1690" spans="1:15" ht="22.5" hidden="1" customHeight="1">
      <c r="A1690" s="103">
        <f>MAX(A$2:A1689)+1</f>
        <v>1573</v>
      </c>
      <c r="B1690" s="103" t="s">
        <v>2744</v>
      </c>
      <c r="C1690" s="103" t="s">
        <v>2745</v>
      </c>
      <c r="D1690" s="103"/>
      <c r="E1690" s="103" t="s">
        <v>252</v>
      </c>
      <c r="F1690" s="114" t="s">
        <v>36</v>
      </c>
      <c r="G1690" s="114" t="s">
        <v>2746</v>
      </c>
      <c r="H1690" s="373">
        <v>15</v>
      </c>
      <c r="I1690" s="374"/>
      <c r="J1690" s="375"/>
      <c r="K1690" s="103" t="s">
        <v>2747</v>
      </c>
      <c r="L1690" s="114"/>
      <c r="M1690" s="114"/>
      <c r="N1690" s="103"/>
      <c r="O1690" s="103" t="s">
        <v>17</v>
      </c>
    </row>
    <row r="1691" spans="1:15" ht="33.75" hidden="1" customHeight="1">
      <c r="A1691" s="103">
        <f>MAX(A$2:A1690)+1</f>
        <v>1574</v>
      </c>
      <c r="B1691" s="103">
        <v>250403068</v>
      </c>
      <c r="C1691" s="103" t="s">
        <v>2748</v>
      </c>
      <c r="D1691" s="103"/>
      <c r="E1691" s="103"/>
      <c r="F1691" s="114" t="s">
        <v>36</v>
      </c>
      <c r="G1691" s="114" t="s">
        <v>32</v>
      </c>
      <c r="H1691" s="373">
        <v>900</v>
      </c>
      <c r="I1691" s="374"/>
      <c r="J1691" s="375"/>
      <c r="K1691" s="103" t="s">
        <v>2627</v>
      </c>
      <c r="L1691" s="114"/>
      <c r="M1691" s="114"/>
      <c r="N1691" s="103"/>
      <c r="O1691" s="103" t="s">
        <v>17</v>
      </c>
    </row>
    <row r="1692" spans="1:15" ht="22.5" hidden="1" customHeight="1">
      <c r="A1692" s="103">
        <f>MAX(A$2:A1691)+1</f>
        <v>1575</v>
      </c>
      <c r="B1692" s="103" t="s">
        <v>2749</v>
      </c>
      <c r="C1692" s="103" t="s">
        <v>2750</v>
      </c>
      <c r="D1692" s="103" t="s">
        <v>2752</v>
      </c>
      <c r="E1692" s="103"/>
      <c r="F1692" s="114" t="s">
        <v>36</v>
      </c>
      <c r="G1692" s="114" t="s">
        <v>32</v>
      </c>
      <c r="H1692" s="373">
        <v>80</v>
      </c>
      <c r="I1692" s="374"/>
      <c r="J1692" s="375"/>
      <c r="K1692" s="103" t="s">
        <v>2559</v>
      </c>
      <c r="L1692" s="114"/>
      <c r="M1692" s="114"/>
      <c r="N1692" s="103"/>
      <c r="O1692" s="103" t="s">
        <v>17</v>
      </c>
    </row>
    <row r="1693" spans="1:15" ht="22.5" hidden="1" customHeight="1">
      <c r="A1693" s="103">
        <f>MAX(A$2:A1692)+1</f>
        <v>1576</v>
      </c>
      <c r="B1693" s="103" t="s">
        <v>2753</v>
      </c>
      <c r="C1693" s="103" t="s">
        <v>2754</v>
      </c>
      <c r="D1693" s="103" t="s">
        <v>2752</v>
      </c>
      <c r="E1693" s="103"/>
      <c r="F1693" s="114" t="s">
        <v>36</v>
      </c>
      <c r="G1693" s="114" t="s">
        <v>32</v>
      </c>
      <c r="H1693" s="373">
        <v>80</v>
      </c>
      <c r="I1693" s="374"/>
      <c r="J1693" s="375"/>
      <c r="K1693" s="103" t="s">
        <v>1741</v>
      </c>
      <c r="L1693" s="114"/>
      <c r="M1693" s="114"/>
      <c r="N1693" s="103"/>
      <c r="O1693" s="103" t="s">
        <v>17</v>
      </c>
    </row>
    <row r="1694" spans="1:15" ht="22.5" hidden="1" customHeight="1">
      <c r="A1694" s="103">
        <f>MAX(A$2:A1693)+1</f>
        <v>1577</v>
      </c>
      <c r="B1694" s="103">
        <v>250403078</v>
      </c>
      <c r="C1694" s="103" t="s">
        <v>2755</v>
      </c>
      <c r="D1694" s="103"/>
      <c r="E1694" s="103"/>
      <c r="F1694" s="114" t="s">
        <v>31</v>
      </c>
      <c r="G1694" s="114" t="s">
        <v>1381</v>
      </c>
      <c r="H1694" s="373">
        <v>46</v>
      </c>
      <c r="I1694" s="374"/>
      <c r="J1694" s="375"/>
      <c r="K1694" s="103"/>
      <c r="L1694" s="114"/>
      <c r="M1694" s="114"/>
      <c r="N1694" s="103"/>
      <c r="O1694" s="103" t="s">
        <v>17</v>
      </c>
    </row>
    <row r="1695" spans="1:15" ht="22.5" hidden="1" customHeight="1">
      <c r="A1695" s="103">
        <f>MAX(A$2:A1694)+1</f>
        <v>1578</v>
      </c>
      <c r="B1695" s="103">
        <v>250403079</v>
      </c>
      <c r="C1695" s="103" t="s">
        <v>2756</v>
      </c>
      <c r="D1695" s="103"/>
      <c r="E1695" s="103"/>
      <c r="F1695" s="114" t="s">
        <v>36</v>
      </c>
      <c r="G1695" s="114" t="s">
        <v>32</v>
      </c>
      <c r="H1695" s="373">
        <v>150</v>
      </c>
      <c r="I1695" s="374"/>
      <c r="J1695" s="375"/>
      <c r="K1695" s="103"/>
      <c r="L1695" s="114"/>
      <c r="M1695" s="114"/>
      <c r="N1695" s="103"/>
      <c r="O1695" s="103" t="s">
        <v>17</v>
      </c>
    </row>
    <row r="1696" spans="1:15" ht="22.5" hidden="1" customHeight="1">
      <c r="A1696" s="103">
        <f>MAX(A$2:A1695)+1</f>
        <v>1579</v>
      </c>
      <c r="B1696" s="103">
        <v>250403080</v>
      </c>
      <c r="C1696" s="103" t="s">
        <v>2757</v>
      </c>
      <c r="D1696" s="103"/>
      <c r="E1696" s="103"/>
      <c r="F1696" s="114" t="s">
        <v>36</v>
      </c>
      <c r="G1696" s="114" t="s">
        <v>1381</v>
      </c>
      <c r="H1696" s="373">
        <v>120</v>
      </c>
      <c r="I1696" s="374"/>
      <c r="J1696" s="375"/>
      <c r="K1696" s="103" t="s">
        <v>1525</v>
      </c>
      <c r="L1696" s="114"/>
      <c r="M1696" s="114"/>
      <c r="N1696" s="103"/>
      <c r="O1696" s="103" t="s">
        <v>17</v>
      </c>
    </row>
    <row r="1697" spans="1:15" ht="22.5" hidden="1" customHeight="1">
      <c r="A1697" s="103">
        <f>MAX(A$2:A1696)+1</f>
        <v>1580</v>
      </c>
      <c r="B1697" s="103">
        <v>250403082</v>
      </c>
      <c r="C1697" s="103" t="s">
        <v>2758</v>
      </c>
      <c r="D1697" s="103"/>
      <c r="E1697" s="103"/>
      <c r="F1697" s="114" t="s">
        <v>36</v>
      </c>
      <c r="G1697" s="114" t="s">
        <v>1381</v>
      </c>
      <c r="H1697" s="373">
        <v>65</v>
      </c>
      <c r="I1697" s="374"/>
      <c r="J1697" s="375"/>
      <c r="K1697" s="103" t="s">
        <v>2146</v>
      </c>
      <c r="L1697" s="114"/>
      <c r="M1697" s="114"/>
      <c r="N1697" s="103"/>
      <c r="O1697" s="103" t="s">
        <v>17</v>
      </c>
    </row>
    <row r="1698" spans="1:15" ht="22.5" hidden="1" customHeight="1">
      <c r="A1698" s="103">
        <f>MAX(A$2:A1697)+1</f>
        <v>1581</v>
      </c>
      <c r="B1698" s="103" t="s">
        <v>2759</v>
      </c>
      <c r="C1698" s="103" t="s">
        <v>2758</v>
      </c>
      <c r="D1698" s="103"/>
      <c r="E1698" s="103"/>
      <c r="F1698" s="114" t="s">
        <v>36</v>
      </c>
      <c r="G1698" s="114" t="s">
        <v>1381</v>
      </c>
      <c r="H1698" s="373">
        <v>110</v>
      </c>
      <c r="I1698" s="374"/>
      <c r="J1698" s="375"/>
      <c r="K1698" s="103" t="s">
        <v>1741</v>
      </c>
      <c r="L1698" s="114"/>
      <c r="M1698" s="114"/>
      <c r="N1698" s="103"/>
      <c r="O1698" s="103" t="s">
        <v>17</v>
      </c>
    </row>
    <row r="1699" spans="1:15" ht="45" hidden="1" customHeight="1">
      <c r="A1699" s="103">
        <f>MAX(A$2:A1698)+1</f>
        <v>1582</v>
      </c>
      <c r="B1699" s="103">
        <v>250403083</v>
      </c>
      <c r="C1699" s="103" t="s">
        <v>2760</v>
      </c>
      <c r="D1699" s="103" t="s">
        <v>2761</v>
      </c>
      <c r="E1699" s="103"/>
      <c r="F1699" s="114" t="s">
        <v>36</v>
      </c>
      <c r="G1699" s="114" t="s">
        <v>1381</v>
      </c>
      <c r="H1699" s="373">
        <v>45</v>
      </c>
      <c r="I1699" s="374"/>
      <c r="J1699" s="375"/>
      <c r="K1699" s="103"/>
      <c r="L1699" s="114"/>
      <c r="M1699" s="114"/>
      <c r="N1699" s="103"/>
      <c r="O1699" s="103" t="s">
        <v>17</v>
      </c>
    </row>
    <row r="1700" spans="1:15" ht="22.5" hidden="1" customHeight="1">
      <c r="A1700" s="103">
        <f>MAX(A$2:A1699)+1</f>
        <v>1583</v>
      </c>
      <c r="B1700" s="103" t="s">
        <v>2762</v>
      </c>
      <c r="C1700" s="103" t="s">
        <v>2763</v>
      </c>
      <c r="D1700" s="103" t="s">
        <v>2764</v>
      </c>
      <c r="E1700" s="103"/>
      <c r="F1700" s="114" t="s">
        <v>36</v>
      </c>
      <c r="G1700" s="114" t="s">
        <v>32</v>
      </c>
      <c r="H1700" s="373">
        <v>45</v>
      </c>
      <c r="I1700" s="374"/>
      <c r="J1700" s="375"/>
      <c r="K1700" s="103" t="s">
        <v>2765</v>
      </c>
      <c r="L1700" s="114"/>
      <c r="M1700" s="114"/>
      <c r="N1700" s="103"/>
      <c r="O1700" s="103" t="s">
        <v>17</v>
      </c>
    </row>
    <row r="1701" spans="1:15" ht="22.5" hidden="1" customHeight="1">
      <c r="A1701" s="103">
        <f>MAX(A$2:A1700)+1</f>
        <v>1584</v>
      </c>
      <c r="B1701" s="103" t="s">
        <v>2766</v>
      </c>
      <c r="C1701" s="103" t="s">
        <v>2767</v>
      </c>
      <c r="D1701" s="103" t="s">
        <v>2768</v>
      </c>
      <c r="E1701" s="103" t="s">
        <v>252</v>
      </c>
      <c r="F1701" s="114" t="s">
        <v>36</v>
      </c>
      <c r="G1701" s="114" t="s">
        <v>32</v>
      </c>
      <c r="H1701" s="373">
        <v>85</v>
      </c>
      <c r="I1701" s="374"/>
      <c r="J1701" s="375"/>
      <c r="K1701" s="103" t="s">
        <v>2585</v>
      </c>
      <c r="L1701" s="114"/>
      <c r="M1701" s="114"/>
      <c r="N1701" s="103"/>
      <c r="O1701" s="103" t="s">
        <v>17</v>
      </c>
    </row>
    <row r="1702" spans="1:15" ht="22.5" hidden="1" customHeight="1">
      <c r="A1702" s="103">
        <f>MAX(A$2:A1701)+1</f>
        <v>1585</v>
      </c>
      <c r="B1702" s="103">
        <v>250403085</v>
      </c>
      <c r="C1702" s="103" t="s">
        <v>2769</v>
      </c>
      <c r="D1702" s="103" t="s">
        <v>2771</v>
      </c>
      <c r="E1702" s="103"/>
      <c r="F1702" s="114" t="s">
        <v>36</v>
      </c>
      <c r="G1702" s="114" t="s">
        <v>32</v>
      </c>
      <c r="H1702" s="373">
        <v>119</v>
      </c>
      <c r="I1702" s="374"/>
      <c r="J1702" s="375"/>
      <c r="K1702" s="103" t="s">
        <v>1528</v>
      </c>
      <c r="L1702" s="114"/>
      <c r="M1702" s="114"/>
      <c r="N1702" s="103"/>
      <c r="O1702" s="103" t="s">
        <v>17</v>
      </c>
    </row>
    <row r="1703" spans="1:15" ht="22.5" hidden="1" customHeight="1">
      <c r="A1703" s="103">
        <f>MAX(A$2:A1702)+1</f>
        <v>1586</v>
      </c>
      <c r="B1703" s="103">
        <v>250403086</v>
      </c>
      <c r="C1703" s="103" t="s">
        <v>2772</v>
      </c>
      <c r="D1703" s="103"/>
      <c r="E1703" s="103"/>
      <c r="F1703" s="114" t="s">
        <v>36</v>
      </c>
      <c r="G1703" s="114" t="s">
        <v>1381</v>
      </c>
      <c r="H1703" s="373">
        <v>105</v>
      </c>
      <c r="I1703" s="374"/>
      <c r="J1703" s="375"/>
      <c r="K1703" s="103" t="s">
        <v>2773</v>
      </c>
      <c r="L1703" s="114"/>
      <c r="M1703" s="114"/>
      <c r="N1703" s="103"/>
      <c r="O1703" s="103" t="s">
        <v>17</v>
      </c>
    </row>
    <row r="1704" spans="1:15" ht="22.5" hidden="1" customHeight="1">
      <c r="A1704" s="103">
        <f>MAX(A$2:A1703)+1</f>
        <v>1587</v>
      </c>
      <c r="B1704" s="103">
        <v>250403087</v>
      </c>
      <c r="C1704" s="154" t="s">
        <v>2774</v>
      </c>
      <c r="D1704" s="154" t="s">
        <v>2775</v>
      </c>
      <c r="E1704" s="154"/>
      <c r="F1704" s="114" t="s">
        <v>36</v>
      </c>
      <c r="G1704" s="188" t="s">
        <v>1381</v>
      </c>
      <c r="H1704" s="373">
        <v>190</v>
      </c>
      <c r="I1704" s="374"/>
      <c r="J1704" s="375"/>
      <c r="K1704" s="154" t="s">
        <v>2164</v>
      </c>
      <c r="L1704" s="114"/>
      <c r="M1704" s="188"/>
      <c r="N1704" s="114"/>
      <c r="O1704" s="103" t="s">
        <v>915</v>
      </c>
    </row>
    <row r="1705" spans="1:15" ht="22.5" hidden="1" customHeight="1">
      <c r="A1705" s="103">
        <f>MAX(A$2:A1704)+1</f>
        <v>1588</v>
      </c>
      <c r="B1705" s="103">
        <v>250403088</v>
      </c>
      <c r="C1705" s="103" t="s">
        <v>2776</v>
      </c>
      <c r="D1705" s="103"/>
      <c r="E1705" s="103"/>
      <c r="F1705" s="114" t="s">
        <v>23</v>
      </c>
      <c r="G1705" s="114" t="s">
        <v>1381</v>
      </c>
      <c r="H1705" s="373">
        <v>185</v>
      </c>
      <c r="I1705" s="374"/>
      <c r="J1705" s="375"/>
      <c r="K1705" s="103"/>
      <c r="L1705" s="114"/>
      <c r="M1705" s="114"/>
      <c r="N1705" s="103"/>
      <c r="O1705" s="103" t="s">
        <v>17</v>
      </c>
    </row>
    <row r="1706" spans="1:15" ht="22.5" hidden="1" customHeight="1">
      <c r="A1706" s="103">
        <f>MAX(A$2:A1705)+1</f>
        <v>1589</v>
      </c>
      <c r="B1706" s="103">
        <v>250403089</v>
      </c>
      <c r="C1706" s="103" t="s">
        <v>2777</v>
      </c>
      <c r="D1706" s="103" t="s">
        <v>2779</v>
      </c>
      <c r="E1706" s="103"/>
      <c r="F1706" s="114" t="s">
        <v>36</v>
      </c>
      <c r="G1706" s="114" t="s">
        <v>1381</v>
      </c>
      <c r="H1706" s="373">
        <v>40</v>
      </c>
      <c r="I1706" s="374"/>
      <c r="J1706" s="375"/>
      <c r="K1706" s="103" t="s">
        <v>1569</v>
      </c>
      <c r="L1706" s="114"/>
      <c r="M1706" s="114"/>
      <c r="N1706" s="103"/>
      <c r="O1706" s="103" t="s">
        <v>17</v>
      </c>
    </row>
    <row r="1707" spans="1:15" ht="22.5" hidden="1" customHeight="1">
      <c r="A1707" s="103">
        <f>MAX(A$2:A1706)+1</f>
        <v>1590</v>
      </c>
      <c r="B1707" s="103">
        <v>250403091</v>
      </c>
      <c r="C1707" s="103" t="s">
        <v>2780</v>
      </c>
      <c r="D1707" s="103" t="s">
        <v>2781</v>
      </c>
      <c r="E1707" s="103"/>
      <c r="F1707" s="114" t="s">
        <v>23</v>
      </c>
      <c r="G1707" s="114" t="s">
        <v>32</v>
      </c>
      <c r="H1707" s="373">
        <v>30</v>
      </c>
      <c r="I1707" s="374"/>
      <c r="J1707" s="375"/>
      <c r="K1707" s="103"/>
      <c r="L1707" s="114"/>
      <c r="M1707" s="114"/>
      <c r="N1707" s="103"/>
      <c r="O1707" s="103" t="s">
        <v>17</v>
      </c>
    </row>
    <row r="1708" spans="1:15" ht="67.5" hidden="1" customHeight="1">
      <c r="A1708" s="103">
        <f>MAX(A$2:A1707)+1</f>
        <v>1591</v>
      </c>
      <c r="B1708" s="103">
        <v>250403092</v>
      </c>
      <c r="C1708" s="103" t="s">
        <v>2782</v>
      </c>
      <c r="D1708" s="103" t="s">
        <v>2783</v>
      </c>
      <c r="E1708" s="103"/>
      <c r="F1708" s="114" t="s">
        <v>23</v>
      </c>
      <c r="G1708" s="114" t="s">
        <v>32</v>
      </c>
      <c r="H1708" s="373">
        <v>16</v>
      </c>
      <c r="I1708" s="374"/>
      <c r="J1708" s="375"/>
      <c r="K1708" s="103" t="s">
        <v>2784</v>
      </c>
      <c r="L1708" s="229"/>
      <c r="M1708" s="114"/>
      <c r="N1708" s="103"/>
      <c r="O1708" s="103" t="s">
        <v>17</v>
      </c>
    </row>
    <row r="1709" spans="1:15" ht="22.5" hidden="1" customHeight="1">
      <c r="A1709" s="103">
        <f>MAX(A$2:A1708)+1</f>
        <v>1592</v>
      </c>
      <c r="B1709" s="103" t="s">
        <v>2785</v>
      </c>
      <c r="C1709" s="103" t="s">
        <v>2782</v>
      </c>
      <c r="D1709" s="103" t="s">
        <v>2783</v>
      </c>
      <c r="E1709" s="103"/>
      <c r="F1709" s="114" t="s">
        <v>23</v>
      </c>
      <c r="G1709" s="114" t="s">
        <v>361</v>
      </c>
      <c r="H1709" s="373">
        <v>4</v>
      </c>
      <c r="I1709" s="374"/>
      <c r="J1709" s="375"/>
      <c r="K1709" s="103" t="s">
        <v>2786</v>
      </c>
      <c r="L1709" s="114"/>
      <c r="M1709" s="114"/>
      <c r="N1709" s="103"/>
      <c r="O1709" s="103" t="s">
        <v>17</v>
      </c>
    </row>
    <row r="1710" spans="1:15" ht="48" hidden="1" customHeight="1">
      <c r="A1710" s="225">
        <f>MAX(A$2:A1709)+1</f>
        <v>1593</v>
      </c>
      <c r="B1710" s="225">
        <v>250403094</v>
      </c>
      <c r="C1710" s="225" t="s">
        <v>2787</v>
      </c>
      <c r="D1710" s="225" t="s">
        <v>2788</v>
      </c>
      <c r="E1710" s="225"/>
      <c r="F1710" s="114" t="s">
        <v>23</v>
      </c>
      <c r="G1710" s="229" t="s">
        <v>2789</v>
      </c>
      <c r="H1710" s="373" t="s">
        <v>56</v>
      </c>
      <c r="I1710" s="374"/>
      <c r="J1710" s="375"/>
      <c r="K1710" s="161" t="s">
        <v>2033</v>
      </c>
      <c r="L1710" s="114"/>
      <c r="M1710" s="231"/>
      <c r="N1710" s="103"/>
      <c r="O1710" s="103" t="s">
        <v>17</v>
      </c>
    </row>
    <row r="1711" spans="1:15" ht="12" hidden="1" customHeight="1">
      <c r="A1711" s="225">
        <f>MAX(A$2:A1710)+1</f>
        <v>1594</v>
      </c>
      <c r="B1711" s="225">
        <v>250403095</v>
      </c>
      <c r="C1711" s="226" t="s">
        <v>2790</v>
      </c>
      <c r="D1711" s="228"/>
      <c r="E1711" s="228"/>
      <c r="F1711" s="118" t="s">
        <v>23</v>
      </c>
      <c r="G1711" s="230" t="s">
        <v>1381</v>
      </c>
      <c r="H1711" s="373" t="s">
        <v>56</v>
      </c>
      <c r="I1711" s="374"/>
      <c r="J1711" s="375"/>
      <c r="K1711" s="217" t="s">
        <v>1528</v>
      </c>
      <c r="L1711" s="114"/>
      <c r="M1711" s="114"/>
      <c r="N1711" s="103"/>
      <c r="O1711" s="103" t="s">
        <v>492</v>
      </c>
    </row>
    <row r="1712" spans="1:15" ht="12" hidden="1" customHeight="1">
      <c r="A1712" s="225">
        <f>MAX(A$2:A1711)+1</f>
        <v>1595</v>
      </c>
      <c r="B1712" s="225">
        <v>250403096</v>
      </c>
      <c r="C1712" s="226" t="s">
        <v>2791</v>
      </c>
      <c r="D1712" s="228" t="s">
        <v>2792</v>
      </c>
      <c r="E1712" s="228"/>
      <c r="F1712" s="118" t="s">
        <v>23</v>
      </c>
      <c r="G1712" s="230" t="s">
        <v>1381</v>
      </c>
      <c r="H1712" s="373" t="s">
        <v>56</v>
      </c>
      <c r="I1712" s="374"/>
      <c r="J1712" s="375"/>
      <c r="K1712" s="217" t="s">
        <v>1525</v>
      </c>
      <c r="L1712" s="114"/>
      <c r="M1712" s="114"/>
      <c r="N1712" s="103"/>
      <c r="O1712" s="103" t="s">
        <v>492</v>
      </c>
    </row>
    <row r="1713" spans="1:15" s="87" customFormat="1" ht="22.5" hidden="1" customHeight="1">
      <c r="A1713" s="103"/>
      <c r="B1713" s="227">
        <v>250404</v>
      </c>
      <c r="C1713" s="103" t="s">
        <v>2793</v>
      </c>
      <c r="D1713" s="103"/>
      <c r="E1713" s="103"/>
      <c r="F1713" s="114"/>
      <c r="G1713" s="114"/>
      <c r="H1713" s="373"/>
      <c r="I1713" s="374"/>
      <c r="J1713" s="375"/>
      <c r="K1713" s="103"/>
      <c r="L1713" s="114"/>
      <c r="M1713" s="114"/>
      <c r="N1713" s="103"/>
      <c r="O1713" s="103" t="s">
        <v>17</v>
      </c>
    </row>
    <row r="1714" spans="1:15" ht="22.5" hidden="1" customHeight="1">
      <c r="A1714" s="103">
        <f>MAX(A$2:A1713)+1</f>
        <v>1596</v>
      </c>
      <c r="B1714" s="103">
        <v>250404001</v>
      </c>
      <c r="C1714" s="103" t="s">
        <v>2794</v>
      </c>
      <c r="D1714" s="103"/>
      <c r="E1714" s="103"/>
      <c r="F1714" s="114" t="s">
        <v>31</v>
      </c>
      <c r="G1714" s="114" t="s">
        <v>1381</v>
      </c>
      <c r="H1714" s="373">
        <v>15</v>
      </c>
      <c r="I1714" s="374"/>
      <c r="J1714" s="375"/>
      <c r="K1714" s="103" t="s">
        <v>1844</v>
      </c>
      <c r="L1714" s="114"/>
      <c r="M1714" s="114"/>
      <c r="N1714" s="103"/>
      <c r="O1714" s="103" t="s">
        <v>17</v>
      </c>
    </row>
    <row r="1715" spans="1:15" s="90" customFormat="1" ht="22.5">
      <c r="A1715" s="219">
        <f>MAX(A$2:A1714)+1</f>
        <v>1597</v>
      </c>
      <c r="B1715" s="219" t="s">
        <v>2795</v>
      </c>
      <c r="C1715" s="219" t="s">
        <v>2796</v>
      </c>
      <c r="D1715" s="219"/>
      <c r="E1715" s="219"/>
      <c r="F1715" s="220" t="s">
        <v>36</v>
      </c>
      <c r="G1715" s="220" t="s">
        <v>1381</v>
      </c>
      <c r="H1715" s="382">
        <v>35</v>
      </c>
      <c r="I1715" s="383"/>
      <c r="J1715" s="384"/>
      <c r="K1715" s="219" t="s">
        <v>2197</v>
      </c>
      <c r="L1715" s="220" t="s">
        <v>2314</v>
      </c>
      <c r="M1715" s="220" t="s">
        <v>2315</v>
      </c>
      <c r="N1715" s="219" t="s">
        <v>2316</v>
      </c>
      <c r="O1715" s="219" t="s">
        <v>2317</v>
      </c>
    </row>
    <row r="1716" spans="1:15" ht="22.5" hidden="1" customHeight="1">
      <c r="A1716" s="103">
        <f>MAX(A$2:A1715)+1</f>
        <v>1598</v>
      </c>
      <c r="B1716" s="103">
        <v>250404002</v>
      </c>
      <c r="C1716" s="103" t="s">
        <v>2797</v>
      </c>
      <c r="D1716" s="103"/>
      <c r="E1716" s="103"/>
      <c r="F1716" s="114" t="s">
        <v>31</v>
      </c>
      <c r="G1716" s="114" t="s">
        <v>1381</v>
      </c>
      <c r="H1716" s="373">
        <v>15</v>
      </c>
      <c r="I1716" s="374"/>
      <c r="J1716" s="375"/>
      <c r="K1716" s="103" t="s">
        <v>1844</v>
      </c>
      <c r="L1716" s="114"/>
      <c r="M1716" s="114"/>
      <c r="N1716" s="103"/>
      <c r="O1716" s="103" t="s">
        <v>17</v>
      </c>
    </row>
    <row r="1717" spans="1:15" s="90" customFormat="1" ht="22.5">
      <c r="A1717" s="219">
        <f>MAX(A$2:A1716)+1</f>
        <v>1599</v>
      </c>
      <c r="B1717" s="219" t="s">
        <v>2798</v>
      </c>
      <c r="C1717" s="219" t="s">
        <v>2799</v>
      </c>
      <c r="D1717" s="219"/>
      <c r="E1717" s="219"/>
      <c r="F1717" s="220" t="s">
        <v>36</v>
      </c>
      <c r="G1717" s="220" t="s">
        <v>1381</v>
      </c>
      <c r="H1717" s="382">
        <v>35</v>
      </c>
      <c r="I1717" s="383"/>
      <c r="J1717" s="384"/>
      <c r="K1717" s="219" t="s">
        <v>2197</v>
      </c>
      <c r="L1717" s="220" t="s">
        <v>2314</v>
      </c>
      <c r="M1717" s="220" t="s">
        <v>2315</v>
      </c>
      <c r="N1717" s="219" t="s">
        <v>2316</v>
      </c>
      <c r="O1717" s="219" t="s">
        <v>2317</v>
      </c>
    </row>
    <row r="1718" spans="1:15" ht="22.5" hidden="1" customHeight="1">
      <c r="A1718" s="103">
        <f>MAX(A$2:A1717)+1</f>
        <v>1600</v>
      </c>
      <c r="B1718" s="103">
        <v>250404004</v>
      </c>
      <c r="C1718" s="103" t="s">
        <v>2800</v>
      </c>
      <c r="D1718" s="103"/>
      <c r="E1718" s="103"/>
      <c r="F1718" s="114" t="s">
        <v>23</v>
      </c>
      <c r="G1718" s="114" t="s">
        <v>1381</v>
      </c>
      <c r="H1718" s="373" t="s">
        <v>2801</v>
      </c>
      <c r="I1718" s="374"/>
      <c r="J1718" s="375"/>
      <c r="K1718" s="103"/>
      <c r="L1718" s="114"/>
      <c r="M1718" s="114"/>
      <c r="N1718" s="103"/>
      <c r="O1718" s="103" t="s">
        <v>17</v>
      </c>
    </row>
    <row r="1719" spans="1:15" ht="22.5" hidden="1" customHeight="1">
      <c r="A1719" s="103">
        <f>MAX(A$2:A1718)+1</f>
        <v>1601</v>
      </c>
      <c r="B1719" s="103">
        <v>250404005</v>
      </c>
      <c r="C1719" s="103" t="s">
        <v>2802</v>
      </c>
      <c r="D1719" s="103"/>
      <c r="E1719" s="103"/>
      <c r="F1719" s="114" t="s">
        <v>31</v>
      </c>
      <c r="G1719" s="114" t="s">
        <v>1381</v>
      </c>
      <c r="H1719" s="373" t="s">
        <v>2803</v>
      </c>
      <c r="I1719" s="374"/>
      <c r="J1719" s="375"/>
      <c r="K1719" s="103" t="s">
        <v>1844</v>
      </c>
      <c r="L1719" s="114"/>
      <c r="M1719" s="114"/>
      <c r="N1719" s="103"/>
      <c r="O1719" s="103" t="s">
        <v>17</v>
      </c>
    </row>
    <row r="1720" spans="1:15" s="90" customFormat="1" ht="22.5">
      <c r="A1720" s="219">
        <f>MAX(A$2:A1719)+1</f>
        <v>1602</v>
      </c>
      <c r="B1720" s="219" t="s">
        <v>2804</v>
      </c>
      <c r="C1720" s="219" t="s">
        <v>2805</v>
      </c>
      <c r="D1720" s="219"/>
      <c r="E1720" s="219"/>
      <c r="F1720" s="220" t="s">
        <v>36</v>
      </c>
      <c r="G1720" s="220" t="s">
        <v>1381</v>
      </c>
      <c r="H1720" s="382">
        <v>50</v>
      </c>
      <c r="I1720" s="383"/>
      <c r="J1720" s="384"/>
      <c r="K1720" s="219" t="s">
        <v>2197</v>
      </c>
      <c r="L1720" s="220" t="s">
        <v>2314</v>
      </c>
      <c r="M1720" s="220" t="s">
        <v>2315</v>
      </c>
      <c r="N1720" s="219" t="s">
        <v>2316</v>
      </c>
      <c r="O1720" s="219" t="s">
        <v>2317</v>
      </c>
    </row>
    <row r="1721" spans="1:15" ht="22.5" hidden="1" customHeight="1">
      <c r="A1721" s="103">
        <f>MAX(A$2:A1720)+1</f>
        <v>1603</v>
      </c>
      <c r="B1721" s="103">
        <v>250404006</v>
      </c>
      <c r="C1721" s="103" t="s">
        <v>2806</v>
      </c>
      <c r="D1721" s="103"/>
      <c r="E1721" s="103"/>
      <c r="F1721" s="114" t="s">
        <v>31</v>
      </c>
      <c r="G1721" s="114" t="s">
        <v>1381</v>
      </c>
      <c r="H1721" s="373" t="s">
        <v>2803</v>
      </c>
      <c r="I1721" s="374"/>
      <c r="J1721" s="375"/>
      <c r="K1721" s="103" t="s">
        <v>1844</v>
      </c>
      <c r="L1721" s="114"/>
      <c r="M1721" s="114"/>
      <c r="N1721" s="103"/>
      <c r="O1721" s="103" t="s">
        <v>17</v>
      </c>
    </row>
    <row r="1722" spans="1:15" s="90" customFormat="1" ht="22.5">
      <c r="A1722" s="219">
        <f>MAX(A$2:A1721)+1</f>
        <v>1604</v>
      </c>
      <c r="B1722" s="219" t="s">
        <v>2807</v>
      </c>
      <c r="C1722" s="219" t="s">
        <v>2808</v>
      </c>
      <c r="D1722" s="219"/>
      <c r="E1722" s="219"/>
      <c r="F1722" s="220" t="s">
        <v>36</v>
      </c>
      <c r="G1722" s="220" t="s">
        <v>1381</v>
      </c>
      <c r="H1722" s="382">
        <v>50</v>
      </c>
      <c r="I1722" s="383"/>
      <c r="J1722" s="384"/>
      <c r="K1722" s="219" t="s">
        <v>2197</v>
      </c>
      <c r="L1722" s="220" t="s">
        <v>2314</v>
      </c>
      <c r="M1722" s="220" t="s">
        <v>2315</v>
      </c>
      <c r="N1722" s="219" t="s">
        <v>2316</v>
      </c>
      <c r="O1722" s="219" t="s">
        <v>2317</v>
      </c>
    </row>
    <row r="1723" spans="1:15" ht="22.5" hidden="1" customHeight="1">
      <c r="A1723" s="103">
        <f>MAX(A$2:A1722)+1</f>
        <v>1605</v>
      </c>
      <c r="B1723" s="152" t="s">
        <v>2809</v>
      </c>
      <c r="C1723" s="152" t="s">
        <v>2810</v>
      </c>
      <c r="D1723" s="205"/>
      <c r="E1723" s="150"/>
      <c r="F1723" s="95" t="s">
        <v>23</v>
      </c>
      <c r="G1723" s="147" t="s">
        <v>1381</v>
      </c>
      <c r="H1723" s="373" t="s">
        <v>56</v>
      </c>
      <c r="I1723" s="374"/>
      <c r="J1723" s="375"/>
      <c r="K1723" s="181" t="s">
        <v>336</v>
      </c>
      <c r="L1723" s="114"/>
      <c r="M1723" s="114"/>
      <c r="N1723" s="103"/>
      <c r="O1723" s="103" t="s">
        <v>17</v>
      </c>
    </row>
    <row r="1724" spans="1:15" ht="22.5" hidden="1" customHeight="1">
      <c r="A1724" s="103">
        <f>MAX(A$2:A1723)+1</f>
        <v>1606</v>
      </c>
      <c r="B1724" s="103">
        <v>250404007</v>
      </c>
      <c r="C1724" s="103" t="s">
        <v>2811</v>
      </c>
      <c r="D1724" s="103"/>
      <c r="E1724" s="103"/>
      <c r="F1724" s="114" t="s">
        <v>31</v>
      </c>
      <c r="G1724" s="114" t="s">
        <v>1381</v>
      </c>
      <c r="H1724" s="373" t="s">
        <v>2803</v>
      </c>
      <c r="I1724" s="374"/>
      <c r="J1724" s="375"/>
      <c r="K1724" s="103"/>
      <c r="L1724" s="114"/>
      <c r="M1724" s="114"/>
      <c r="N1724" s="103"/>
      <c r="O1724" s="103" t="s">
        <v>17</v>
      </c>
    </row>
    <row r="1725" spans="1:15" ht="22.5" hidden="1" customHeight="1">
      <c r="A1725" s="154">
        <f>MAX(A$2:A1724)+1</f>
        <v>1607</v>
      </c>
      <c r="B1725" s="154">
        <v>250404008</v>
      </c>
      <c r="C1725" s="154" t="s">
        <v>2812</v>
      </c>
      <c r="D1725" s="154"/>
      <c r="E1725" s="154"/>
      <c r="F1725" s="188" t="s">
        <v>31</v>
      </c>
      <c r="G1725" s="188" t="s">
        <v>1381</v>
      </c>
      <c r="H1725" s="373" t="s">
        <v>2803</v>
      </c>
      <c r="I1725" s="374"/>
      <c r="J1725" s="375"/>
      <c r="K1725" s="154" t="s">
        <v>1844</v>
      </c>
      <c r="L1725" s="188"/>
      <c r="M1725" s="188"/>
      <c r="N1725" s="103"/>
      <c r="O1725" s="103" t="s">
        <v>17</v>
      </c>
    </row>
    <row r="1726" spans="1:15" ht="22.5" hidden="1" customHeight="1">
      <c r="A1726" s="103">
        <f>MAX(A$2:A1725)+1</f>
        <v>1608</v>
      </c>
      <c r="B1726" s="103" t="s">
        <v>2813</v>
      </c>
      <c r="C1726" s="103" t="s">
        <v>2812</v>
      </c>
      <c r="D1726" s="103"/>
      <c r="E1726" s="103"/>
      <c r="F1726" s="114" t="s">
        <v>36</v>
      </c>
      <c r="G1726" s="114" t="s">
        <v>1381</v>
      </c>
      <c r="H1726" s="373">
        <v>65</v>
      </c>
      <c r="I1726" s="374"/>
      <c r="J1726" s="375"/>
      <c r="K1726" s="103" t="s">
        <v>2197</v>
      </c>
      <c r="L1726" s="114"/>
      <c r="M1726" s="114"/>
      <c r="N1726" s="103"/>
      <c r="O1726" s="103" t="s">
        <v>17</v>
      </c>
    </row>
    <row r="1727" spans="1:15" ht="22.5" hidden="1" customHeight="1">
      <c r="A1727" s="103">
        <f>MAX(A$2:A1726)+1</f>
        <v>1609</v>
      </c>
      <c r="B1727" s="103">
        <v>250404009</v>
      </c>
      <c r="C1727" s="103" t="s">
        <v>2814</v>
      </c>
      <c r="D1727" s="103"/>
      <c r="E1727" s="103"/>
      <c r="F1727" s="114" t="s">
        <v>31</v>
      </c>
      <c r="G1727" s="114" t="s">
        <v>1381</v>
      </c>
      <c r="H1727" s="373" t="s">
        <v>2803</v>
      </c>
      <c r="I1727" s="374"/>
      <c r="J1727" s="375"/>
      <c r="K1727" s="103" t="s">
        <v>1844</v>
      </c>
      <c r="L1727" s="114"/>
      <c r="M1727" s="114"/>
      <c r="N1727" s="103"/>
      <c r="O1727" s="103" t="s">
        <v>17</v>
      </c>
    </row>
    <row r="1728" spans="1:15" s="90" customFormat="1" ht="22.5">
      <c r="A1728" s="219">
        <f>MAX(A$2:A1727)+1</f>
        <v>1610</v>
      </c>
      <c r="B1728" s="219" t="s">
        <v>2815</v>
      </c>
      <c r="C1728" s="219" t="s">
        <v>2816</v>
      </c>
      <c r="D1728" s="219"/>
      <c r="E1728" s="219"/>
      <c r="F1728" s="220" t="s">
        <v>36</v>
      </c>
      <c r="G1728" s="220" t="s">
        <v>1381</v>
      </c>
      <c r="H1728" s="382">
        <v>50</v>
      </c>
      <c r="I1728" s="383"/>
      <c r="J1728" s="384"/>
      <c r="K1728" s="219" t="s">
        <v>2197</v>
      </c>
      <c r="L1728" s="220" t="s">
        <v>2314</v>
      </c>
      <c r="M1728" s="220" t="s">
        <v>2315</v>
      </c>
      <c r="N1728" s="219" t="s">
        <v>2316</v>
      </c>
      <c r="O1728" s="219" t="s">
        <v>2317</v>
      </c>
    </row>
    <row r="1729" spans="1:15" ht="22.5" hidden="1" customHeight="1">
      <c r="A1729" s="154">
        <f>MAX(A$2:A1728)+1</f>
        <v>1611</v>
      </c>
      <c r="B1729" s="154">
        <v>250404010</v>
      </c>
      <c r="C1729" s="154" t="s">
        <v>2817</v>
      </c>
      <c r="D1729" s="154"/>
      <c r="E1729" s="154"/>
      <c r="F1729" s="188" t="s">
        <v>31</v>
      </c>
      <c r="G1729" s="188" t="s">
        <v>1381</v>
      </c>
      <c r="H1729" s="373">
        <v>30</v>
      </c>
      <c r="I1729" s="374"/>
      <c r="J1729" s="375"/>
      <c r="K1729" s="154" t="s">
        <v>1844</v>
      </c>
      <c r="L1729" s="188"/>
      <c r="M1729" s="188"/>
      <c r="N1729" s="103"/>
      <c r="O1729" s="103" t="s">
        <v>17</v>
      </c>
    </row>
    <row r="1730" spans="1:15" s="90" customFormat="1" ht="22.5">
      <c r="A1730" s="219">
        <f>MAX(A$2:A1729)+1</f>
        <v>1612</v>
      </c>
      <c r="B1730" s="219" t="s">
        <v>2818</v>
      </c>
      <c r="C1730" s="219" t="s">
        <v>2819</v>
      </c>
      <c r="D1730" s="219"/>
      <c r="E1730" s="219"/>
      <c r="F1730" s="220" t="s">
        <v>36</v>
      </c>
      <c r="G1730" s="220" t="s">
        <v>1381</v>
      </c>
      <c r="H1730" s="382">
        <v>50</v>
      </c>
      <c r="I1730" s="383"/>
      <c r="J1730" s="384"/>
      <c r="K1730" s="219" t="s">
        <v>2197</v>
      </c>
      <c r="L1730" s="220" t="s">
        <v>2314</v>
      </c>
      <c r="M1730" s="220" t="s">
        <v>2820</v>
      </c>
      <c r="N1730" s="219" t="s">
        <v>2316</v>
      </c>
      <c r="O1730" s="219" t="s">
        <v>2317</v>
      </c>
    </row>
    <row r="1731" spans="1:15" s="90" customFormat="1" ht="22.5">
      <c r="A1731" s="219">
        <f>MAX(A$2:A1730)+1</f>
        <v>1613</v>
      </c>
      <c r="B1731" s="219">
        <v>250404011</v>
      </c>
      <c r="C1731" s="219" t="s">
        <v>2821</v>
      </c>
      <c r="D1731" s="219" t="s">
        <v>2822</v>
      </c>
      <c r="E1731" s="219"/>
      <c r="F1731" s="220" t="s">
        <v>31</v>
      </c>
      <c r="G1731" s="220" t="s">
        <v>2823</v>
      </c>
      <c r="H1731" s="382">
        <v>30</v>
      </c>
      <c r="I1731" s="383"/>
      <c r="J1731" s="384"/>
      <c r="K1731" s="219" t="s">
        <v>1844</v>
      </c>
      <c r="L1731" s="220" t="s">
        <v>2314</v>
      </c>
      <c r="M1731" s="220" t="s">
        <v>2824</v>
      </c>
      <c r="N1731" s="219" t="s">
        <v>2316</v>
      </c>
      <c r="O1731" s="219" t="s">
        <v>2317</v>
      </c>
    </row>
    <row r="1732" spans="1:15" s="90" customFormat="1" ht="22.5">
      <c r="A1732" s="219">
        <f>MAX(A$2:A1731)+1</f>
        <v>1614</v>
      </c>
      <c r="B1732" s="219" t="s">
        <v>2825</v>
      </c>
      <c r="C1732" s="219" t="s">
        <v>2821</v>
      </c>
      <c r="D1732" s="219"/>
      <c r="E1732" s="219"/>
      <c r="F1732" s="220" t="s">
        <v>36</v>
      </c>
      <c r="G1732" s="220" t="s">
        <v>1381</v>
      </c>
      <c r="H1732" s="382">
        <v>50</v>
      </c>
      <c r="I1732" s="383"/>
      <c r="J1732" s="384"/>
      <c r="K1732" s="219" t="s">
        <v>2197</v>
      </c>
      <c r="L1732" s="220" t="s">
        <v>2314</v>
      </c>
      <c r="M1732" s="220" t="s">
        <v>2315</v>
      </c>
      <c r="N1732" s="219" t="s">
        <v>2316</v>
      </c>
      <c r="O1732" s="219" t="s">
        <v>2317</v>
      </c>
    </row>
    <row r="1733" spans="1:15" ht="22.5" hidden="1" customHeight="1">
      <c r="A1733" s="103">
        <f>MAX(A$2:A1732)+1</f>
        <v>1615</v>
      </c>
      <c r="B1733" s="103">
        <v>250404012</v>
      </c>
      <c r="C1733" s="103" t="s">
        <v>2826</v>
      </c>
      <c r="D1733" s="103"/>
      <c r="E1733" s="103"/>
      <c r="F1733" s="114" t="s">
        <v>31</v>
      </c>
      <c r="G1733" s="114" t="s">
        <v>1381</v>
      </c>
      <c r="H1733" s="373">
        <v>30</v>
      </c>
      <c r="I1733" s="374"/>
      <c r="J1733" s="375"/>
      <c r="K1733" s="103" t="s">
        <v>2101</v>
      </c>
      <c r="L1733" s="114"/>
      <c r="M1733" s="114"/>
      <c r="N1733" s="103"/>
      <c r="O1733" s="103" t="s">
        <v>17</v>
      </c>
    </row>
    <row r="1734" spans="1:15" s="90" customFormat="1" ht="22.5">
      <c r="A1734" s="219">
        <f>MAX(A$2:A1733)+1</f>
        <v>1616</v>
      </c>
      <c r="B1734" s="219" t="s">
        <v>2827</v>
      </c>
      <c r="C1734" s="219" t="s">
        <v>2828</v>
      </c>
      <c r="D1734" s="219"/>
      <c r="E1734" s="219"/>
      <c r="F1734" s="220" t="s">
        <v>36</v>
      </c>
      <c r="G1734" s="220" t="s">
        <v>1381</v>
      </c>
      <c r="H1734" s="382">
        <v>50</v>
      </c>
      <c r="I1734" s="383"/>
      <c r="J1734" s="384"/>
      <c r="K1734" s="219" t="s">
        <v>2197</v>
      </c>
      <c r="L1734" s="220" t="s">
        <v>2314</v>
      </c>
      <c r="M1734" s="220" t="s">
        <v>2315</v>
      </c>
      <c r="N1734" s="219" t="s">
        <v>2316</v>
      </c>
      <c r="O1734" s="219" t="s">
        <v>2317</v>
      </c>
    </row>
    <row r="1735" spans="1:15" ht="22.5" hidden="1" customHeight="1">
      <c r="A1735" s="103">
        <f>MAX(A$2:A1734)+1</f>
        <v>1617</v>
      </c>
      <c r="B1735" s="103">
        <v>250404013</v>
      </c>
      <c r="C1735" s="103" t="s">
        <v>2829</v>
      </c>
      <c r="D1735" s="103"/>
      <c r="E1735" s="103"/>
      <c r="F1735" s="114" t="s">
        <v>31</v>
      </c>
      <c r="G1735" s="114" t="s">
        <v>1381</v>
      </c>
      <c r="H1735" s="373" t="s">
        <v>2803</v>
      </c>
      <c r="I1735" s="374"/>
      <c r="J1735" s="375"/>
      <c r="K1735" s="103" t="s">
        <v>1844</v>
      </c>
      <c r="L1735" s="114"/>
      <c r="M1735" s="114"/>
      <c r="N1735" s="103"/>
      <c r="O1735" s="103" t="s">
        <v>17</v>
      </c>
    </row>
    <row r="1736" spans="1:15" ht="22.5" hidden="1" customHeight="1">
      <c r="A1736" s="103">
        <f>MAX(A$2:A1735)+1</f>
        <v>1618</v>
      </c>
      <c r="B1736" s="103" t="s">
        <v>2830</v>
      </c>
      <c r="C1736" s="103" t="s">
        <v>2829</v>
      </c>
      <c r="D1736" s="103"/>
      <c r="E1736" s="103"/>
      <c r="F1736" s="114" t="s">
        <v>36</v>
      </c>
      <c r="G1736" s="114" t="s">
        <v>1381</v>
      </c>
      <c r="H1736" s="373">
        <v>65</v>
      </c>
      <c r="I1736" s="374"/>
      <c r="J1736" s="375"/>
      <c r="K1736" s="103" t="s">
        <v>2197</v>
      </c>
      <c r="L1736" s="114"/>
      <c r="M1736" s="114"/>
      <c r="N1736" s="103"/>
      <c r="O1736" s="103" t="s">
        <v>17</v>
      </c>
    </row>
    <row r="1737" spans="1:15" s="90" customFormat="1" ht="22.5">
      <c r="A1737" s="219">
        <f>MAX(A$2:A1736)+1</f>
        <v>1619</v>
      </c>
      <c r="B1737" s="219">
        <v>250404014</v>
      </c>
      <c r="C1737" s="219" t="s">
        <v>2793</v>
      </c>
      <c r="D1737" s="219" t="s">
        <v>2831</v>
      </c>
      <c r="E1737" s="219"/>
      <c r="F1737" s="220" t="s">
        <v>31</v>
      </c>
      <c r="G1737" s="220" t="s">
        <v>1381</v>
      </c>
      <c r="H1737" s="382">
        <v>50</v>
      </c>
      <c r="I1737" s="383"/>
      <c r="J1737" s="384"/>
      <c r="K1737" s="219"/>
      <c r="L1737" s="220" t="s">
        <v>2314</v>
      </c>
      <c r="M1737" s="220" t="s">
        <v>2315</v>
      </c>
      <c r="N1737" s="219" t="s">
        <v>2316</v>
      </c>
      <c r="O1737" s="219" t="s">
        <v>2317</v>
      </c>
    </row>
    <row r="1738" spans="1:15" s="91" customFormat="1" ht="22.5">
      <c r="A1738" s="232">
        <f>MAX(A$2:A1737)+1</f>
        <v>1620</v>
      </c>
      <c r="B1738" s="232" t="s">
        <v>2832</v>
      </c>
      <c r="C1738" s="232" t="s">
        <v>2793</v>
      </c>
      <c r="D1738" s="232" t="s">
        <v>2833</v>
      </c>
      <c r="E1738" s="232"/>
      <c r="F1738" s="233" t="s">
        <v>36</v>
      </c>
      <c r="G1738" s="233" t="s">
        <v>32</v>
      </c>
      <c r="H1738" s="385">
        <v>285</v>
      </c>
      <c r="I1738" s="386"/>
      <c r="J1738" s="387"/>
      <c r="K1738" s="232" t="s">
        <v>2689</v>
      </c>
      <c r="L1738" s="233" t="s">
        <v>2834</v>
      </c>
      <c r="M1738" s="233"/>
      <c r="N1738" s="232" t="s">
        <v>2316</v>
      </c>
      <c r="O1738" s="232" t="s">
        <v>2317</v>
      </c>
    </row>
    <row r="1739" spans="1:15" ht="22.5" hidden="1" customHeight="1">
      <c r="A1739" s="103">
        <f>MAX(A$2:A1738)+1</f>
        <v>1621</v>
      </c>
      <c r="B1739" s="103" t="s">
        <v>2835</v>
      </c>
      <c r="C1739" s="103" t="s">
        <v>2836</v>
      </c>
      <c r="D1739" s="103"/>
      <c r="E1739" s="103" t="s">
        <v>252</v>
      </c>
      <c r="F1739" s="114" t="s">
        <v>23</v>
      </c>
      <c r="G1739" s="114" t="s">
        <v>32</v>
      </c>
      <c r="H1739" s="373">
        <v>180</v>
      </c>
      <c r="I1739" s="374"/>
      <c r="J1739" s="375"/>
      <c r="K1739" s="103" t="s">
        <v>2837</v>
      </c>
      <c r="L1739" s="114"/>
      <c r="M1739" s="114"/>
      <c r="N1739" s="103"/>
      <c r="O1739" s="103" t="s">
        <v>17</v>
      </c>
    </row>
    <row r="1740" spans="1:15" ht="22.5" hidden="1" customHeight="1">
      <c r="A1740" s="154">
        <f>MAX(A$2:A1739)+1</f>
        <v>1622</v>
      </c>
      <c r="B1740" s="154">
        <v>250404015</v>
      </c>
      <c r="C1740" s="154" t="s">
        <v>2838</v>
      </c>
      <c r="D1740" s="154" t="s">
        <v>2289</v>
      </c>
      <c r="E1740" s="154"/>
      <c r="F1740" s="188" t="s">
        <v>31</v>
      </c>
      <c r="G1740" s="188" t="s">
        <v>1381</v>
      </c>
      <c r="H1740" s="373" t="s">
        <v>2839</v>
      </c>
      <c r="I1740" s="374"/>
      <c r="J1740" s="375"/>
      <c r="K1740" s="154"/>
      <c r="L1740" s="188"/>
      <c r="M1740" s="188"/>
      <c r="N1740" s="103"/>
      <c r="O1740" s="103" t="s">
        <v>17</v>
      </c>
    </row>
    <row r="1741" spans="1:15" ht="22.5" hidden="1" customHeight="1">
      <c r="A1741" s="103">
        <f>MAX(A$2:A1740)+1</f>
        <v>1623</v>
      </c>
      <c r="B1741" s="103" t="s">
        <v>2840</v>
      </c>
      <c r="C1741" s="103" t="s">
        <v>2838</v>
      </c>
      <c r="D1741" s="103"/>
      <c r="E1741" s="103"/>
      <c r="F1741" s="114" t="s">
        <v>36</v>
      </c>
      <c r="G1741" s="114" t="s">
        <v>1381</v>
      </c>
      <c r="H1741" s="373">
        <v>55</v>
      </c>
      <c r="I1741" s="374"/>
      <c r="J1741" s="375"/>
      <c r="K1741" s="103" t="s">
        <v>2841</v>
      </c>
      <c r="L1741" s="114"/>
      <c r="M1741" s="114"/>
      <c r="N1741" s="103"/>
      <c r="O1741" s="103" t="s">
        <v>17</v>
      </c>
    </row>
    <row r="1742" spans="1:15" ht="22.5" hidden="1" customHeight="1">
      <c r="A1742" s="103">
        <f>MAX(A$2:A1741)+1</f>
        <v>1624</v>
      </c>
      <c r="B1742" s="103">
        <v>250404016</v>
      </c>
      <c r="C1742" s="103" t="s">
        <v>2842</v>
      </c>
      <c r="D1742" s="103"/>
      <c r="E1742" s="103"/>
      <c r="F1742" s="114" t="s">
        <v>31</v>
      </c>
      <c r="G1742" s="114" t="s">
        <v>1381</v>
      </c>
      <c r="H1742" s="373" t="s">
        <v>2843</v>
      </c>
      <c r="I1742" s="374"/>
      <c r="J1742" s="375"/>
      <c r="K1742" s="103"/>
      <c r="L1742" s="114"/>
      <c r="M1742" s="114"/>
      <c r="N1742" s="103"/>
      <c r="O1742" s="103" t="s">
        <v>17</v>
      </c>
    </row>
    <row r="1743" spans="1:15" s="90" customFormat="1" ht="22.5">
      <c r="A1743" s="219">
        <f>MAX(A$2:A1742)+1</f>
        <v>1625</v>
      </c>
      <c r="B1743" s="219">
        <v>250404017</v>
      </c>
      <c r="C1743" s="219" t="s">
        <v>2844</v>
      </c>
      <c r="D1743" s="219"/>
      <c r="E1743" s="219"/>
      <c r="F1743" s="220" t="s">
        <v>31</v>
      </c>
      <c r="G1743" s="220" t="s">
        <v>1381</v>
      </c>
      <c r="H1743" s="382">
        <v>50</v>
      </c>
      <c r="I1743" s="383"/>
      <c r="J1743" s="384"/>
      <c r="K1743" s="219"/>
      <c r="L1743" s="220" t="s">
        <v>2314</v>
      </c>
      <c r="M1743" s="220" t="s">
        <v>2315</v>
      </c>
      <c r="N1743" s="219" t="s">
        <v>2316</v>
      </c>
      <c r="O1743" s="219" t="s">
        <v>2317</v>
      </c>
    </row>
    <row r="1744" spans="1:15" ht="22.5" hidden="1" customHeight="1">
      <c r="A1744" s="103">
        <f>MAX(A$2:A1743)+1</f>
        <v>1626</v>
      </c>
      <c r="B1744" s="103">
        <v>250404018</v>
      </c>
      <c r="C1744" s="103" t="s">
        <v>2845</v>
      </c>
      <c r="D1744" s="103"/>
      <c r="E1744" s="103"/>
      <c r="F1744" s="114" t="s">
        <v>31</v>
      </c>
      <c r="G1744" s="114" t="s">
        <v>1381</v>
      </c>
      <c r="H1744" s="373" t="s">
        <v>2846</v>
      </c>
      <c r="I1744" s="374"/>
      <c r="J1744" s="375"/>
      <c r="K1744" s="103"/>
      <c r="L1744" s="114"/>
      <c r="M1744" s="114"/>
      <c r="N1744" s="103"/>
      <c r="O1744" s="103" t="s">
        <v>17</v>
      </c>
    </row>
    <row r="1745" spans="1:15" ht="22.5" hidden="1" customHeight="1">
      <c r="A1745" s="103">
        <f>MAX(A$2:A1744)+1</f>
        <v>1627</v>
      </c>
      <c r="B1745" s="103">
        <v>250404019</v>
      </c>
      <c r="C1745" s="103" t="s">
        <v>2847</v>
      </c>
      <c r="D1745" s="103"/>
      <c r="E1745" s="103"/>
      <c r="F1745" s="114" t="s">
        <v>31</v>
      </c>
      <c r="G1745" s="114" t="s">
        <v>1381</v>
      </c>
      <c r="H1745" s="373" t="s">
        <v>2839</v>
      </c>
      <c r="I1745" s="374"/>
      <c r="J1745" s="375"/>
      <c r="K1745" s="103"/>
      <c r="L1745" s="114"/>
      <c r="M1745" s="114"/>
      <c r="N1745" s="103"/>
      <c r="O1745" s="103" t="s">
        <v>17</v>
      </c>
    </row>
    <row r="1746" spans="1:15" ht="22.5" hidden="1" customHeight="1">
      <c r="A1746" s="103">
        <f>MAX(A$2:A1745)+1</f>
        <v>1628</v>
      </c>
      <c r="B1746" s="103">
        <v>250404020</v>
      </c>
      <c r="C1746" s="103" t="s">
        <v>2848</v>
      </c>
      <c r="D1746" s="103"/>
      <c r="E1746" s="103"/>
      <c r="F1746" s="114" t="s">
        <v>31</v>
      </c>
      <c r="G1746" s="114" t="s">
        <v>1381</v>
      </c>
      <c r="H1746" s="373" t="s">
        <v>2849</v>
      </c>
      <c r="I1746" s="374"/>
      <c r="J1746" s="375"/>
      <c r="K1746" s="103"/>
      <c r="L1746" s="114"/>
      <c r="M1746" s="114"/>
      <c r="N1746" s="103"/>
      <c r="O1746" s="103" t="s">
        <v>17</v>
      </c>
    </row>
    <row r="1747" spans="1:15" ht="22.5" hidden="1" customHeight="1">
      <c r="A1747" s="103">
        <f>MAX(A$2:A1746)+1</f>
        <v>1629</v>
      </c>
      <c r="B1747" s="103" t="s">
        <v>2850</v>
      </c>
      <c r="C1747" s="103" t="s">
        <v>2851</v>
      </c>
      <c r="D1747" s="103" t="s">
        <v>2852</v>
      </c>
      <c r="E1747" s="103"/>
      <c r="F1747" s="114" t="s">
        <v>36</v>
      </c>
      <c r="G1747" s="114" t="s">
        <v>1381</v>
      </c>
      <c r="H1747" s="373">
        <v>75</v>
      </c>
      <c r="I1747" s="374"/>
      <c r="J1747" s="375"/>
      <c r="K1747" s="103" t="s">
        <v>1528</v>
      </c>
      <c r="L1747" s="114"/>
      <c r="M1747" s="114"/>
      <c r="N1747" s="103"/>
      <c r="O1747" s="103" t="s">
        <v>17</v>
      </c>
    </row>
    <row r="1748" spans="1:15" ht="22.5" hidden="1" customHeight="1">
      <c r="A1748" s="103">
        <f>MAX(A$2:A1747)+1</f>
        <v>1630</v>
      </c>
      <c r="B1748" s="103">
        <v>250404025</v>
      </c>
      <c r="C1748" s="103" t="s">
        <v>2853</v>
      </c>
      <c r="D1748" s="103"/>
      <c r="E1748" s="103"/>
      <c r="F1748" s="114" t="s">
        <v>36</v>
      </c>
      <c r="G1748" s="114" t="s">
        <v>32</v>
      </c>
      <c r="H1748" s="373">
        <v>180</v>
      </c>
      <c r="I1748" s="374"/>
      <c r="J1748" s="375"/>
      <c r="K1748" s="103"/>
      <c r="L1748" s="114"/>
      <c r="M1748" s="114"/>
      <c r="N1748" s="103"/>
      <c r="O1748" s="103" t="s">
        <v>17</v>
      </c>
    </row>
    <row r="1749" spans="1:15" ht="22.5" hidden="1" customHeight="1">
      <c r="A1749" s="103">
        <f>MAX(A$2:A1748)+1</f>
        <v>1631</v>
      </c>
      <c r="B1749" s="103">
        <v>250404026</v>
      </c>
      <c r="C1749" s="103" t="s">
        <v>2854</v>
      </c>
      <c r="D1749" s="103" t="s">
        <v>2855</v>
      </c>
      <c r="E1749" s="103"/>
      <c r="F1749" s="114" t="s">
        <v>36</v>
      </c>
      <c r="G1749" s="114" t="s">
        <v>32</v>
      </c>
      <c r="H1749" s="373">
        <v>145</v>
      </c>
      <c r="I1749" s="374"/>
      <c r="J1749" s="375"/>
      <c r="K1749" s="103" t="s">
        <v>1854</v>
      </c>
      <c r="L1749" s="114"/>
      <c r="M1749" s="114"/>
      <c r="N1749" s="103"/>
      <c r="O1749" s="103" t="s">
        <v>17</v>
      </c>
    </row>
    <row r="1750" spans="1:15" ht="22.5" hidden="1" customHeight="1">
      <c r="A1750" s="103">
        <f>MAX(A$2:A1749)+1</f>
        <v>1632</v>
      </c>
      <c r="B1750" s="103">
        <v>250404027</v>
      </c>
      <c r="C1750" s="103" t="s">
        <v>2163</v>
      </c>
      <c r="D1750" s="103"/>
      <c r="E1750" s="103"/>
      <c r="F1750" s="114" t="s">
        <v>36</v>
      </c>
      <c r="G1750" s="114" t="s">
        <v>32</v>
      </c>
      <c r="H1750" s="373">
        <v>145</v>
      </c>
      <c r="I1750" s="374"/>
      <c r="J1750" s="375"/>
      <c r="K1750" s="103" t="s">
        <v>2444</v>
      </c>
      <c r="L1750" s="114"/>
      <c r="M1750" s="114"/>
      <c r="N1750" s="103"/>
      <c r="O1750" s="103" t="s">
        <v>17</v>
      </c>
    </row>
    <row r="1751" spans="1:15" ht="22.5" hidden="1" customHeight="1">
      <c r="A1751" s="103">
        <f>MAX(A$2:A1750)+1</f>
        <v>1633</v>
      </c>
      <c r="B1751" s="103">
        <v>250404028</v>
      </c>
      <c r="C1751" s="103" t="s">
        <v>2856</v>
      </c>
      <c r="D1751" s="103" t="s">
        <v>2857</v>
      </c>
      <c r="E1751" s="103"/>
      <c r="F1751" s="114" t="s">
        <v>36</v>
      </c>
      <c r="G1751" s="114" t="s">
        <v>32</v>
      </c>
      <c r="H1751" s="373">
        <v>70</v>
      </c>
      <c r="I1751" s="374"/>
      <c r="J1751" s="375"/>
      <c r="K1751" s="103" t="s">
        <v>2858</v>
      </c>
      <c r="L1751" s="114"/>
      <c r="M1751" s="114"/>
      <c r="N1751" s="103"/>
      <c r="O1751" s="103" t="s">
        <v>17</v>
      </c>
    </row>
    <row r="1752" spans="1:15" ht="22.5" hidden="1" customHeight="1">
      <c r="A1752" s="103">
        <f>MAX(A$2:A1751)+1</f>
        <v>1634</v>
      </c>
      <c r="B1752" s="103" t="s">
        <v>2859</v>
      </c>
      <c r="C1752" s="103" t="s">
        <v>2856</v>
      </c>
      <c r="D1752" s="103" t="s">
        <v>2857</v>
      </c>
      <c r="E1752" s="103"/>
      <c r="F1752" s="114" t="s">
        <v>36</v>
      </c>
      <c r="G1752" s="114" t="s">
        <v>32</v>
      </c>
      <c r="H1752" s="373">
        <v>55</v>
      </c>
      <c r="I1752" s="374"/>
      <c r="J1752" s="375"/>
      <c r="K1752" s="103" t="s">
        <v>2860</v>
      </c>
      <c r="L1752" s="114"/>
      <c r="M1752" s="114"/>
      <c r="N1752" s="103"/>
      <c r="O1752" s="103" t="s">
        <v>17</v>
      </c>
    </row>
    <row r="1753" spans="1:15" ht="22.5" hidden="1" customHeight="1">
      <c r="A1753" s="103">
        <f>MAX(A$2:A1752)+1</f>
        <v>1635</v>
      </c>
      <c r="B1753" s="103" t="s">
        <v>2861</v>
      </c>
      <c r="C1753" s="103" t="s">
        <v>2862</v>
      </c>
      <c r="D1753" s="103" t="s">
        <v>2857</v>
      </c>
      <c r="E1753" s="103" t="s">
        <v>252</v>
      </c>
      <c r="F1753" s="114" t="s">
        <v>36</v>
      </c>
      <c r="G1753" s="114" t="s">
        <v>1381</v>
      </c>
      <c r="H1753" s="373">
        <v>90</v>
      </c>
      <c r="I1753" s="374"/>
      <c r="J1753" s="375"/>
      <c r="K1753" s="103" t="s">
        <v>1998</v>
      </c>
      <c r="L1753" s="114"/>
      <c r="M1753" s="114"/>
      <c r="N1753" s="103"/>
      <c r="O1753" s="103" t="s">
        <v>17</v>
      </c>
    </row>
    <row r="1754" spans="1:15" ht="22.5" hidden="1" customHeight="1">
      <c r="A1754" s="103">
        <f>MAX(A$2:A1753)+1</f>
        <v>1636</v>
      </c>
      <c r="B1754" s="103">
        <v>250404029</v>
      </c>
      <c r="C1754" s="103" t="s">
        <v>2863</v>
      </c>
      <c r="D1754" s="103"/>
      <c r="E1754" s="103"/>
      <c r="F1754" s="114" t="s">
        <v>36</v>
      </c>
      <c r="G1754" s="114" t="s">
        <v>32</v>
      </c>
      <c r="H1754" s="373">
        <v>70</v>
      </c>
      <c r="I1754" s="374"/>
      <c r="J1754" s="375"/>
      <c r="K1754" s="103" t="s">
        <v>2559</v>
      </c>
      <c r="L1754" s="114"/>
      <c r="M1754" s="114"/>
      <c r="N1754" s="103"/>
      <c r="O1754" s="103" t="s">
        <v>17</v>
      </c>
    </row>
    <row r="1755" spans="1:15" ht="22.5" hidden="1" customHeight="1">
      <c r="A1755" s="103">
        <f>MAX(A$2:A1754)+1</f>
        <v>1637</v>
      </c>
      <c r="B1755" s="103" t="s">
        <v>2864</v>
      </c>
      <c r="C1755" s="103" t="s">
        <v>2863</v>
      </c>
      <c r="D1755" s="103"/>
      <c r="E1755" s="103"/>
      <c r="F1755" s="114" t="s">
        <v>36</v>
      </c>
      <c r="G1755" s="114" t="s">
        <v>32</v>
      </c>
      <c r="H1755" s="373">
        <v>235</v>
      </c>
      <c r="I1755" s="374"/>
      <c r="J1755" s="375"/>
      <c r="K1755" s="103" t="s">
        <v>1741</v>
      </c>
      <c r="L1755" s="114"/>
      <c r="M1755" s="114"/>
      <c r="N1755" s="103"/>
      <c r="O1755" s="103" t="s">
        <v>17</v>
      </c>
    </row>
    <row r="1756" spans="1:15" ht="22.5" hidden="1" customHeight="1">
      <c r="A1756" s="103">
        <f>MAX(A$2:A1755)+1</f>
        <v>1638</v>
      </c>
      <c r="B1756" s="103">
        <v>250404030</v>
      </c>
      <c r="C1756" s="103" t="s">
        <v>2865</v>
      </c>
      <c r="D1756" s="103"/>
      <c r="E1756" s="103"/>
      <c r="F1756" s="114" t="s">
        <v>23</v>
      </c>
      <c r="G1756" s="114" t="s">
        <v>1381</v>
      </c>
      <c r="H1756" s="373">
        <v>125</v>
      </c>
      <c r="I1756" s="374"/>
      <c r="J1756" s="375"/>
      <c r="K1756" s="103" t="s">
        <v>1863</v>
      </c>
      <c r="L1756" s="114"/>
      <c r="M1756" s="114"/>
      <c r="N1756" s="103"/>
      <c r="O1756" s="103" t="s">
        <v>17</v>
      </c>
    </row>
    <row r="1757" spans="1:15" ht="22.5" hidden="1" customHeight="1">
      <c r="A1757" s="103">
        <f>MAX(A$2:A1756)+1</f>
        <v>1639</v>
      </c>
      <c r="B1757" s="103">
        <v>250404031</v>
      </c>
      <c r="C1757" s="103" t="s">
        <v>2866</v>
      </c>
      <c r="D1757" s="103" t="s">
        <v>2867</v>
      </c>
      <c r="E1757" s="103"/>
      <c r="F1757" s="114" t="s">
        <v>36</v>
      </c>
      <c r="G1757" s="114" t="s">
        <v>1381</v>
      </c>
      <c r="H1757" s="373">
        <v>295</v>
      </c>
      <c r="I1757" s="374"/>
      <c r="J1757" s="375"/>
      <c r="K1757" s="103" t="s">
        <v>2868</v>
      </c>
      <c r="L1757" s="114"/>
      <c r="M1757" s="114"/>
      <c r="N1757" s="103"/>
      <c r="O1757" s="103" t="s">
        <v>17</v>
      </c>
    </row>
    <row r="1758" spans="1:15" ht="22.5" hidden="1" customHeight="1">
      <c r="A1758" s="103">
        <f>MAX(A$2:A1757)+1</f>
        <v>1640</v>
      </c>
      <c r="B1758" s="103">
        <v>250404032</v>
      </c>
      <c r="C1758" s="103" t="s">
        <v>2869</v>
      </c>
      <c r="D1758" s="103"/>
      <c r="E1758" s="103"/>
      <c r="F1758" s="114" t="s">
        <v>36</v>
      </c>
      <c r="G1758" s="114" t="s">
        <v>32</v>
      </c>
      <c r="H1758" s="373">
        <v>300</v>
      </c>
      <c r="I1758" s="374"/>
      <c r="J1758" s="375"/>
      <c r="K1758" s="103" t="s">
        <v>1741</v>
      </c>
      <c r="L1758" s="114"/>
      <c r="M1758" s="114"/>
      <c r="N1758" s="103"/>
      <c r="O1758" s="103" t="s">
        <v>17</v>
      </c>
    </row>
    <row r="1759" spans="1:15" ht="22.5" hidden="1" customHeight="1">
      <c r="A1759" s="103">
        <f>MAX(A$2:A1758)+1</f>
        <v>1641</v>
      </c>
      <c r="B1759" s="103">
        <v>250404035</v>
      </c>
      <c r="C1759" s="103" t="s">
        <v>2870</v>
      </c>
      <c r="D1759" s="103"/>
      <c r="E1759" s="103"/>
      <c r="F1759" s="114" t="s">
        <v>36</v>
      </c>
      <c r="G1759" s="234" t="s">
        <v>32</v>
      </c>
      <c r="H1759" s="373">
        <v>195</v>
      </c>
      <c r="I1759" s="374"/>
      <c r="J1759" s="375"/>
      <c r="K1759" s="103"/>
      <c r="L1759" s="114"/>
      <c r="M1759" s="114"/>
      <c r="N1759" s="103"/>
      <c r="O1759" s="103" t="s">
        <v>17</v>
      </c>
    </row>
    <row r="1760" spans="1:15" ht="22.5" hidden="1" customHeight="1">
      <c r="A1760" s="103">
        <f>MAX(A$2:A1759)+1</f>
        <v>1642</v>
      </c>
      <c r="B1760" s="103">
        <v>250404040</v>
      </c>
      <c r="C1760" s="103" t="s">
        <v>2871</v>
      </c>
      <c r="D1760" s="103" t="s">
        <v>2872</v>
      </c>
      <c r="E1760" s="103"/>
      <c r="F1760" s="114" t="s">
        <v>36</v>
      </c>
      <c r="G1760" s="114" t="s">
        <v>32</v>
      </c>
      <c r="H1760" s="373">
        <v>490</v>
      </c>
      <c r="I1760" s="374"/>
      <c r="J1760" s="375"/>
      <c r="K1760" s="103" t="s">
        <v>1525</v>
      </c>
      <c r="L1760" s="114"/>
      <c r="M1760" s="114"/>
      <c r="N1760" s="103"/>
      <c r="O1760" s="103" t="s">
        <v>17</v>
      </c>
    </row>
    <row r="1761" spans="1:15" ht="24" hidden="1" customHeight="1">
      <c r="A1761" s="103">
        <f>MAX(A$2:A1760)+1</f>
        <v>1643</v>
      </c>
      <c r="B1761" s="103">
        <v>250404041</v>
      </c>
      <c r="C1761" s="103" t="s">
        <v>2873</v>
      </c>
      <c r="D1761" s="103" t="s">
        <v>2874</v>
      </c>
      <c r="E1761" s="103"/>
      <c r="F1761" s="114" t="s">
        <v>36</v>
      </c>
      <c r="G1761" s="114" t="s">
        <v>32</v>
      </c>
      <c r="H1761" s="373">
        <v>100</v>
      </c>
      <c r="I1761" s="374"/>
      <c r="J1761" s="375"/>
      <c r="K1761" s="103" t="s">
        <v>1525</v>
      </c>
      <c r="L1761" s="114"/>
      <c r="M1761" s="114"/>
      <c r="N1761" s="103"/>
      <c r="O1761" s="103" t="s">
        <v>17</v>
      </c>
    </row>
    <row r="1762" spans="1:15" ht="24" hidden="1" customHeight="1">
      <c r="A1762" s="103">
        <f>MAX(A$2:A1761)+1</f>
        <v>1644</v>
      </c>
      <c r="B1762" s="103">
        <v>250404042</v>
      </c>
      <c r="C1762" s="104" t="s">
        <v>2875</v>
      </c>
      <c r="D1762" s="103" t="s">
        <v>2876</v>
      </c>
      <c r="E1762" s="103"/>
      <c r="F1762" s="118" t="s">
        <v>23</v>
      </c>
      <c r="G1762" s="188" t="s">
        <v>32</v>
      </c>
      <c r="H1762" s="373" t="s">
        <v>56</v>
      </c>
      <c r="I1762" s="374"/>
      <c r="J1762" s="375"/>
      <c r="K1762" s="104"/>
      <c r="L1762" s="114"/>
      <c r="M1762" s="114"/>
      <c r="N1762" s="103"/>
      <c r="O1762" s="103" t="s">
        <v>492</v>
      </c>
    </row>
    <row r="1763" spans="1:15" s="87" customFormat="1" ht="22.5" hidden="1" customHeight="1">
      <c r="A1763" s="103"/>
      <c r="B1763" s="103">
        <v>250405</v>
      </c>
      <c r="C1763" s="103" t="s">
        <v>2877</v>
      </c>
      <c r="D1763" s="103"/>
      <c r="E1763" s="103"/>
      <c r="F1763" s="114"/>
      <c r="G1763" s="114"/>
      <c r="H1763" s="373"/>
      <c r="I1763" s="374"/>
      <c r="J1763" s="375"/>
      <c r="K1763" s="103"/>
      <c r="L1763" s="114"/>
      <c r="M1763" s="114"/>
      <c r="N1763" s="103"/>
      <c r="O1763" s="103" t="s">
        <v>17</v>
      </c>
    </row>
    <row r="1764" spans="1:15" ht="22.5" hidden="1" customHeight="1">
      <c r="A1764" s="103">
        <f>MAX(A$2:A1763)+1</f>
        <v>1645</v>
      </c>
      <c r="B1764" s="103">
        <v>250405001</v>
      </c>
      <c r="C1764" s="103" t="s">
        <v>2878</v>
      </c>
      <c r="D1764" s="103"/>
      <c r="E1764" s="103"/>
      <c r="F1764" s="114" t="s">
        <v>36</v>
      </c>
      <c r="G1764" s="114" t="s">
        <v>1381</v>
      </c>
      <c r="H1764" s="373" t="s">
        <v>2839</v>
      </c>
      <c r="I1764" s="374"/>
      <c r="J1764" s="375"/>
      <c r="K1764" s="103" t="s">
        <v>2879</v>
      </c>
      <c r="L1764" s="114"/>
      <c r="M1764" s="114"/>
      <c r="N1764" s="103"/>
      <c r="O1764" s="103" t="s">
        <v>17</v>
      </c>
    </row>
    <row r="1765" spans="1:15" ht="22.5" hidden="1" customHeight="1">
      <c r="A1765" s="103">
        <f>MAX(A$2:A1764)+1</f>
        <v>1646</v>
      </c>
      <c r="B1765" s="103" t="s">
        <v>2880</v>
      </c>
      <c r="C1765" s="103" t="s">
        <v>2878</v>
      </c>
      <c r="D1765" s="103"/>
      <c r="E1765" s="103"/>
      <c r="F1765" s="114" t="s">
        <v>36</v>
      </c>
      <c r="G1765" s="114" t="s">
        <v>1381</v>
      </c>
      <c r="H1765" s="373">
        <v>60</v>
      </c>
      <c r="I1765" s="374"/>
      <c r="J1765" s="375"/>
      <c r="K1765" s="103" t="s">
        <v>2841</v>
      </c>
      <c r="L1765" s="114"/>
      <c r="M1765" s="114"/>
      <c r="N1765" s="103"/>
      <c r="O1765" s="103" t="s">
        <v>17</v>
      </c>
    </row>
    <row r="1766" spans="1:15" ht="22.5" hidden="1" customHeight="1">
      <c r="A1766" s="103">
        <f>MAX(A$2:A1765)+1</f>
        <v>1647</v>
      </c>
      <c r="B1766" s="103" t="s">
        <v>2881</v>
      </c>
      <c r="C1766" s="103" t="s">
        <v>2878</v>
      </c>
      <c r="D1766" s="103"/>
      <c r="E1766" s="103"/>
      <c r="F1766" s="114" t="s">
        <v>36</v>
      </c>
      <c r="G1766" s="114" t="s">
        <v>1381</v>
      </c>
      <c r="H1766" s="373">
        <v>97</v>
      </c>
      <c r="I1766" s="374"/>
      <c r="J1766" s="375"/>
      <c r="K1766" s="103" t="s">
        <v>2057</v>
      </c>
      <c r="L1766" s="114"/>
      <c r="M1766" s="114"/>
      <c r="N1766" s="103"/>
      <c r="O1766" s="103" t="s">
        <v>17</v>
      </c>
    </row>
    <row r="1767" spans="1:15" ht="22.5" hidden="1" customHeight="1">
      <c r="A1767" s="103">
        <f>MAX(A$2:A1766)+1</f>
        <v>1648</v>
      </c>
      <c r="B1767" s="103">
        <v>250405002</v>
      </c>
      <c r="C1767" s="103" t="s">
        <v>2882</v>
      </c>
      <c r="D1767" s="103"/>
      <c r="E1767" s="103"/>
      <c r="F1767" s="114" t="s">
        <v>36</v>
      </c>
      <c r="G1767" s="114" t="s">
        <v>1381</v>
      </c>
      <c r="H1767" s="373">
        <v>30</v>
      </c>
      <c r="I1767" s="374"/>
      <c r="J1767" s="375"/>
      <c r="K1767" s="103" t="s">
        <v>2883</v>
      </c>
      <c r="L1767" s="114"/>
      <c r="M1767" s="114"/>
      <c r="N1767" s="103"/>
      <c r="O1767" s="103" t="s">
        <v>17</v>
      </c>
    </row>
    <row r="1768" spans="1:15" ht="22.5" hidden="1" customHeight="1">
      <c r="A1768" s="103">
        <f>MAX(A$2:A1767)+1</f>
        <v>1649</v>
      </c>
      <c r="B1768" s="103" t="s">
        <v>2884</v>
      </c>
      <c r="C1768" s="103" t="s">
        <v>2882</v>
      </c>
      <c r="D1768" s="103"/>
      <c r="E1768" s="103"/>
      <c r="F1768" s="114" t="s">
        <v>36</v>
      </c>
      <c r="G1768" s="114" t="s">
        <v>1381</v>
      </c>
      <c r="H1768" s="373">
        <v>60</v>
      </c>
      <c r="I1768" s="374"/>
      <c r="J1768" s="375"/>
      <c r="K1768" s="103" t="s">
        <v>2841</v>
      </c>
      <c r="L1768" s="114"/>
      <c r="M1768" s="114"/>
      <c r="N1768" s="103"/>
      <c r="O1768" s="103" t="s">
        <v>17</v>
      </c>
    </row>
    <row r="1769" spans="1:15" ht="22.5" hidden="1" customHeight="1">
      <c r="A1769" s="103">
        <f>MAX(A$2:A1768)+1</f>
        <v>1650</v>
      </c>
      <c r="B1769" s="103">
        <v>250405003</v>
      </c>
      <c r="C1769" s="103" t="s">
        <v>2885</v>
      </c>
      <c r="D1769" s="103"/>
      <c r="E1769" s="103"/>
      <c r="F1769" s="114" t="s">
        <v>36</v>
      </c>
      <c r="G1769" s="114" t="s">
        <v>1381</v>
      </c>
      <c r="H1769" s="373">
        <v>30</v>
      </c>
      <c r="I1769" s="374"/>
      <c r="J1769" s="375"/>
      <c r="K1769" s="103" t="s">
        <v>2883</v>
      </c>
      <c r="L1769" s="114"/>
      <c r="M1769" s="114"/>
      <c r="N1769" s="103"/>
      <c r="O1769" s="103" t="s">
        <v>17</v>
      </c>
    </row>
    <row r="1770" spans="1:15" ht="22.5" hidden="1" customHeight="1">
      <c r="A1770" s="103">
        <f>MAX(A$2:A1769)+1</f>
        <v>1651</v>
      </c>
      <c r="B1770" s="103" t="s">
        <v>2886</v>
      </c>
      <c r="C1770" s="103" t="s">
        <v>2885</v>
      </c>
      <c r="D1770" s="103"/>
      <c r="E1770" s="103"/>
      <c r="F1770" s="114" t="s">
        <v>36</v>
      </c>
      <c r="G1770" s="114" t="s">
        <v>1381</v>
      </c>
      <c r="H1770" s="373">
        <v>60</v>
      </c>
      <c r="I1770" s="374"/>
      <c r="J1770" s="375"/>
      <c r="K1770" s="103" t="s">
        <v>2841</v>
      </c>
      <c r="L1770" s="114"/>
      <c r="M1770" s="114"/>
      <c r="N1770" s="103"/>
      <c r="O1770" s="103" t="s">
        <v>17</v>
      </c>
    </row>
    <row r="1771" spans="1:15" ht="22.5" hidden="1" customHeight="1">
      <c r="A1771" s="103">
        <f>MAX(A$2:A1770)+1</f>
        <v>1652</v>
      </c>
      <c r="B1771" s="103">
        <v>250405004</v>
      </c>
      <c r="C1771" s="103" t="s">
        <v>2887</v>
      </c>
      <c r="D1771" s="103" t="s">
        <v>2888</v>
      </c>
      <c r="E1771" s="103"/>
      <c r="F1771" s="114" t="s">
        <v>36</v>
      </c>
      <c r="G1771" s="114" t="s">
        <v>1381</v>
      </c>
      <c r="H1771" s="373">
        <v>30</v>
      </c>
      <c r="I1771" s="374"/>
      <c r="J1771" s="375"/>
      <c r="K1771" s="103" t="s">
        <v>2879</v>
      </c>
      <c r="L1771" s="114"/>
      <c r="M1771" s="114"/>
      <c r="N1771" s="103"/>
      <c r="O1771" s="103" t="s">
        <v>17</v>
      </c>
    </row>
    <row r="1772" spans="1:15" ht="22.5" hidden="1" customHeight="1">
      <c r="A1772" s="103">
        <f>MAX(A$2:A1771)+1</f>
        <v>1653</v>
      </c>
      <c r="B1772" s="103" t="s">
        <v>2889</v>
      </c>
      <c r="C1772" s="103" t="s">
        <v>2887</v>
      </c>
      <c r="D1772" s="103"/>
      <c r="E1772" s="103"/>
      <c r="F1772" s="114" t="s">
        <v>36</v>
      </c>
      <c r="G1772" s="114" t="s">
        <v>1381</v>
      </c>
      <c r="H1772" s="373">
        <v>60</v>
      </c>
      <c r="I1772" s="374"/>
      <c r="J1772" s="375"/>
      <c r="K1772" s="103" t="s">
        <v>2841</v>
      </c>
      <c r="L1772" s="114"/>
      <c r="M1772" s="114"/>
      <c r="N1772" s="103"/>
      <c r="O1772" s="103" t="s">
        <v>17</v>
      </c>
    </row>
    <row r="1773" spans="1:15" ht="22.5" hidden="1" customHeight="1">
      <c r="A1773" s="103">
        <f>MAX(A$2:A1772)+1</f>
        <v>1654</v>
      </c>
      <c r="B1773" s="103" t="s">
        <v>2890</v>
      </c>
      <c r="C1773" s="103" t="s">
        <v>2891</v>
      </c>
      <c r="D1773" s="103"/>
      <c r="E1773" s="103"/>
      <c r="F1773" s="114" t="s">
        <v>36</v>
      </c>
      <c r="G1773" s="114" t="s">
        <v>1381</v>
      </c>
      <c r="H1773" s="373">
        <v>97</v>
      </c>
      <c r="I1773" s="374"/>
      <c r="J1773" s="375"/>
      <c r="K1773" s="103" t="s">
        <v>2057</v>
      </c>
      <c r="L1773" s="114"/>
      <c r="M1773" s="114"/>
      <c r="N1773" s="103"/>
      <c r="O1773" s="103" t="s">
        <v>17</v>
      </c>
    </row>
    <row r="1774" spans="1:15" ht="22.5" hidden="1" customHeight="1">
      <c r="A1774" s="103">
        <f>MAX(A$2:A1773)+1</f>
        <v>1655</v>
      </c>
      <c r="B1774" s="103">
        <v>250405005</v>
      </c>
      <c r="C1774" s="103" t="s">
        <v>2892</v>
      </c>
      <c r="D1774" s="103" t="s">
        <v>2893</v>
      </c>
      <c r="E1774" s="103"/>
      <c r="F1774" s="114" t="s">
        <v>36</v>
      </c>
      <c r="G1774" s="114" t="s">
        <v>1381</v>
      </c>
      <c r="H1774" s="373">
        <v>30</v>
      </c>
      <c r="I1774" s="374"/>
      <c r="J1774" s="375"/>
      <c r="K1774" s="103" t="s">
        <v>2879</v>
      </c>
      <c r="L1774" s="114"/>
      <c r="M1774" s="114"/>
      <c r="N1774" s="103"/>
      <c r="O1774" s="103" t="s">
        <v>17</v>
      </c>
    </row>
    <row r="1775" spans="1:15" ht="22.5" hidden="1" customHeight="1">
      <c r="A1775" s="103">
        <f>MAX(A$2:A1774)+1</f>
        <v>1656</v>
      </c>
      <c r="B1775" s="103" t="s">
        <v>2894</v>
      </c>
      <c r="C1775" s="103" t="s">
        <v>2892</v>
      </c>
      <c r="D1775" s="103"/>
      <c r="E1775" s="103"/>
      <c r="F1775" s="114" t="s">
        <v>36</v>
      </c>
      <c r="G1775" s="114" t="s">
        <v>1381</v>
      </c>
      <c r="H1775" s="373">
        <v>60</v>
      </c>
      <c r="I1775" s="374"/>
      <c r="J1775" s="375"/>
      <c r="K1775" s="103" t="s">
        <v>2841</v>
      </c>
      <c r="L1775" s="114"/>
      <c r="M1775" s="114"/>
      <c r="N1775" s="103"/>
      <c r="O1775" s="103" t="s">
        <v>17</v>
      </c>
    </row>
    <row r="1776" spans="1:15" ht="22.5" hidden="1" customHeight="1">
      <c r="A1776" s="103">
        <f>MAX(A$2:A1775)+1</f>
        <v>1657</v>
      </c>
      <c r="B1776" s="103" t="s">
        <v>2895</v>
      </c>
      <c r="C1776" s="103" t="s">
        <v>2896</v>
      </c>
      <c r="D1776" s="103"/>
      <c r="E1776" s="103"/>
      <c r="F1776" s="114" t="s">
        <v>36</v>
      </c>
      <c r="G1776" s="114" t="s">
        <v>1381</v>
      </c>
      <c r="H1776" s="373">
        <v>60</v>
      </c>
      <c r="I1776" s="374"/>
      <c r="J1776" s="375"/>
      <c r="K1776" s="103" t="s">
        <v>2057</v>
      </c>
      <c r="L1776" s="114"/>
      <c r="M1776" s="114"/>
      <c r="N1776" s="103"/>
      <c r="O1776" s="103" t="s">
        <v>17</v>
      </c>
    </row>
    <row r="1777" spans="1:15" ht="22.5" hidden="1" customHeight="1">
      <c r="A1777" s="103">
        <f>MAX(A$2:A1776)+1</f>
        <v>1658</v>
      </c>
      <c r="B1777" s="103">
        <v>250405006</v>
      </c>
      <c r="C1777" s="103" t="s">
        <v>2897</v>
      </c>
      <c r="D1777" s="103"/>
      <c r="E1777" s="103"/>
      <c r="F1777" s="114" t="s">
        <v>36</v>
      </c>
      <c r="G1777" s="114" t="s">
        <v>1381</v>
      </c>
      <c r="H1777" s="373">
        <v>30</v>
      </c>
      <c r="I1777" s="374"/>
      <c r="J1777" s="375"/>
      <c r="K1777" s="103" t="s">
        <v>2883</v>
      </c>
      <c r="L1777" s="114"/>
      <c r="M1777" s="114"/>
      <c r="N1777" s="103"/>
      <c r="O1777" s="103" t="s">
        <v>17</v>
      </c>
    </row>
    <row r="1778" spans="1:15" ht="22.5" hidden="1" customHeight="1">
      <c r="A1778" s="103">
        <f>MAX(A$2:A1777)+1</f>
        <v>1659</v>
      </c>
      <c r="B1778" s="103" t="s">
        <v>2898</v>
      </c>
      <c r="C1778" s="103" t="s">
        <v>2897</v>
      </c>
      <c r="D1778" s="103"/>
      <c r="E1778" s="103"/>
      <c r="F1778" s="114" t="s">
        <v>36</v>
      </c>
      <c r="G1778" s="114" t="s">
        <v>1381</v>
      </c>
      <c r="H1778" s="373">
        <v>60</v>
      </c>
      <c r="I1778" s="374"/>
      <c r="J1778" s="375"/>
      <c r="K1778" s="103" t="s">
        <v>2841</v>
      </c>
      <c r="L1778" s="114"/>
      <c r="M1778" s="114"/>
      <c r="N1778" s="103"/>
      <c r="O1778" s="103" t="s">
        <v>17</v>
      </c>
    </row>
    <row r="1779" spans="1:15" ht="22.5" hidden="1" customHeight="1">
      <c r="A1779" s="103">
        <f>MAX(A$2:A1778)+1</f>
        <v>1660</v>
      </c>
      <c r="B1779" s="103">
        <v>250405007</v>
      </c>
      <c r="C1779" s="103" t="s">
        <v>2899</v>
      </c>
      <c r="D1779" s="103"/>
      <c r="E1779" s="103"/>
      <c r="F1779" s="114" t="s">
        <v>36</v>
      </c>
      <c r="G1779" s="114" t="s">
        <v>1381</v>
      </c>
      <c r="H1779" s="376">
        <v>6</v>
      </c>
      <c r="I1779" s="374"/>
      <c r="J1779" s="375"/>
      <c r="K1779" s="103" t="s">
        <v>2883</v>
      </c>
      <c r="L1779" s="114"/>
      <c r="M1779" s="114"/>
      <c r="N1779" s="103"/>
      <c r="O1779" s="103" t="s">
        <v>17</v>
      </c>
    </row>
    <row r="1780" spans="1:15" s="87" customFormat="1" ht="22.5" hidden="1" customHeight="1">
      <c r="A1780" s="103"/>
      <c r="B1780" s="103">
        <v>2505</v>
      </c>
      <c r="C1780" s="103" t="s">
        <v>2900</v>
      </c>
      <c r="D1780" s="103"/>
      <c r="E1780" s="103"/>
      <c r="F1780" s="114"/>
      <c r="G1780" s="114"/>
      <c r="H1780" s="373"/>
      <c r="I1780" s="374"/>
      <c r="J1780" s="375"/>
      <c r="K1780" s="103"/>
      <c r="L1780" s="114"/>
      <c r="M1780" s="114"/>
      <c r="N1780" s="103"/>
      <c r="O1780" s="103" t="s">
        <v>17</v>
      </c>
    </row>
    <row r="1781" spans="1:15" s="87" customFormat="1" ht="22.5" hidden="1" customHeight="1">
      <c r="A1781" s="103"/>
      <c r="B1781" s="103">
        <v>250501</v>
      </c>
      <c r="C1781" s="103" t="s">
        <v>2901</v>
      </c>
      <c r="D1781" s="103"/>
      <c r="E1781" s="103"/>
      <c r="F1781" s="114"/>
      <c r="G1781" s="114"/>
      <c r="H1781" s="373"/>
      <c r="I1781" s="374"/>
      <c r="J1781" s="375"/>
      <c r="K1781" s="103"/>
      <c r="L1781" s="114"/>
      <c r="M1781" s="114"/>
      <c r="N1781" s="103"/>
      <c r="O1781" s="103" t="s">
        <v>17</v>
      </c>
    </row>
    <row r="1782" spans="1:15" ht="22.5" hidden="1" customHeight="1">
      <c r="A1782" s="103">
        <f>MAX(A$2:A1781)+1</f>
        <v>1661</v>
      </c>
      <c r="B1782" s="103">
        <v>250501001</v>
      </c>
      <c r="C1782" s="103" t="s">
        <v>2902</v>
      </c>
      <c r="D1782" s="103" t="s">
        <v>2903</v>
      </c>
      <c r="E1782" s="103"/>
      <c r="F1782" s="114" t="s">
        <v>31</v>
      </c>
      <c r="G1782" s="114" t="s">
        <v>1381</v>
      </c>
      <c r="H1782" s="373">
        <v>10</v>
      </c>
      <c r="I1782" s="374"/>
      <c r="J1782" s="375"/>
      <c r="K1782" s="103" t="s">
        <v>2282</v>
      </c>
      <c r="L1782" s="114"/>
      <c r="M1782" s="114"/>
      <c r="N1782" s="103"/>
      <c r="O1782" s="103" t="s">
        <v>17</v>
      </c>
    </row>
    <row r="1783" spans="1:15" ht="22.5" hidden="1" customHeight="1">
      <c r="A1783" s="103">
        <f>MAX(A$2:A1782)+1</f>
        <v>1662</v>
      </c>
      <c r="B1783" s="103">
        <v>250501002</v>
      </c>
      <c r="C1783" s="103" t="s">
        <v>2904</v>
      </c>
      <c r="D1783" s="103" t="s">
        <v>2903</v>
      </c>
      <c r="E1783" s="103"/>
      <c r="F1783" s="114" t="s">
        <v>31</v>
      </c>
      <c r="G1783" s="114" t="s">
        <v>1381</v>
      </c>
      <c r="H1783" s="373">
        <v>10</v>
      </c>
      <c r="I1783" s="374"/>
      <c r="J1783" s="375"/>
      <c r="K1783" s="103" t="s">
        <v>2282</v>
      </c>
      <c r="L1783" s="114"/>
      <c r="M1783" s="114"/>
      <c r="N1783" s="103"/>
      <c r="O1783" s="103" t="s">
        <v>17</v>
      </c>
    </row>
    <row r="1784" spans="1:15" ht="22.5" hidden="1" customHeight="1">
      <c r="A1784" s="103">
        <f>MAX(A$2:A1783)+1</f>
        <v>1663</v>
      </c>
      <c r="B1784" s="103">
        <v>250501003</v>
      </c>
      <c r="C1784" s="103" t="s">
        <v>2905</v>
      </c>
      <c r="D1784" s="103"/>
      <c r="E1784" s="103"/>
      <c r="F1784" s="114" t="s">
        <v>31</v>
      </c>
      <c r="G1784" s="114" t="s">
        <v>1381</v>
      </c>
      <c r="H1784" s="376">
        <v>2</v>
      </c>
      <c r="I1784" s="374"/>
      <c r="J1784" s="375"/>
      <c r="K1784" s="103"/>
      <c r="L1784" s="114"/>
      <c r="M1784" s="114"/>
      <c r="N1784" s="103"/>
      <c r="O1784" s="103" t="s">
        <v>17</v>
      </c>
    </row>
    <row r="1785" spans="1:15" ht="22.5" hidden="1" customHeight="1">
      <c r="A1785" s="103">
        <f>MAX(A$2:A1784)+1</f>
        <v>1664</v>
      </c>
      <c r="B1785" s="103">
        <v>250501004</v>
      </c>
      <c r="C1785" s="103" t="s">
        <v>2906</v>
      </c>
      <c r="D1785" s="103" t="s">
        <v>2907</v>
      </c>
      <c r="E1785" s="103"/>
      <c r="F1785" s="114" t="s">
        <v>23</v>
      </c>
      <c r="G1785" s="114" t="s">
        <v>2908</v>
      </c>
      <c r="H1785" s="376">
        <v>5</v>
      </c>
      <c r="I1785" s="374"/>
      <c r="J1785" s="375"/>
      <c r="K1785" s="103"/>
      <c r="L1785" s="114"/>
      <c r="M1785" s="114"/>
      <c r="N1785" s="103"/>
      <c r="O1785" s="103" t="s">
        <v>17</v>
      </c>
    </row>
    <row r="1786" spans="1:15" ht="22.5" hidden="1" customHeight="1">
      <c r="A1786" s="103">
        <f>MAX(A$2:A1785)+1</f>
        <v>1665</v>
      </c>
      <c r="B1786" s="103">
        <v>250501005</v>
      </c>
      <c r="C1786" s="103" t="s">
        <v>2909</v>
      </c>
      <c r="D1786" s="103"/>
      <c r="E1786" s="103"/>
      <c r="F1786" s="114" t="s">
        <v>31</v>
      </c>
      <c r="G1786" s="114" t="s">
        <v>2910</v>
      </c>
      <c r="H1786" s="376">
        <v>5</v>
      </c>
      <c r="I1786" s="374"/>
      <c r="J1786" s="375"/>
      <c r="K1786" s="103"/>
      <c r="L1786" s="114"/>
      <c r="M1786" s="114"/>
      <c r="N1786" s="103"/>
      <c r="O1786" s="103" t="s">
        <v>17</v>
      </c>
    </row>
    <row r="1787" spans="1:15" ht="22.5" hidden="1" customHeight="1">
      <c r="A1787" s="103">
        <f>MAX(A$2:A1786)+1</f>
        <v>1666</v>
      </c>
      <c r="B1787" s="103">
        <v>250501006</v>
      </c>
      <c r="C1787" s="103" t="s">
        <v>2911</v>
      </c>
      <c r="D1787" s="103"/>
      <c r="E1787" s="103"/>
      <c r="F1787" s="114" t="s">
        <v>23</v>
      </c>
      <c r="G1787" s="114" t="s">
        <v>1381</v>
      </c>
      <c r="H1787" s="376">
        <v>30</v>
      </c>
      <c r="I1787" s="374"/>
      <c r="J1787" s="375"/>
      <c r="K1787" s="103"/>
      <c r="L1787" s="114"/>
      <c r="M1787" s="114"/>
      <c r="N1787" s="103"/>
      <c r="O1787" s="103" t="s">
        <v>17</v>
      </c>
    </row>
    <row r="1788" spans="1:15" ht="22.5" hidden="1" customHeight="1">
      <c r="A1788" s="103">
        <f>MAX(A$2:A1787)+1</f>
        <v>1667</v>
      </c>
      <c r="B1788" s="103">
        <v>250501007</v>
      </c>
      <c r="C1788" s="103" t="s">
        <v>1523</v>
      </c>
      <c r="D1788" s="103"/>
      <c r="E1788" s="103"/>
      <c r="F1788" s="114" t="s">
        <v>31</v>
      </c>
      <c r="G1788" s="114" t="s">
        <v>1381</v>
      </c>
      <c r="H1788" s="376">
        <v>15</v>
      </c>
      <c r="I1788" s="374"/>
      <c r="J1788" s="375"/>
      <c r="K1788" s="103"/>
      <c r="L1788" s="114"/>
      <c r="M1788" s="114"/>
      <c r="N1788" s="103"/>
      <c r="O1788" s="103" t="s">
        <v>17</v>
      </c>
    </row>
    <row r="1789" spans="1:15" ht="22.5" hidden="1" customHeight="1">
      <c r="A1789" s="103">
        <f>MAX(A$2:A1788)+1</f>
        <v>1668</v>
      </c>
      <c r="B1789" s="103">
        <v>250501008</v>
      </c>
      <c r="C1789" s="103" t="s">
        <v>2912</v>
      </c>
      <c r="D1789" s="103"/>
      <c r="E1789" s="103"/>
      <c r="F1789" s="114" t="s">
        <v>31</v>
      </c>
      <c r="G1789" s="114" t="s">
        <v>1381</v>
      </c>
      <c r="H1789" s="376">
        <v>15</v>
      </c>
      <c r="I1789" s="374"/>
      <c r="J1789" s="375"/>
      <c r="K1789" s="103"/>
      <c r="L1789" s="114"/>
      <c r="M1789" s="114"/>
      <c r="N1789" s="103"/>
      <c r="O1789" s="103" t="s">
        <v>17</v>
      </c>
    </row>
    <row r="1790" spans="1:15" ht="22.5" hidden="1" customHeight="1">
      <c r="A1790" s="103">
        <f>MAX(A$2:A1789)+1</f>
        <v>1669</v>
      </c>
      <c r="B1790" s="103">
        <v>250501009</v>
      </c>
      <c r="C1790" s="103" t="s">
        <v>2913</v>
      </c>
      <c r="D1790" s="103"/>
      <c r="E1790" s="103"/>
      <c r="F1790" s="114" t="s">
        <v>31</v>
      </c>
      <c r="G1790" s="114" t="s">
        <v>1381</v>
      </c>
      <c r="H1790" s="376">
        <v>20</v>
      </c>
      <c r="I1790" s="374"/>
      <c r="J1790" s="375"/>
      <c r="K1790" s="103"/>
      <c r="L1790" s="114"/>
      <c r="M1790" s="114"/>
      <c r="N1790" s="103"/>
      <c r="O1790" s="103" t="s">
        <v>17</v>
      </c>
    </row>
    <row r="1791" spans="1:15" ht="22.5" hidden="1" customHeight="1">
      <c r="A1791" s="103">
        <f>MAX(A$2:A1790)+1</f>
        <v>1670</v>
      </c>
      <c r="B1791" s="103" t="s">
        <v>2914</v>
      </c>
      <c r="C1791" s="103" t="s">
        <v>2913</v>
      </c>
      <c r="D1791" s="103"/>
      <c r="E1791" s="103"/>
      <c r="F1791" s="114" t="s">
        <v>36</v>
      </c>
      <c r="G1791" s="114" t="s">
        <v>648</v>
      </c>
      <c r="H1791" s="373">
        <v>95</v>
      </c>
      <c r="I1791" s="374"/>
      <c r="J1791" s="375"/>
      <c r="K1791" s="103" t="s">
        <v>2915</v>
      </c>
      <c r="L1791" s="114"/>
      <c r="M1791" s="114"/>
      <c r="N1791" s="103"/>
      <c r="O1791" s="103" t="s">
        <v>17</v>
      </c>
    </row>
    <row r="1792" spans="1:15" ht="22.5" hidden="1" customHeight="1">
      <c r="A1792" s="103">
        <f>MAX(A$2:A1791)+1</f>
        <v>1671</v>
      </c>
      <c r="B1792" s="103" t="s">
        <v>2916</v>
      </c>
      <c r="C1792" s="103" t="s">
        <v>2917</v>
      </c>
      <c r="D1792" s="103" t="s">
        <v>2918</v>
      </c>
      <c r="E1792" s="103"/>
      <c r="F1792" s="114" t="s">
        <v>36</v>
      </c>
      <c r="G1792" s="114" t="s">
        <v>1381</v>
      </c>
      <c r="H1792" s="373">
        <v>100</v>
      </c>
      <c r="I1792" s="374"/>
      <c r="J1792" s="375"/>
      <c r="K1792" s="103" t="s">
        <v>1392</v>
      </c>
      <c r="L1792" s="114"/>
      <c r="M1792" s="114"/>
      <c r="N1792" s="103"/>
      <c r="O1792" s="103" t="s">
        <v>17</v>
      </c>
    </row>
    <row r="1793" spans="1:15" ht="22.5" hidden="1" customHeight="1">
      <c r="A1793" s="103">
        <f>MAX(A$2:A1792)+1</f>
        <v>1672</v>
      </c>
      <c r="B1793" s="103">
        <v>250501010</v>
      </c>
      <c r="C1793" s="103" t="s">
        <v>2919</v>
      </c>
      <c r="D1793" s="103"/>
      <c r="E1793" s="103"/>
      <c r="F1793" s="114" t="s">
        <v>31</v>
      </c>
      <c r="G1793" s="114" t="s">
        <v>1381</v>
      </c>
      <c r="H1793" s="376">
        <v>30</v>
      </c>
      <c r="I1793" s="374"/>
      <c r="J1793" s="375"/>
      <c r="K1793" s="103"/>
      <c r="L1793" s="114"/>
      <c r="M1793" s="114"/>
      <c r="N1793" s="103"/>
      <c r="O1793" s="103" t="s">
        <v>17</v>
      </c>
    </row>
    <row r="1794" spans="1:15" ht="22.5" hidden="1" customHeight="1">
      <c r="A1794" s="103">
        <f>MAX(A$2:A1793)+1</f>
        <v>1673</v>
      </c>
      <c r="B1794" s="103">
        <v>250501011</v>
      </c>
      <c r="C1794" s="103" t="s">
        <v>2920</v>
      </c>
      <c r="D1794" s="103"/>
      <c r="E1794" s="103"/>
      <c r="F1794" s="114" t="s">
        <v>31</v>
      </c>
      <c r="G1794" s="114" t="s">
        <v>1381</v>
      </c>
      <c r="H1794" s="373">
        <v>100</v>
      </c>
      <c r="I1794" s="374"/>
      <c r="J1794" s="375"/>
      <c r="K1794" s="103"/>
      <c r="L1794" s="114"/>
      <c r="M1794" s="114"/>
      <c r="N1794" s="103"/>
      <c r="O1794" s="103" t="s">
        <v>17</v>
      </c>
    </row>
    <row r="1795" spans="1:15" ht="22.5" hidden="1" customHeight="1">
      <c r="A1795" s="103">
        <f>MAX(A$2:A1794)+1</f>
        <v>1674</v>
      </c>
      <c r="B1795" s="103">
        <v>250501012</v>
      </c>
      <c r="C1795" s="103" t="s">
        <v>2921</v>
      </c>
      <c r="D1795" s="103"/>
      <c r="E1795" s="103"/>
      <c r="F1795" s="114" t="s">
        <v>31</v>
      </c>
      <c r="G1795" s="114" t="s">
        <v>1381</v>
      </c>
      <c r="H1795" s="376">
        <v>45</v>
      </c>
      <c r="I1795" s="374"/>
      <c r="J1795" s="375"/>
      <c r="K1795" s="103"/>
      <c r="L1795" s="114"/>
      <c r="M1795" s="114"/>
      <c r="N1795" s="103"/>
      <c r="O1795" s="103" t="s">
        <v>17</v>
      </c>
    </row>
    <row r="1796" spans="1:15" ht="22.5" hidden="1" customHeight="1">
      <c r="A1796" s="103">
        <f>MAX(A$2:A1795)+1</f>
        <v>1675</v>
      </c>
      <c r="B1796" s="103">
        <v>250501013</v>
      </c>
      <c r="C1796" s="103" t="s">
        <v>2922</v>
      </c>
      <c r="D1796" s="103"/>
      <c r="E1796" s="103"/>
      <c r="F1796" s="114" t="s">
        <v>31</v>
      </c>
      <c r="G1796" s="114" t="s">
        <v>1381</v>
      </c>
      <c r="H1796" s="376">
        <v>50</v>
      </c>
      <c r="I1796" s="374"/>
      <c r="J1796" s="375"/>
      <c r="K1796" s="103"/>
      <c r="L1796" s="114"/>
      <c r="M1796" s="114"/>
      <c r="N1796" s="103"/>
      <c r="O1796" s="103" t="s">
        <v>17</v>
      </c>
    </row>
    <row r="1797" spans="1:15" ht="24" hidden="1" customHeight="1">
      <c r="A1797" s="103">
        <f>MAX(A$2:A1796)+1</f>
        <v>1676</v>
      </c>
      <c r="B1797" s="103" t="s">
        <v>2923</v>
      </c>
      <c r="C1797" s="103" t="s">
        <v>2924</v>
      </c>
      <c r="D1797" s="103"/>
      <c r="E1797" s="103"/>
      <c r="F1797" s="114" t="s">
        <v>36</v>
      </c>
      <c r="G1797" s="114" t="s">
        <v>32</v>
      </c>
      <c r="H1797" s="373">
        <v>140</v>
      </c>
      <c r="I1797" s="374"/>
      <c r="J1797" s="375"/>
      <c r="K1797" s="164" t="s">
        <v>2925</v>
      </c>
      <c r="L1797" s="114"/>
      <c r="M1797" s="114"/>
      <c r="N1797" s="103"/>
      <c r="O1797" s="103" t="s">
        <v>17</v>
      </c>
    </row>
    <row r="1798" spans="1:15" ht="33.75" hidden="1" customHeight="1">
      <c r="A1798" s="103">
        <f>MAX(A$2:A1797)+1</f>
        <v>1677</v>
      </c>
      <c r="B1798" s="103" t="s">
        <v>2926</v>
      </c>
      <c r="C1798" s="103" t="s">
        <v>2924</v>
      </c>
      <c r="D1798" s="103"/>
      <c r="E1798" s="103"/>
      <c r="F1798" s="114" t="s">
        <v>36</v>
      </c>
      <c r="G1798" s="114" t="s">
        <v>1381</v>
      </c>
      <c r="H1798" s="373">
        <v>150</v>
      </c>
      <c r="I1798" s="374"/>
      <c r="J1798" s="375"/>
      <c r="K1798" s="67" t="s">
        <v>2927</v>
      </c>
      <c r="L1798" s="114"/>
      <c r="M1798" s="114"/>
      <c r="N1798" s="103"/>
      <c r="O1798" s="103" t="s">
        <v>17</v>
      </c>
    </row>
    <row r="1799" spans="1:15" ht="22.5" hidden="1" customHeight="1">
      <c r="A1799" s="103">
        <f>MAX(A$2:A1798)+1</f>
        <v>1678</v>
      </c>
      <c r="B1799" s="103">
        <v>250501014</v>
      </c>
      <c r="C1799" s="103" t="s">
        <v>2778</v>
      </c>
      <c r="D1799" s="103"/>
      <c r="E1799" s="103"/>
      <c r="F1799" s="114" t="s">
        <v>23</v>
      </c>
      <c r="G1799" s="114" t="s">
        <v>1381</v>
      </c>
      <c r="H1799" s="376">
        <v>20</v>
      </c>
      <c r="I1799" s="374"/>
      <c r="J1799" s="375"/>
      <c r="K1799" s="103"/>
      <c r="L1799" s="114"/>
      <c r="M1799" s="114"/>
      <c r="N1799" s="103"/>
      <c r="O1799" s="103" t="s">
        <v>17</v>
      </c>
    </row>
    <row r="1800" spans="1:15" ht="22.5" hidden="1" customHeight="1">
      <c r="A1800" s="103">
        <f>MAX(A$2:A1799)+1</f>
        <v>1679</v>
      </c>
      <c r="B1800" s="103">
        <v>250501015</v>
      </c>
      <c r="C1800" s="103" t="s">
        <v>2928</v>
      </c>
      <c r="D1800" s="103"/>
      <c r="E1800" s="103"/>
      <c r="F1800" s="114" t="s">
        <v>23</v>
      </c>
      <c r="G1800" s="114" t="s">
        <v>1381</v>
      </c>
      <c r="H1800" s="376">
        <v>30</v>
      </c>
      <c r="I1800" s="374"/>
      <c r="J1800" s="375"/>
      <c r="K1800" s="103"/>
      <c r="L1800" s="114"/>
      <c r="M1800" s="114"/>
      <c r="N1800" s="103"/>
      <c r="O1800" s="103" t="s">
        <v>17</v>
      </c>
    </row>
    <row r="1801" spans="1:15" ht="22.5" hidden="1" customHeight="1">
      <c r="A1801" s="103">
        <f>MAX(A$2:A1800)+1</f>
        <v>1680</v>
      </c>
      <c r="B1801" s="103">
        <v>250501016</v>
      </c>
      <c r="C1801" s="103" t="s">
        <v>2929</v>
      </c>
      <c r="D1801" s="103"/>
      <c r="E1801" s="103"/>
      <c r="F1801" s="114" t="s">
        <v>23</v>
      </c>
      <c r="G1801" s="114" t="s">
        <v>1381</v>
      </c>
      <c r="H1801" s="376">
        <v>20</v>
      </c>
      <c r="I1801" s="374"/>
      <c r="J1801" s="375"/>
      <c r="K1801" s="103"/>
      <c r="L1801" s="114"/>
      <c r="M1801" s="114"/>
      <c r="N1801" s="103"/>
      <c r="O1801" s="103" t="s">
        <v>17</v>
      </c>
    </row>
    <row r="1802" spans="1:15" ht="22.5" hidden="1" customHeight="1">
      <c r="A1802" s="103">
        <f>MAX(A$2:A1801)+1</f>
        <v>1681</v>
      </c>
      <c r="B1802" s="103">
        <v>250501017</v>
      </c>
      <c r="C1802" s="103" t="s">
        <v>2930</v>
      </c>
      <c r="D1802" s="103"/>
      <c r="E1802" s="103"/>
      <c r="F1802" s="114" t="s">
        <v>31</v>
      </c>
      <c r="G1802" s="114" t="s">
        <v>1381</v>
      </c>
      <c r="H1802" s="376">
        <v>20</v>
      </c>
      <c r="I1802" s="374"/>
      <c r="J1802" s="375"/>
      <c r="K1802" s="103"/>
      <c r="L1802" s="114"/>
      <c r="M1802" s="114"/>
      <c r="N1802" s="103"/>
      <c r="O1802" s="103" t="s">
        <v>17</v>
      </c>
    </row>
    <row r="1803" spans="1:15" ht="22.5" hidden="1" customHeight="1">
      <c r="A1803" s="103">
        <f>MAX(A$2:A1802)+1</f>
        <v>1682</v>
      </c>
      <c r="B1803" s="103">
        <v>250501018</v>
      </c>
      <c r="C1803" s="103" t="s">
        <v>2931</v>
      </c>
      <c r="D1803" s="103"/>
      <c r="E1803" s="103"/>
      <c r="F1803" s="114" t="s">
        <v>31</v>
      </c>
      <c r="G1803" s="114" t="s">
        <v>1381</v>
      </c>
      <c r="H1803" s="376">
        <v>20</v>
      </c>
      <c r="I1803" s="374"/>
      <c r="J1803" s="375"/>
      <c r="K1803" s="103"/>
      <c r="L1803" s="114"/>
      <c r="M1803" s="114"/>
      <c r="N1803" s="103"/>
      <c r="O1803" s="103" t="s">
        <v>17</v>
      </c>
    </row>
    <row r="1804" spans="1:15" ht="22.5" hidden="1" customHeight="1">
      <c r="A1804" s="103">
        <f>MAX(A$2:A1803)+1</f>
        <v>1683</v>
      </c>
      <c r="B1804" s="103">
        <v>250501019</v>
      </c>
      <c r="C1804" s="103" t="s">
        <v>2932</v>
      </c>
      <c r="D1804" s="103"/>
      <c r="E1804" s="103"/>
      <c r="F1804" s="114" t="s">
        <v>31</v>
      </c>
      <c r="G1804" s="114" t="s">
        <v>1381</v>
      </c>
      <c r="H1804" s="376">
        <v>20</v>
      </c>
      <c r="I1804" s="374"/>
      <c r="J1804" s="375"/>
      <c r="K1804" s="103"/>
      <c r="L1804" s="114"/>
      <c r="M1804" s="114"/>
      <c r="N1804" s="103"/>
      <c r="O1804" s="103" t="s">
        <v>17</v>
      </c>
    </row>
    <row r="1805" spans="1:15" ht="22.5" hidden="1" customHeight="1">
      <c r="A1805" s="103">
        <f>MAX(A$2:A1804)+1</f>
        <v>1684</v>
      </c>
      <c r="B1805" s="103">
        <v>250501020</v>
      </c>
      <c r="C1805" s="103" t="s">
        <v>2933</v>
      </c>
      <c r="D1805" s="103"/>
      <c r="E1805" s="103"/>
      <c r="F1805" s="114" t="s">
        <v>31</v>
      </c>
      <c r="G1805" s="114" t="s">
        <v>1381</v>
      </c>
      <c r="H1805" s="376">
        <v>15</v>
      </c>
      <c r="I1805" s="374"/>
      <c r="J1805" s="375"/>
      <c r="K1805" s="103"/>
      <c r="L1805" s="114"/>
      <c r="M1805" s="114"/>
      <c r="N1805" s="103"/>
      <c r="O1805" s="103" t="s">
        <v>17</v>
      </c>
    </row>
    <row r="1806" spans="1:15" ht="22.5" hidden="1" customHeight="1">
      <c r="A1806" s="103">
        <f>MAX(A$2:A1805)+1</f>
        <v>1685</v>
      </c>
      <c r="B1806" s="103">
        <v>250501021</v>
      </c>
      <c r="C1806" s="103" t="s">
        <v>2934</v>
      </c>
      <c r="D1806" s="103"/>
      <c r="E1806" s="103"/>
      <c r="F1806" s="114" t="s">
        <v>31</v>
      </c>
      <c r="G1806" s="114" t="s">
        <v>1381</v>
      </c>
      <c r="H1806" s="376">
        <v>15</v>
      </c>
      <c r="I1806" s="374"/>
      <c r="J1806" s="375"/>
      <c r="K1806" s="103"/>
      <c r="L1806" s="114"/>
      <c r="M1806" s="114"/>
      <c r="N1806" s="103"/>
      <c r="O1806" s="103" t="s">
        <v>17</v>
      </c>
    </row>
    <row r="1807" spans="1:15" ht="22.5" hidden="1" customHeight="1">
      <c r="A1807" s="103">
        <f>MAX(A$2:A1806)+1</f>
        <v>1686</v>
      </c>
      <c r="B1807" s="103">
        <v>250501022</v>
      </c>
      <c r="C1807" s="103" t="s">
        <v>2935</v>
      </c>
      <c r="D1807" s="103"/>
      <c r="E1807" s="103"/>
      <c r="F1807" s="114" t="s">
        <v>31</v>
      </c>
      <c r="G1807" s="114" t="s">
        <v>1381</v>
      </c>
      <c r="H1807" s="376">
        <v>40</v>
      </c>
      <c r="I1807" s="374"/>
      <c r="J1807" s="375"/>
      <c r="K1807" s="103"/>
      <c r="L1807" s="114"/>
      <c r="M1807" s="114"/>
      <c r="N1807" s="103"/>
      <c r="O1807" s="103" t="s">
        <v>17</v>
      </c>
    </row>
    <row r="1808" spans="1:15" ht="22.5" hidden="1" customHeight="1">
      <c r="A1808" s="103">
        <f>MAX(A$2:A1807)+1</f>
        <v>1687</v>
      </c>
      <c r="B1808" s="103">
        <v>250501023</v>
      </c>
      <c r="C1808" s="103" t="s">
        <v>2936</v>
      </c>
      <c r="D1808" s="103"/>
      <c r="E1808" s="103"/>
      <c r="F1808" s="114" t="s">
        <v>23</v>
      </c>
      <c r="G1808" s="114" t="s">
        <v>1381</v>
      </c>
      <c r="H1808" s="376">
        <v>30</v>
      </c>
      <c r="I1808" s="374"/>
      <c r="J1808" s="375"/>
      <c r="K1808" s="103"/>
      <c r="L1808" s="114"/>
      <c r="M1808" s="114"/>
      <c r="N1808" s="103"/>
      <c r="O1808" s="103" t="s">
        <v>17</v>
      </c>
    </row>
    <row r="1809" spans="1:15" ht="22.5" hidden="1" customHeight="1">
      <c r="A1809" s="103">
        <f>MAX(A$2:A1808)+1</f>
        <v>1688</v>
      </c>
      <c r="B1809" s="103">
        <v>250501024</v>
      </c>
      <c r="C1809" s="103" t="s">
        <v>2937</v>
      </c>
      <c r="D1809" s="103"/>
      <c r="E1809" s="103"/>
      <c r="F1809" s="114" t="s">
        <v>31</v>
      </c>
      <c r="G1809" s="114" t="s">
        <v>1381</v>
      </c>
      <c r="H1809" s="376">
        <v>20</v>
      </c>
      <c r="I1809" s="374"/>
      <c r="J1809" s="375"/>
      <c r="K1809" s="103"/>
      <c r="L1809" s="114"/>
      <c r="M1809" s="114"/>
      <c r="N1809" s="103"/>
      <c r="O1809" s="103" t="s">
        <v>17</v>
      </c>
    </row>
    <row r="1810" spans="1:15" ht="22.5" hidden="1" customHeight="1">
      <c r="A1810" s="103">
        <f>MAX(A$2:A1809)+1</f>
        <v>1689</v>
      </c>
      <c r="B1810" s="103">
        <v>250501025</v>
      </c>
      <c r="C1810" s="103" t="s">
        <v>2938</v>
      </c>
      <c r="D1810" s="103"/>
      <c r="E1810" s="103"/>
      <c r="F1810" s="114" t="s">
        <v>31</v>
      </c>
      <c r="G1810" s="114" t="s">
        <v>1381</v>
      </c>
      <c r="H1810" s="376">
        <v>20</v>
      </c>
      <c r="I1810" s="374"/>
      <c r="J1810" s="375"/>
      <c r="K1810" s="103"/>
      <c r="L1810" s="114"/>
      <c r="M1810" s="114"/>
      <c r="N1810" s="103"/>
      <c r="O1810" s="103" t="s">
        <v>17</v>
      </c>
    </row>
    <row r="1811" spans="1:15" ht="22.5" hidden="1" customHeight="1">
      <c r="A1811" s="103">
        <f>MAX(A$2:A1810)+1</f>
        <v>1690</v>
      </c>
      <c r="B1811" s="103">
        <v>250501026</v>
      </c>
      <c r="C1811" s="103" t="s">
        <v>2939</v>
      </c>
      <c r="D1811" s="103" t="s">
        <v>2903</v>
      </c>
      <c r="E1811" s="103"/>
      <c r="F1811" s="114" t="s">
        <v>31</v>
      </c>
      <c r="G1811" s="114" t="s">
        <v>1381</v>
      </c>
      <c r="H1811" s="376">
        <v>5</v>
      </c>
      <c r="I1811" s="374"/>
      <c r="J1811" s="375"/>
      <c r="K1811" s="103"/>
      <c r="L1811" s="114"/>
      <c r="M1811" s="114"/>
      <c r="N1811" s="103"/>
      <c r="O1811" s="103" t="s">
        <v>17</v>
      </c>
    </row>
    <row r="1812" spans="1:15" ht="24" hidden="1" customHeight="1">
      <c r="A1812" s="103">
        <f>MAX(A$2:A1811)+1</f>
        <v>1691</v>
      </c>
      <c r="B1812" s="133" t="s">
        <v>2940</v>
      </c>
      <c r="C1812" s="235" t="s">
        <v>2939</v>
      </c>
      <c r="D1812" s="236"/>
      <c r="E1812" s="236"/>
      <c r="F1812" s="95" t="s">
        <v>23</v>
      </c>
      <c r="G1812" s="80" t="s">
        <v>32</v>
      </c>
      <c r="H1812" s="373" t="s">
        <v>56</v>
      </c>
      <c r="I1812" s="374"/>
      <c r="J1812" s="375"/>
      <c r="K1812" s="207" t="s">
        <v>2941</v>
      </c>
      <c r="L1812" s="114"/>
      <c r="M1812" s="188"/>
      <c r="N1812" s="114"/>
      <c r="O1812" s="103" t="s">
        <v>915</v>
      </c>
    </row>
    <row r="1813" spans="1:15" ht="22.5" hidden="1" customHeight="1">
      <c r="A1813" s="103">
        <f>MAX(A$2:A1812)+1</f>
        <v>1692</v>
      </c>
      <c r="B1813" s="103">
        <v>250501027</v>
      </c>
      <c r="C1813" s="103" t="s">
        <v>2942</v>
      </c>
      <c r="D1813" s="103"/>
      <c r="E1813" s="103"/>
      <c r="F1813" s="114" t="s">
        <v>31</v>
      </c>
      <c r="G1813" s="114" t="s">
        <v>1381</v>
      </c>
      <c r="H1813" s="376">
        <v>25</v>
      </c>
      <c r="I1813" s="374"/>
      <c r="J1813" s="375"/>
      <c r="K1813" s="103"/>
      <c r="L1813" s="114"/>
      <c r="M1813" s="114"/>
      <c r="N1813" s="103"/>
      <c r="O1813" s="103" t="s">
        <v>17</v>
      </c>
    </row>
    <row r="1814" spans="1:15" ht="22.5" hidden="1" customHeight="1">
      <c r="A1814" s="103">
        <f>MAX(A$2:A1813)+1</f>
        <v>1693</v>
      </c>
      <c r="B1814" s="103">
        <v>250501028</v>
      </c>
      <c r="C1814" s="103" t="s">
        <v>2943</v>
      </c>
      <c r="D1814" s="103"/>
      <c r="E1814" s="103"/>
      <c r="F1814" s="114" t="s">
        <v>31</v>
      </c>
      <c r="G1814" s="114" t="s">
        <v>2910</v>
      </c>
      <c r="H1814" s="376">
        <v>3</v>
      </c>
      <c r="I1814" s="374"/>
      <c r="J1814" s="375"/>
      <c r="K1814" s="103"/>
      <c r="L1814" s="114"/>
      <c r="M1814" s="114"/>
      <c r="N1814" s="103"/>
      <c r="O1814" s="103" t="s">
        <v>17</v>
      </c>
    </row>
    <row r="1815" spans="1:15" ht="22.5" hidden="1" customHeight="1">
      <c r="A1815" s="103">
        <f>MAX(A$2:A1814)+1</f>
        <v>1694</v>
      </c>
      <c r="B1815" s="103">
        <v>250501029</v>
      </c>
      <c r="C1815" s="103" t="s">
        <v>2944</v>
      </c>
      <c r="D1815" s="103"/>
      <c r="E1815" s="103"/>
      <c r="F1815" s="114" t="s">
        <v>31</v>
      </c>
      <c r="G1815" s="114" t="s">
        <v>2910</v>
      </c>
      <c r="H1815" s="376">
        <v>25</v>
      </c>
      <c r="I1815" s="374"/>
      <c r="J1815" s="375"/>
      <c r="K1815" s="103"/>
      <c r="L1815" s="114"/>
      <c r="M1815" s="114"/>
      <c r="N1815" s="103"/>
      <c r="O1815" s="103" t="s">
        <v>17</v>
      </c>
    </row>
    <row r="1816" spans="1:15" ht="22.5" hidden="1" customHeight="1">
      <c r="A1816" s="103">
        <f>MAX(A$2:A1815)+1</f>
        <v>1695</v>
      </c>
      <c r="B1816" s="103">
        <v>250501030</v>
      </c>
      <c r="C1816" s="103" t="s">
        <v>2945</v>
      </c>
      <c r="D1816" s="103"/>
      <c r="E1816" s="103"/>
      <c r="F1816" s="114" t="s">
        <v>36</v>
      </c>
      <c r="G1816" s="114" t="s">
        <v>1381</v>
      </c>
      <c r="H1816" s="376">
        <v>12</v>
      </c>
      <c r="I1816" s="374"/>
      <c r="J1816" s="375"/>
      <c r="K1816" s="103" t="s">
        <v>1392</v>
      </c>
      <c r="L1816" s="114"/>
      <c r="M1816" s="114"/>
      <c r="N1816" s="103"/>
      <c r="O1816" s="103" t="s">
        <v>17</v>
      </c>
    </row>
    <row r="1817" spans="1:15" ht="22.5" hidden="1" customHeight="1">
      <c r="A1817" s="103">
        <f>MAX(A$2:A1816)+1</f>
        <v>1696</v>
      </c>
      <c r="B1817" s="103" t="s">
        <v>2946</v>
      </c>
      <c r="C1817" s="103" t="s">
        <v>2945</v>
      </c>
      <c r="D1817" s="103"/>
      <c r="E1817" s="103"/>
      <c r="F1817" s="114" t="s">
        <v>31</v>
      </c>
      <c r="G1817" s="114" t="s">
        <v>1381</v>
      </c>
      <c r="H1817" s="376">
        <v>4</v>
      </c>
      <c r="I1817" s="374"/>
      <c r="J1817" s="375"/>
      <c r="K1817" s="103" t="s">
        <v>1398</v>
      </c>
      <c r="L1817" s="114"/>
      <c r="M1817" s="114"/>
      <c r="N1817" s="103"/>
      <c r="O1817" s="103" t="s">
        <v>17</v>
      </c>
    </row>
    <row r="1818" spans="1:15" ht="22.5" hidden="1" customHeight="1">
      <c r="A1818" s="103">
        <f>MAX(A$2:A1817)+1</f>
        <v>1697</v>
      </c>
      <c r="B1818" s="103">
        <v>250501031</v>
      </c>
      <c r="C1818" s="103" t="s">
        <v>2947</v>
      </c>
      <c r="D1818" s="103"/>
      <c r="E1818" s="103"/>
      <c r="F1818" s="114" t="s">
        <v>36</v>
      </c>
      <c r="G1818" s="114" t="s">
        <v>1381</v>
      </c>
      <c r="H1818" s="376">
        <v>40</v>
      </c>
      <c r="I1818" s="374"/>
      <c r="J1818" s="375"/>
      <c r="K1818" s="103" t="s">
        <v>2948</v>
      </c>
      <c r="L1818" s="114"/>
      <c r="M1818" s="114"/>
      <c r="N1818" s="103"/>
      <c r="O1818" s="103" t="s">
        <v>17</v>
      </c>
    </row>
    <row r="1819" spans="1:15" ht="22.5" hidden="1" customHeight="1">
      <c r="A1819" s="103">
        <f>MAX(A$2:A1818)+1</f>
        <v>1698</v>
      </c>
      <c r="B1819" s="103" t="s">
        <v>2949</v>
      </c>
      <c r="C1819" s="103" t="s">
        <v>2947</v>
      </c>
      <c r="D1819" s="103"/>
      <c r="E1819" s="103"/>
      <c r="F1819" s="114" t="s">
        <v>36</v>
      </c>
      <c r="G1819" s="114" t="s">
        <v>1381</v>
      </c>
      <c r="H1819" s="373">
        <v>25</v>
      </c>
      <c r="I1819" s="374"/>
      <c r="J1819" s="375"/>
      <c r="K1819" s="103" t="s">
        <v>2950</v>
      </c>
      <c r="L1819" s="114"/>
      <c r="M1819" s="114"/>
      <c r="N1819" s="103"/>
      <c r="O1819" s="103" t="s">
        <v>17</v>
      </c>
    </row>
    <row r="1820" spans="1:15" ht="22.5" hidden="1" customHeight="1">
      <c r="A1820" s="103">
        <f>MAX(A$2:A1819)+1</f>
        <v>1699</v>
      </c>
      <c r="B1820" s="103">
        <v>250501032</v>
      </c>
      <c r="C1820" s="103" t="s">
        <v>2951</v>
      </c>
      <c r="D1820" s="103"/>
      <c r="E1820" s="103"/>
      <c r="F1820" s="114" t="s">
        <v>31</v>
      </c>
      <c r="G1820" s="114" t="s">
        <v>2910</v>
      </c>
      <c r="H1820" s="376">
        <v>15</v>
      </c>
      <c r="I1820" s="374"/>
      <c r="J1820" s="375"/>
      <c r="K1820" s="103"/>
      <c r="L1820" s="114"/>
      <c r="M1820" s="114"/>
      <c r="N1820" s="103"/>
      <c r="O1820" s="103" t="s">
        <v>17</v>
      </c>
    </row>
    <row r="1821" spans="1:15" ht="22.5" hidden="1" customHeight="1">
      <c r="A1821" s="103">
        <f>MAX(A$2:A1820)+1</f>
        <v>1700</v>
      </c>
      <c r="B1821" s="103">
        <v>250501033</v>
      </c>
      <c r="C1821" s="103" t="s">
        <v>2952</v>
      </c>
      <c r="D1821" s="103"/>
      <c r="E1821" s="103"/>
      <c r="F1821" s="114" t="s">
        <v>31</v>
      </c>
      <c r="G1821" s="114" t="s">
        <v>1381</v>
      </c>
      <c r="H1821" s="376">
        <v>70</v>
      </c>
      <c r="I1821" s="374"/>
      <c r="J1821" s="375"/>
      <c r="K1821" s="103" t="s">
        <v>2953</v>
      </c>
      <c r="L1821" s="114"/>
      <c r="M1821" s="114"/>
      <c r="N1821" s="103"/>
      <c r="O1821" s="103" t="s">
        <v>17</v>
      </c>
    </row>
    <row r="1822" spans="1:15" ht="22.5" hidden="1" customHeight="1">
      <c r="A1822" s="103">
        <f>MAX(A$2:A1821)+1</f>
        <v>1701</v>
      </c>
      <c r="B1822" s="103">
        <v>250501034</v>
      </c>
      <c r="C1822" s="103" t="s">
        <v>2751</v>
      </c>
      <c r="D1822" s="103"/>
      <c r="E1822" s="103"/>
      <c r="F1822" s="114" t="s">
        <v>31</v>
      </c>
      <c r="G1822" s="114" t="s">
        <v>1381</v>
      </c>
      <c r="H1822" s="376">
        <v>70</v>
      </c>
      <c r="I1822" s="374"/>
      <c r="J1822" s="375"/>
      <c r="K1822" s="103"/>
      <c r="L1822" s="114"/>
      <c r="M1822" s="114"/>
      <c r="N1822" s="103"/>
      <c r="O1822" s="103" t="s">
        <v>17</v>
      </c>
    </row>
    <row r="1823" spans="1:15" ht="22.5" hidden="1" customHeight="1">
      <c r="A1823" s="103">
        <f>MAX(A$2:A1822)+1</f>
        <v>1702</v>
      </c>
      <c r="B1823" s="103" t="s">
        <v>2954</v>
      </c>
      <c r="C1823" s="103" t="s">
        <v>2955</v>
      </c>
      <c r="D1823" s="103" t="s">
        <v>2956</v>
      </c>
      <c r="E1823" s="103"/>
      <c r="F1823" s="114" t="s">
        <v>23</v>
      </c>
      <c r="G1823" s="114" t="s">
        <v>32</v>
      </c>
      <c r="H1823" s="373">
        <v>172</v>
      </c>
      <c r="I1823" s="374"/>
      <c r="J1823" s="375"/>
      <c r="K1823" s="103" t="s">
        <v>2957</v>
      </c>
      <c r="L1823" s="114"/>
      <c r="M1823" s="114"/>
      <c r="N1823" s="103"/>
      <c r="O1823" s="103" t="s">
        <v>17</v>
      </c>
    </row>
    <row r="1824" spans="1:15" ht="22.5" hidden="1" customHeight="1">
      <c r="A1824" s="103">
        <f>MAX(A$2:A1823)+1</f>
        <v>1703</v>
      </c>
      <c r="B1824" s="103">
        <v>250501035</v>
      </c>
      <c r="C1824" s="103" t="s">
        <v>2958</v>
      </c>
      <c r="D1824" s="103"/>
      <c r="E1824" s="103"/>
      <c r="F1824" s="114" t="s">
        <v>36</v>
      </c>
      <c r="G1824" s="114" t="s">
        <v>1381</v>
      </c>
      <c r="H1824" s="376">
        <v>15</v>
      </c>
      <c r="I1824" s="374"/>
      <c r="J1824" s="375"/>
      <c r="K1824" s="103" t="s">
        <v>2171</v>
      </c>
      <c r="L1824" s="114"/>
      <c r="M1824" s="114"/>
      <c r="N1824" s="103"/>
      <c r="O1824" s="103" t="s">
        <v>17</v>
      </c>
    </row>
    <row r="1825" spans="1:15" ht="22.5" hidden="1" customHeight="1">
      <c r="A1825" s="103">
        <f>MAX(A$2:A1824)+1</f>
        <v>1704</v>
      </c>
      <c r="B1825" s="103" t="s">
        <v>2959</v>
      </c>
      <c r="C1825" s="103" t="s">
        <v>2958</v>
      </c>
      <c r="D1825" s="103"/>
      <c r="E1825" s="103"/>
      <c r="F1825" s="114" t="s">
        <v>36</v>
      </c>
      <c r="G1825" s="114" t="s">
        <v>1381</v>
      </c>
      <c r="H1825" s="373">
        <v>45</v>
      </c>
      <c r="I1825" s="374"/>
      <c r="J1825" s="375"/>
      <c r="K1825" s="103" t="s">
        <v>2960</v>
      </c>
      <c r="L1825" s="114"/>
      <c r="M1825" s="114"/>
      <c r="N1825" s="103"/>
      <c r="O1825" s="103" t="s">
        <v>17</v>
      </c>
    </row>
    <row r="1826" spans="1:15" ht="22.5" hidden="1" customHeight="1">
      <c r="A1826" s="103">
        <f>MAX(A$2:A1825)+1</f>
        <v>1705</v>
      </c>
      <c r="B1826" s="103">
        <v>250501036</v>
      </c>
      <c r="C1826" s="103" t="s">
        <v>2961</v>
      </c>
      <c r="D1826" s="103"/>
      <c r="E1826" s="103"/>
      <c r="F1826" s="114" t="s">
        <v>31</v>
      </c>
      <c r="G1826" s="114" t="s">
        <v>2962</v>
      </c>
      <c r="H1826" s="376">
        <v>12</v>
      </c>
      <c r="I1826" s="374"/>
      <c r="J1826" s="375"/>
      <c r="K1826" s="103"/>
      <c r="L1826" s="114"/>
      <c r="M1826" s="114"/>
      <c r="N1826" s="103"/>
      <c r="O1826" s="103" t="s">
        <v>17</v>
      </c>
    </row>
    <row r="1827" spans="1:15" ht="22.5" hidden="1" customHeight="1">
      <c r="A1827" s="103">
        <f>MAX(A$2:A1826)+1</f>
        <v>1706</v>
      </c>
      <c r="B1827" s="103">
        <v>250501037</v>
      </c>
      <c r="C1827" s="103" t="s">
        <v>2963</v>
      </c>
      <c r="D1827" s="103"/>
      <c r="E1827" s="103"/>
      <c r="F1827" s="114" t="s">
        <v>23</v>
      </c>
      <c r="G1827" s="114" t="s">
        <v>1381</v>
      </c>
      <c r="H1827" s="376">
        <v>50</v>
      </c>
      <c r="I1827" s="374"/>
      <c r="J1827" s="375"/>
      <c r="K1827" s="103"/>
      <c r="L1827" s="114"/>
      <c r="M1827" s="114"/>
      <c r="N1827" s="103"/>
      <c r="O1827" s="103" t="s">
        <v>17</v>
      </c>
    </row>
    <row r="1828" spans="1:15" ht="22.5" hidden="1" customHeight="1">
      <c r="A1828" s="103">
        <f>MAX(A$2:A1827)+1</f>
        <v>1707</v>
      </c>
      <c r="B1828" s="103">
        <v>250501039</v>
      </c>
      <c r="C1828" s="103" t="s">
        <v>2964</v>
      </c>
      <c r="D1828" s="103"/>
      <c r="E1828" s="103"/>
      <c r="F1828" s="114" t="s">
        <v>36</v>
      </c>
      <c r="G1828" s="114" t="s">
        <v>1381</v>
      </c>
      <c r="H1828" s="373">
        <v>55</v>
      </c>
      <c r="I1828" s="374"/>
      <c r="J1828" s="375"/>
      <c r="K1828" s="103" t="s">
        <v>2965</v>
      </c>
      <c r="L1828" s="114"/>
      <c r="M1828" s="114"/>
      <c r="N1828" s="103"/>
      <c r="O1828" s="103" t="s">
        <v>17</v>
      </c>
    </row>
    <row r="1829" spans="1:15" ht="22.5" hidden="1" customHeight="1">
      <c r="A1829" s="103">
        <f>MAX(A$2:A1828)+1</f>
        <v>1708</v>
      </c>
      <c r="B1829" s="103">
        <v>250501040</v>
      </c>
      <c r="C1829" s="154" t="s">
        <v>2966</v>
      </c>
      <c r="D1829" s="154" t="s">
        <v>2967</v>
      </c>
      <c r="E1829" s="154"/>
      <c r="F1829" s="114" t="s">
        <v>23</v>
      </c>
      <c r="G1829" s="188" t="s">
        <v>1381</v>
      </c>
      <c r="H1829" s="373">
        <v>155</v>
      </c>
      <c r="I1829" s="374"/>
      <c r="J1829" s="375"/>
      <c r="K1829" s="154"/>
      <c r="L1829" s="114"/>
      <c r="M1829" s="188"/>
      <c r="N1829" s="114"/>
      <c r="O1829" s="103" t="s">
        <v>915</v>
      </c>
    </row>
    <row r="1830" spans="1:15" ht="33.75" hidden="1" customHeight="1">
      <c r="A1830" s="103">
        <f>MAX(A$2:A1829)+1</f>
        <v>1709</v>
      </c>
      <c r="B1830" s="103">
        <v>250501042</v>
      </c>
      <c r="C1830" s="103" t="s">
        <v>2968</v>
      </c>
      <c r="D1830" s="103"/>
      <c r="E1830" s="103"/>
      <c r="F1830" s="114" t="s">
        <v>23</v>
      </c>
      <c r="G1830" s="114" t="s">
        <v>1381</v>
      </c>
      <c r="H1830" s="373">
        <v>610</v>
      </c>
      <c r="I1830" s="374"/>
      <c r="J1830" s="375"/>
      <c r="K1830" s="103" t="s">
        <v>2969</v>
      </c>
      <c r="L1830" s="114"/>
      <c r="M1830" s="114"/>
      <c r="N1830" s="103"/>
      <c r="O1830" s="103" t="s">
        <v>17</v>
      </c>
    </row>
    <row r="1831" spans="1:15" ht="36" hidden="1" customHeight="1">
      <c r="A1831" s="103">
        <f>MAX(A$2:A1830)+1</f>
        <v>1710</v>
      </c>
      <c r="B1831" s="103">
        <v>250501043</v>
      </c>
      <c r="C1831" s="103" t="s">
        <v>2970</v>
      </c>
      <c r="D1831" s="103"/>
      <c r="E1831" s="103"/>
      <c r="F1831" s="114" t="s">
        <v>23</v>
      </c>
      <c r="G1831" s="114" t="s">
        <v>1381</v>
      </c>
      <c r="H1831" s="373">
        <v>610</v>
      </c>
      <c r="I1831" s="374"/>
      <c r="J1831" s="375"/>
      <c r="K1831" s="164" t="s">
        <v>2969</v>
      </c>
      <c r="L1831" s="114"/>
      <c r="M1831" s="114"/>
      <c r="N1831" s="103"/>
      <c r="O1831" s="103" t="s">
        <v>17</v>
      </c>
    </row>
    <row r="1832" spans="1:15" ht="33.75" hidden="1" customHeight="1">
      <c r="A1832" s="103">
        <f>MAX(A$2:A1831)+1</f>
        <v>1711</v>
      </c>
      <c r="B1832" s="150" t="s">
        <v>2971</v>
      </c>
      <c r="C1832" s="150" t="s">
        <v>2972</v>
      </c>
      <c r="D1832" s="150" t="s">
        <v>2973</v>
      </c>
      <c r="E1832" s="150"/>
      <c r="F1832" s="95" t="s">
        <v>23</v>
      </c>
      <c r="G1832" s="147" t="s">
        <v>648</v>
      </c>
      <c r="H1832" s="373" t="s">
        <v>56</v>
      </c>
      <c r="I1832" s="374"/>
      <c r="J1832" s="375"/>
      <c r="K1832" s="207" t="s">
        <v>2974</v>
      </c>
      <c r="L1832" s="114"/>
      <c r="M1832" s="114"/>
      <c r="N1832" s="103"/>
      <c r="O1832" s="103" t="s">
        <v>17</v>
      </c>
    </row>
    <row r="1833" spans="1:15" ht="22.5" hidden="1" customHeight="1">
      <c r="A1833" s="103">
        <f>MAX(A$2:A1832)+1</f>
        <v>1712</v>
      </c>
      <c r="B1833" s="103">
        <v>250501044</v>
      </c>
      <c r="C1833" s="103" t="s">
        <v>2975</v>
      </c>
      <c r="D1833" s="103"/>
      <c r="E1833" s="103"/>
      <c r="F1833" s="114" t="s">
        <v>36</v>
      </c>
      <c r="G1833" s="114" t="s">
        <v>32</v>
      </c>
      <c r="H1833" s="373">
        <v>35</v>
      </c>
      <c r="I1833" s="374"/>
      <c r="J1833" s="375"/>
      <c r="K1833" s="103"/>
      <c r="L1833" s="114"/>
      <c r="M1833" s="114"/>
      <c r="N1833" s="103"/>
      <c r="O1833" s="103" t="s">
        <v>17</v>
      </c>
    </row>
    <row r="1834" spans="1:15" ht="22.5" hidden="1" customHeight="1">
      <c r="A1834" s="103">
        <f>MAX(A$2:A1833)+1</f>
        <v>1713</v>
      </c>
      <c r="B1834" s="103">
        <v>250501046</v>
      </c>
      <c r="C1834" s="103" t="s">
        <v>2976</v>
      </c>
      <c r="D1834" s="103"/>
      <c r="E1834" s="103"/>
      <c r="F1834" s="114" t="s">
        <v>36</v>
      </c>
      <c r="G1834" s="114" t="s">
        <v>32</v>
      </c>
      <c r="H1834" s="373">
        <v>115</v>
      </c>
      <c r="I1834" s="374"/>
      <c r="J1834" s="375"/>
      <c r="K1834" s="103" t="s">
        <v>2977</v>
      </c>
      <c r="L1834" s="114"/>
      <c r="M1834" s="114"/>
      <c r="N1834" s="103"/>
      <c r="O1834" s="103" t="s">
        <v>17</v>
      </c>
    </row>
    <row r="1835" spans="1:15" ht="22.5" hidden="1" customHeight="1">
      <c r="A1835" s="103">
        <f>MAX(A$2:A1834)+1</f>
        <v>1714</v>
      </c>
      <c r="B1835" s="103">
        <v>250501047</v>
      </c>
      <c r="C1835" s="103" t="s">
        <v>2978</v>
      </c>
      <c r="D1835" s="103"/>
      <c r="E1835" s="103"/>
      <c r="F1835" s="114" t="s">
        <v>36</v>
      </c>
      <c r="G1835" s="114" t="s">
        <v>32</v>
      </c>
      <c r="H1835" s="373">
        <v>180</v>
      </c>
      <c r="I1835" s="374"/>
      <c r="J1835" s="375"/>
      <c r="K1835" s="103" t="s">
        <v>1465</v>
      </c>
      <c r="L1835" s="114"/>
      <c r="M1835" s="114"/>
      <c r="N1835" s="103"/>
      <c r="O1835" s="103" t="s">
        <v>17</v>
      </c>
    </row>
    <row r="1836" spans="1:15" s="87" customFormat="1" ht="22.5" hidden="1" customHeight="1">
      <c r="A1836" s="103"/>
      <c r="B1836" s="103">
        <v>250502</v>
      </c>
      <c r="C1836" s="103" t="s">
        <v>2979</v>
      </c>
      <c r="D1836" s="103"/>
      <c r="E1836" s="103"/>
      <c r="F1836" s="114"/>
      <c r="G1836" s="114"/>
      <c r="H1836" s="373"/>
      <c r="I1836" s="374"/>
      <c r="J1836" s="375"/>
      <c r="K1836" s="103"/>
      <c r="L1836" s="114"/>
      <c r="M1836" s="114"/>
      <c r="N1836" s="103"/>
      <c r="O1836" s="103" t="s">
        <v>17</v>
      </c>
    </row>
    <row r="1837" spans="1:15" ht="22.5" hidden="1" customHeight="1">
      <c r="A1837" s="103">
        <f>MAX(A$2:A1836)+1</f>
        <v>1715</v>
      </c>
      <c r="B1837" s="103">
        <v>250502001</v>
      </c>
      <c r="C1837" s="103" t="s">
        <v>2980</v>
      </c>
      <c r="D1837" s="103"/>
      <c r="E1837" s="103"/>
      <c r="F1837" s="114" t="s">
        <v>31</v>
      </c>
      <c r="G1837" s="114" t="s">
        <v>32</v>
      </c>
      <c r="H1837" s="373">
        <v>20</v>
      </c>
      <c r="I1837" s="374"/>
      <c r="J1837" s="375"/>
      <c r="K1837" s="103" t="s">
        <v>1398</v>
      </c>
      <c r="L1837" s="114"/>
      <c r="M1837" s="114"/>
      <c r="N1837" s="103"/>
      <c r="O1837" s="103" t="s">
        <v>17</v>
      </c>
    </row>
    <row r="1838" spans="1:15" ht="22.5" hidden="1" customHeight="1">
      <c r="A1838" s="103">
        <f>MAX(A$2:A1837)+1</f>
        <v>1716</v>
      </c>
      <c r="B1838" s="103" t="s">
        <v>2981</v>
      </c>
      <c r="C1838" s="103" t="s">
        <v>2980</v>
      </c>
      <c r="D1838" s="103"/>
      <c r="E1838" s="103"/>
      <c r="F1838" s="114" t="s">
        <v>36</v>
      </c>
      <c r="G1838" s="114" t="s">
        <v>32</v>
      </c>
      <c r="H1838" s="373">
        <v>60</v>
      </c>
      <c r="I1838" s="374"/>
      <c r="J1838" s="375"/>
      <c r="K1838" s="103" t="s">
        <v>1392</v>
      </c>
      <c r="L1838" s="114"/>
      <c r="M1838" s="114"/>
      <c r="N1838" s="103"/>
      <c r="O1838" s="103" t="s">
        <v>17</v>
      </c>
    </row>
    <row r="1839" spans="1:15" ht="22.5" hidden="1" customHeight="1">
      <c r="A1839" s="103">
        <f>MAX(A$2:A1838)+1</f>
        <v>1717</v>
      </c>
      <c r="B1839" s="103">
        <v>250502002</v>
      </c>
      <c r="C1839" s="103" t="s">
        <v>2982</v>
      </c>
      <c r="D1839" s="103"/>
      <c r="E1839" s="103"/>
      <c r="F1839" s="114" t="s">
        <v>31</v>
      </c>
      <c r="G1839" s="114" t="s">
        <v>2181</v>
      </c>
      <c r="H1839" s="373" t="s">
        <v>2846</v>
      </c>
      <c r="I1839" s="374"/>
      <c r="J1839" s="375"/>
      <c r="K1839" s="103"/>
      <c r="L1839" s="114"/>
      <c r="M1839" s="114"/>
      <c r="N1839" s="103"/>
      <c r="O1839" s="103" t="s">
        <v>17</v>
      </c>
    </row>
    <row r="1840" spans="1:15" ht="22.5" hidden="1" customHeight="1">
      <c r="A1840" s="103">
        <f>MAX(A$2:A1839)+1</f>
        <v>1718</v>
      </c>
      <c r="B1840" s="103">
        <v>250502003</v>
      </c>
      <c r="C1840" s="103" t="s">
        <v>2983</v>
      </c>
      <c r="D1840" s="103"/>
      <c r="E1840" s="103"/>
      <c r="F1840" s="114" t="s">
        <v>31</v>
      </c>
      <c r="G1840" s="114" t="s">
        <v>2181</v>
      </c>
      <c r="H1840" s="373" t="s">
        <v>2846</v>
      </c>
      <c r="I1840" s="374"/>
      <c r="J1840" s="375"/>
      <c r="K1840" s="103"/>
      <c r="L1840" s="114"/>
      <c r="M1840" s="114"/>
      <c r="N1840" s="103"/>
      <c r="O1840" s="103" t="s">
        <v>17</v>
      </c>
    </row>
    <row r="1841" spans="1:15" ht="33.75" hidden="1" customHeight="1">
      <c r="A1841" s="103">
        <f>MAX(A$2:A1840)+1</f>
        <v>1719</v>
      </c>
      <c r="B1841" s="133" t="s">
        <v>2984</v>
      </c>
      <c r="C1841" s="152" t="s">
        <v>2985</v>
      </c>
      <c r="D1841" s="152" t="s">
        <v>2986</v>
      </c>
      <c r="E1841" s="150"/>
      <c r="F1841" s="95" t="s">
        <v>23</v>
      </c>
      <c r="G1841" s="147" t="s">
        <v>2181</v>
      </c>
      <c r="H1841" s="373" t="s">
        <v>56</v>
      </c>
      <c r="I1841" s="374"/>
      <c r="J1841" s="375"/>
      <c r="K1841" s="207" t="s">
        <v>2987</v>
      </c>
      <c r="L1841" s="114"/>
      <c r="M1841" s="188"/>
      <c r="N1841" s="114"/>
      <c r="O1841" s="103" t="s">
        <v>915</v>
      </c>
    </row>
    <row r="1842" spans="1:15" ht="22.5" hidden="1" customHeight="1">
      <c r="A1842" s="103">
        <f>MAX(A$2:A1841)+1</f>
        <v>1720</v>
      </c>
      <c r="B1842" s="103">
        <v>250502004</v>
      </c>
      <c r="C1842" s="103" t="s">
        <v>2988</v>
      </c>
      <c r="D1842" s="103"/>
      <c r="E1842" s="103"/>
      <c r="F1842" s="114" t="s">
        <v>31</v>
      </c>
      <c r="G1842" s="114" t="s">
        <v>2181</v>
      </c>
      <c r="H1842" s="373" t="s">
        <v>2989</v>
      </c>
      <c r="I1842" s="374"/>
      <c r="J1842" s="375"/>
      <c r="K1842" s="103"/>
      <c r="L1842" s="114"/>
      <c r="M1842" s="114"/>
      <c r="N1842" s="103"/>
      <c r="O1842" s="103" t="s">
        <v>17</v>
      </c>
    </row>
    <row r="1843" spans="1:15" ht="22.5" hidden="1" customHeight="1">
      <c r="A1843" s="103">
        <f>MAX(A$2:A1842)+1</f>
        <v>1721</v>
      </c>
      <c r="B1843" s="103">
        <v>250502005</v>
      </c>
      <c r="C1843" s="103" t="s">
        <v>2990</v>
      </c>
      <c r="D1843" s="103"/>
      <c r="E1843" s="103"/>
      <c r="F1843" s="114" t="s">
        <v>31</v>
      </c>
      <c r="G1843" s="114" t="s">
        <v>2181</v>
      </c>
      <c r="H1843" s="373" t="s">
        <v>2989</v>
      </c>
      <c r="I1843" s="374"/>
      <c r="J1843" s="375"/>
      <c r="K1843" s="103"/>
      <c r="L1843" s="114"/>
      <c r="M1843" s="114"/>
      <c r="N1843" s="103"/>
      <c r="O1843" s="103" t="s">
        <v>17</v>
      </c>
    </row>
    <row r="1844" spans="1:15" ht="22.5" hidden="1" customHeight="1">
      <c r="A1844" s="103">
        <f>MAX(A$2:A1843)+1</f>
        <v>1722</v>
      </c>
      <c r="B1844" s="103">
        <v>250502007</v>
      </c>
      <c r="C1844" s="103" t="s">
        <v>2991</v>
      </c>
      <c r="D1844" s="103"/>
      <c r="E1844" s="103"/>
      <c r="F1844" s="114" t="s">
        <v>31</v>
      </c>
      <c r="G1844" s="114" t="s">
        <v>2181</v>
      </c>
      <c r="H1844" s="373" t="s">
        <v>2843</v>
      </c>
      <c r="I1844" s="374"/>
      <c r="J1844" s="375"/>
      <c r="K1844" s="103"/>
      <c r="L1844" s="114"/>
      <c r="M1844" s="114"/>
      <c r="N1844" s="103"/>
      <c r="O1844" s="103" t="s">
        <v>17</v>
      </c>
    </row>
    <row r="1845" spans="1:15" ht="22.5" hidden="1" customHeight="1">
      <c r="A1845" s="103">
        <f>MAX(A$2:A1844)+1</f>
        <v>1723</v>
      </c>
      <c r="B1845" s="103">
        <v>250502008</v>
      </c>
      <c r="C1845" s="103" t="s">
        <v>2992</v>
      </c>
      <c r="D1845" s="103"/>
      <c r="E1845" s="103"/>
      <c r="F1845" s="114" t="s">
        <v>31</v>
      </c>
      <c r="G1845" s="114" t="s">
        <v>1381</v>
      </c>
      <c r="H1845" s="373" t="s">
        <v>2803</v>
      </c>
      <c r="I1845" s="374"/>
      <c r="J1845" s="375"/>
      <c r="K1845" s="103"/>
      <c r="L1845" s="114"/>
      <c r="M1845" s="114"/>
      <c r="N1845" s="103"/>
      <c r="O1845" s="103" t="s">
        <v>17</v>
      </c>
    </row>
    <row r="1846" spans="1:15" ht="22.5" hidden="1" customHeight="1">
      <c r="A1846" s="103">
        <f>MAX(A$2:A1845)+1</f>
        <v>1724</v>
      </c>
      <c r="B1846" s="103">
        <v>250502009</v>
      </c>
      <c r="C1846" s="103" t="s">
        <v>2993</v>
      </c>
      <c r="D1846" s="103" t="s">
        <v>2994</v>
      </c>
      <c r="E1846" s="103"/>
      <c r="F1846" s="114" t="s">
        <v>36</v>
      </c>
      <c r="G1846" s="114" t="s">
        <v>1381</v>
      </c>
      <c r="H1846" s="373">
        <v>90</v>
      </c>
      <c r="I1846" s="374"/>
      <c r="J1846" s="375"/>
      <c r="K1846" s="103" t="s">
        <v>2995</v>
      </c>
      <c r="L1846" s="114"/>
      <c r="M1846" s="114"/>
      <c r="N1846" s="103"/>
      <c r="O1846" s="103" t="s">
        <v>17</v>
      </c>
    </row>
    <row r="1847" spans="1:15" ht="22.5" hidden="1" customHeight="1">
      <c r="A1847" s="103">
        <f>MAX(A$2:A1846)+1</f>
        <v>1725</v>
      </c>
      <c r="B1847" s="103" t="s">
        <v>2996</v>
      </c>
      <c r="C1847" s="103" t="s">
        <v>2993</v>
      </c>
      <c r="D1847" s="103"/>
      <c r="E1847" s="103"/>
      <c r="F1847" s="114" t="s">
        <v>36</v>
      </c>
      <c r="G1847" s="114" t="s">
        <v>1381</v>
      </c>
      <c r="H1847" s="373" t="s">
        <v>2997</v>
      </c>
      <c r="I1847" s="374"/>
      <c r="J1847" s="375"/>
      <c r="K1847" s="103" t="s">
        <v>1510</v>
      </c>
      <c r="L1847" s="114"/>
      <c r="M1847" s="114"/>
      <c r="N1847" s="103"/>
      <c r="O1847" s="103" t="s">
        <v>17</v>
      </c>
    </row>
    <row r="1848" spans="1:15" ht="22.5" hidden="1" customHeight="1">
      <c r="A1848" s="103">
        <f>MAX(A$2:A1847)+1</f>
        <v>1726</v>
      </c>
      <c r="B1848" s="103">
        <v>250502010</v>
      </c>
      <c r="C1848" s="103" t="s">
        <v>2998</v>
      </c>
      <c r="D1848" s="103"/>
      <c r="E1848" s="103"/>
      <c r="F1848" s="114" t="s">
        <v>36</v>
      </c>
      <c r="G1848" s="114" t="s">
        <v>370</v>
      </c>
      <c r="H1848" s="373" t="s">
        <v>2999</v>
      </c>
      <c r="I1848" s="374"/>
      <c r="J1848" s="375"/>
      <c r="K1848" s="103"/>
      <c r="L1848" s="114"/>
      <c r="M1848" s="114"/>
      <c r="N1848" s="103"/>
      <c r="O1848" s="103" t="s">
        <v>17</v>
      </c>
    </row>
    <row r="1849" spans="1:15" ht="22.5" hidden="1" customHeight="1">
      <c r="A1849" s="103">
        <f>MAX(A$2:A1848)+1</f>
        <v>1727</v>
      </c>
      <c r="B1849" s="103" t="s">
        <v>3000</v>
      </c>
      <c r="C1849" s="103" t="s">
        <v>2998</v>
      </c>
      <c r="D1849" s="103"/>
      <c r="E1849" s="103"/>
      <c r="F1849" s="114" t="s">
        <v>36</v>
      </c>
      <c r="G1849" s="114" t="s">
        <v>648</v>
      </c>
      <c r="H1849" s="373" t="s">
        <v>3001</v>
      </c>
      <c r="I1849" s="374"/>
      <c r="J1849" s="375"/>
      <c r="K1849" s="103" t="s">
        <v>3002</v>
      </c>
      <c r="L1849" s="114"/>
      <c r="M1849" s="114"/>
      <c r="N1849" s="103"/>
      <c r="O1849" s="103" t="s">
        <v>17</v>
      </c>
    </row>
    <row r="1850" spans="1:15" ht="22.5" hidden="1" customHeight="1">
      <c r="A1850" s="103">
        <f>MAX(A$2:A1849)+1</f>
        <v>1728</v>
      </c>
      <c r="B1850" s="103">
        <v>250502011</v>
      </c>
      <c r="C1850" s="103" t="s">
        <v>3003</v>
      </c>
      <c r="D1850" s="103"/>
      <c r="E1850" s="103"/>
      <c r="F1850" s="114" t="s">
        <v>36</v>
      </c>
      <c r="G1850" s="114" t="s">
        <v>1381</v>
      </c>
      <c r="H1850" s="373">
        <v>135</v>
      </c>
      <c r="I1850" s="374"/>
      <c r="J1850" s="375"/>
      <c r="K1850" s="103" t="s">
        <v>2925</v>
      </c>
      <c r="L1850" s="114"/>
      <c r="M1850" s="114"/>
      <c r="N1850" s="103"/>
      <c r="O1850" s="103" t="s">
        <v>17</v>
      </c>
    </row>
    <row r="1851" spans="1:15" s="87" customFormat="1" ht="22.5" hidden="1" customHeight="1">
      <c r="A1851" s="103"/>
      <c r="B1851" s="103">
        <v>250503</v>
      </c>
      <c r="C1851" s="103" t="s">
        <v>3004</v>
      </c>
      <c r="D1851" s="103"/>
      <c r="E1851" s="103"/>
      <c r="F1851" s="114"/>
      <c r="G1851" s="114"/>
      <c r="H1851" s="373"/>
      <c r="I1851" s="374"/>
      <c r="J1851" s="375"/>
      <c r="K1851" s="103"/>
      <c r="L1851" s="114"/>
      <c r="M1851" s="114"/>
      <c r="N1851" s="103"/>
      <c r="O1851" s="103" t="s">
        <v>17</v>
      </c>
    </row>
    <row r="1852" spans="1:15" ht="22.5" hidden="1" customHeight="1">
      <c r="A1852" s="103">
        <f>MAX(A$2:A1851)+1</f>
        <v>1729</v>
      </c>
      <c r="B1852" s="103">
        <v>250503001</v>
      </c>
      <c r="C1852" s="103" t="s">
        <v>3005</v>
      </c>
      <c r="D1852" s="103"/>
      <c r="E1852" s="103"/>
      <c r="F1852" s="114" t="s">
        <v>31</v>
      </c>
      <c r="G1852" s="114" t="s">
        <v>1381</v>
      </c>
      <c r="H1852" s="373" t="s">
        <v>3006</v>
      </c>
      <c r="I1852" s="374"/>
      <c r="J1852" s="375"/>
      <c r="K1852" s="103"/>
      <c r="L1852" s="114"/>
      <c r="M1852" s="114"/>
      <c r="N1852" s="103"/>
      <c r="O1852" s="103" t="s">
        <v>17</v>
      </c>
    </row>
    <row r="1853" spans="1:15" ht="22.5" hidden="1" customHeight="1">
      <c r="A1853" s="103">
        <f>MAX(A$2:A1852)+1</f>
        <v>1730</v>
      </c>
      <c r="B1853" s="103">
        <v>250503002</v>
      </c>
      <c r="C1853" s="103" t="s">
        <v>3007</v>
      </c>
      <c r="D1853" s="103"/>
      <c r="E1853" s="103"/>
      <c r="F1853" s="114" t="s">
        <v>31</v>
      </c>
      <c r="G1853" s="114" t="s">
        <v>1381</v>
      </c>
      <c r="H1853" s="373" t="s">
        <v>3006</v>
      </c>
      <c r="I1853" s="374"/>
      <c r="J1853" s="375"/>
      <c r="K1853" s="103"/>
      <c r="L1853" s="114"/>
      <c r="M1853" s="114"/>
      <c r="N1853" s="103"/>
      <c r="O1853" s="103" t="s">
        <v>17</v>
      </c>
    </row>
    <row r="1854" spans="1:15" ht="22.5" hidden="1" customHeight="1">
      <c r="A1854" s="103">
        <f>MAX(A$2:A1853)+1</f>
        <v>1731</v>
      </c>
      <c r="B1854" s="103">
        <v>250503003</v>
      </c>
      <c r="C1854" s="103" t="s">
        <v>2770</v>
      </c>
      <c r="D1854" s="103"/>
      <c r="E1854" s="103"/>
      <c r="F1854" s="114" t="s">
        <v>31</v>
      </c>
      <c r="G1854" s="114" t="s">
        <v>1381</v>
      </c>
      <c r="H1854" s="373" t="s">
        <v>3008</v>
      </c>
      <c r="I1854" s="374"/>
      <c r="J1854" s="375"/>
      <c r="K1854" s="103"/>
      <c r="L1854" s="114"/>
      <c r="M1854" s="114"/>
      <c r="N1854" s="103"/>
      <c r="O1854" s="103" t="s">
        <v>17</v>
      </c>
    </row>
    <row r="1855" spans="1:15" ht="22.5" hidden="1" customHeight="1">
      <c r="A1855" s="103">
        <f>MAX(A$2:A1854)+1</f>
        <v>1732</v>
      </c>
      <c r="B1855" s="103">
        <v>250503004</v>
      </c>
      <c r="C1855" s="103" t="s">
        <v>3009</v>
      </c>
      <c r="D1855" s="103" t="s">
        <v>3010</v>
      </c>
      <c r="E1855" s="103"/>
      <c r="F1855" s="114" t="s">
        <v>31</v>
      </c>
      <c r="G1855" s="114" t="s">
        <v>1381</v>
      </c>
      <c r="H1855" s="376">
        <v>15</v>
      </c>
      <c r="I1855" s="374"/>
      <c r="J1855" s="375"/>
      <c r="K1855" s="103"/>
      <c r="L1855" s="114"/>
      <c r="M1855" s="114"/>
      <c r="N1855" s="103"/>
      <c r="O1855" s="103" t="s">
        <v>17</v>
      </c>
    </row>
    <row r="1856" spans="1:15" ht="22.5" hidden="1" customHeight="1">
      <c r="A1856" s="154">
        <f>MAX(A$2:A1855)+1</f>
        <v>1733</v>
      </c>
      <c r="B1856" s="154">
        <v>250503005</v>
      </c>
      <c r="C1856" s="154" t="s">
        <v>3011</v>
      </c>
      <c r="D1856" s="154"/>
      <c r="E1856" s="154"/>
      <c r="F1856" s="188" t="s">
        <v>31</v>
      </c>
      <c r="G1856" s="188" t="s">
        <v>1381</v>
      </c>
      <c r="H1856" s="373" t="s">
        <v>2989</v>
      </c>
      <c r="I1856" s="374"/>
      <c r="J1856" s="375"/>
      <c r="K1856" s="154"/>
      <c r="L1856" s="188"/>
      <c r="M1856" s="188"/>
      <c r="N1856" s="103"/>
      <c r="O1856" s="103" t="s">
        <v>17</v>
      </c>
    </row>
    <row r="1857" spans="1:15" ht="22.5" hidden="1" customHeight="1">
      <c r="A1857" s="103">
        <f>MAX(A$2:A1856)+1</f>
        <v>1734</v>
      </c>
      <c r="B1857" s="103">
        <v>250503006</v>
      </c>
      <c r="C1857" s="103" t="s">
        <v>3012</v>
      </c>
      <c r="D1857" s="103"/>
      <c r="E1857" s="103"/>
      <c r="F1857" s="114" t="s">
        <v>31</v>
      </c>
      <c r="G1857" s="114" t="s">
        <v>1381</v>
      </c>
      <c r="H1857" s="373" t="s">
        <v>2843</v>
      </c>
      <c r="I1857" s="374"/>
      <c r="J1857" s="375"/>
      <c r="K1857" s="103"/>
      <c r="L1857" s="114"/>
      <c r="M1857" s="114"/>
      <c r="N1857" s="103"/>
      <c r="O1857" s="103" t="s">
        <v>17</v>
      </c>
    </row>
    <row r="1858" spans="1:15" ht="22.5" hidden="1" customHeight="1">
      <c r="A1858" s="103">
        <f>MAX(A$2:A1857)+1</f>
        <v>1735</v>
      </c>
      <c r="B1858" s="103" t="s">
        <v>3013</v>
      </c>
      <c r="C1858" s="103" t="s">
        <v>3012</v>
      </c>
      <c r="D1858" s="103"/>
      <c r="E1858" s="103"/>
      <c r="F1858" s="114" t="s">
        <v>36</v>
      </c>
      <c r="G1858" s="114" t="s">
        <v>648</v>
      </c>
      <c r="H1858" s="373" t="s">
        <v>25</v>
      </c>
      <c r="I1858" s="374"/>
      <c r="J1858" s="375"/>
      <c r="K1858" s="103" t="s">
        <v>3014</v>
      </c>
      <c r="L1858" s="114"/>
      <c r="M1858" s="114"/>
      <c r="N1858" s="103"/>
      <c r="O1858" s="103" t="s">
        <v>17</v>
      </c>
    </row>
    <row r="1859" spans="1:15" ht="22.5" hidden="1" customHeight="1">
      <c r="A1859" s="103">
        <f>MAX(A$2:A1858)+1</f>
        <v>1736</v>
      </c>
      <c r="B1859" s="103">
        <v>250503007</v>
      </c>
      <c r="C1859" s="103" t="s">
        <v>3015</v>
      </c>
      <c r="D1859" s="103"/>
      <c r="E1859" s="103"/>
      <c r="F1859" s="114" t="s">
        <v>31</v>
      </c>
      <c r="G1859" s="114" t="s">
        <v>1381</v>
      </c>
      <c r="H1859" s="376">
        <v>8</v>
      </c>
      <c r="I1859" s="374"/>
      <c r="J1859" s="375"/>
      <c r="K1859" s="103"/>
      <c r="L1859" s="114"/>
      <c r="M1859" s="114"/>
      <c r="N1859" s="103"/>
      <c r="O1859" s="103" t="s">
        <v>17</v>
      </c>
    </row>
    <row r="1860" spans="1:15" ht="22.5" hidden="1" customHeight="1">
      <c r="A1860" s="103">
        <f>MAX(A$2:A1859)+1</f>
        <v>1737</v>
      </c>
      <c r="B1860" s="103">
        <v>250503008</v>
      </c>
      <c r="C1860" s="103" t="s">
        <v>3016</v>
      </c>
      <c r="D1860" s="103"/>
      <c r="E1860" s="103"/>
      <c r="F1860" s="114" t="s">
        <v>31</v>
      </c>
      <c r="G1860" s="114" t="s">
        <v>1381</v>
      </c>
      <c r="H1860" s="376">
        <v>8</v>
      </c>
      <c r="I1860" s="374"/>
      <c r="J1860" s="375"/>
      <c r="K1860" s="103"/>
      <c r="L1860" s="114"/>
      <c r="M1860" s="114"/>
      <c r="N1860" s="103"/>
      <c r="O1860" s="103" t="s">
        <v>17</v>
      </c>
    </row>
    <row r="1861" spans="1:15" ht="22.5" hidden="1" customHeight="1">
      <c r="A1861" s="103">
        <f>MAX(A$2:A1860)+1</f>
        <v>1738</v>
      </c>
      <c r="B1861" s="103">
        <v>250503009</v>
      </c>
      <c r="C1861" s="103" t="s">
        <v>3017</v>
      </c>
      <c r="D1861" s="103"/>
      <c r="E1861" s="103"/>
      <c r="F1861" s="114" t="s">
        <v>31</v>
      </c>
      <c r="G1861" s="114" t="s">
        <v>1381</v>
      </c>
      <c r="H1861" s="376">
        <v>8</v>
      </c>
      <c r="I1861" s="374"/>
      <c r="J1861" s="375"/>
      <c r="K1861" s="103"/>
      <c r="L1861" s="114"/>
      <c r="M1861" s="114"/>
      <c r="N1861" s="103"/>
      <c r="O1861" s="103" t="s">
        <v>17</v>
      </c>
    </row>
    <row r="1862" spans="1:15" ht="22.5" hidden="1" customHeight="1">
      <c r="A1862" s="103">
        <f>MAX(A$2:A1861)+1</f>
        <v>1739</v>
      </c>
      <c r="B1862" s="103">
        <v>250503010</v>
      </c>
      <c r="C1862" s="103" t="s">
        <v>3018</v>
      </c>
      <c r="D1862" s="103" t="s">
        <v>3019</v>
      </c>
      <c r="E1862" s="103"/>
      <c r="F1862" s="114" t="s">
        <v>23</v>
      </c>
      <c r="G1862" s="114" t="s">
        <v>3020</v>
      </c>
      <c r="H1862" s="376">
        <v>30</v>
      </c>
      <c r="I1862" s="374"/>
      <c r="J1862" s="375"/>
      <c r="K1862" s="103"/>
      <c r="L1862" s="114"/>
      <c r="M1862" s="114"/>
      <c r="N1862" s="103"/>
      <c r="O1862" s="103" t="s">
        <v>17</v>
      </c>
    </row>
    <row r="1863" spans="1:15" ht="22.5" hidden="1" customHeight="1">
      <c r="A1863" s="103">
        <f>MAX(A$2:A1862)+1</f>
        <v>1740</v>
      </c>
      <c r="B1863" s="103">
        <v>250503011</v>
      </c>
      <c r="C1863" s="103" t="s">
        <v>3021</v>
      </c>
      <c r="D1863" s="103"/>
      <c r="E1863" s="103"/>
      <c r="F1863" s="114" t="s">
        <v>23</v>
      </c>
      <c r="G1863" s="114" t="s">
        <v>1381</v>
      </c>
      <c r="H1863" s="376">
        <v>100</v>
      </c>
      <c r="I1863" s="374"/>
      <c r="J1863" s="375"/>
      <c r="K1863" s="103"/>
      <c r="L1863" s="114"/>
      <c r="M1863" s="114"/>
      <c r="N1863" s="103"/>
      <c r="O1863" s="103" t="s">
        <v>17</v>
      </c>
    </row>
    <row r="1864" spans="1:15" ht="22.5" hidden="1" customHeight="1">
      <c r="A1864" s="103">
        <f>MAX(A$2:A1863)+1</f>
        <v>1741</v>
      </c>
      <c r="B1864" s="103">
        <v>250503012</v>
      </c>
      <c r="C1864" s="103" t="s">
        <v>3022</v>
      </c>
      <c r="D1864" s="103"/>
      <c r="E1864" s="103"/>
      <c r="F1864" s="114" t="s">
        <v>23</v>
      </c>
      <c r="G1864" s="114" t="s">
        <v>1381</v>
      </c>
      <c r="H1864" s="376">
        <v>30</v>
      </c>
      <c r="I1864" s="374"/>
      <c r="J1864" s="375"/>
      <c r="K1864" s="103"/>
      <c r="L1864" s="114"/>
      <c r="M1864" s="114"/>
      <c r="N1864" s="103"/>
      <c r="O1864" s="103" t="s">
        <v>17</v>
      </c>
    </row>
    <row r="1865" spans="1:15" ht="67.5" hidden="1" customHeight="1">
      <c r="A1865" s="103">
        <f>MAX(A$2:A1864)+1</f>
        <v>1742</v>
      </c>
      <c r="B1865" s="103">
        <v>250503013</v>
      </c>
      <c r="C1865" s="103" t="s">
        <v>3023</v>
      </c>
      <c r="D1865" s="103" t="s">
        <v>3024</v>
      </c>
      <c r="E1865" s="103"/>
      <c r="F1865" s="116" t="s">
        <v>23</v>
      </c>
      <c r="G1865" s="114" t="s">
        <v>3025</v>
      </c>
      <c r="H1865" s="373">
        <v>390</v>
      </c>
      <c r="I1865" s="374"/>
      <c r="J1865" s="375"/>
      <c r="K1865" s="103" t="s">
        <v>1621</v>
      </c>
      <c r="L1865" s="114"/>
      <c r="M1865" s="114"/>
      <c r="N1865" s="114"/>
      <c r="O1865" s="103" t="s">
        <v>94</v>
      </c>
    </row>
    <row r="1866" spans="1:15" ht="45" hidden="1" customHeight="1">
      <c r="A1866" s="103">
        <f>MAX(A$2:A1865)+1</f>
        <v>1743</v>
      </c>
      <c r="B1866" s="103" t="s">
        <v>3026</v>
      </c>
      <c r="C1866" s="103" t="s">
        <v>3027</v>
      </c>
      <c r="D1866" s="103" t="s">
        <v>3028</v>
      </c>
      <c r="E1866" s="103"/>
      <c r="F1866" s="114" t="s">
        <v>23</v>
      </c>
      <c r="G1866" s="114" t="s">
        <v>3029</v>
      </c>
      <c r="H1866" s="373" t="s">
        <v>56</v>
      </c>
      <c r="I1866" s="374"/>
      <c r="J1866" s="375"/>
      <c r="K1866" s="103" t="s">
        <v>3030</v>
      </c>
      <c r="L1866" s="114"/>
      <c r="M1866" s="114"/>
      <c r="N1866" s="103"/>
      <c r="O1866" s="103" t="s">
        <v>17</v>
      </c>
    </row>
    <row r="1867" spans="1:15" ht="22.5" hidden="1" customHeight="1">
      <c r="A1867" s="103">
        <f>MAX(A$2:A1866)+1</f>
        <v>1744</v>
      </c>
      <c r="B1867" s="103">
        <v>250503014</v>
      </c>
      <c r="C1867" s="103" t="s">
        <v>3031</v>
      </c>
      <c r="D1867" s="103" t="s">
        <v>3032</v>
      </c>
      <c r="E1867" s="103"/>
      <c r="F1867" s="114" t="s">
        <v>36</v>
      </c>
      <c r="G1867" s="114" t="s">
        <v>32</v>
      </c>
      <c r="H1867" s="373">
        <v>140</v>
      </c>
      <c r="I1867" s="374"/>
      <c r="J1867" s="375"/>
      <c r="K1867" s="103" t="s">
        <v>1493</v>
      </c>
      <c r="L1867" s="114"/>
      <c r="M1867" s="114"/>
      <c r="N1867" s="103"/>
      <c r="O1867" s="103" t="s">
        <v>17</v>
      </c>
    </row>
    <row r="1868" spans="1:15" ht="33.75" hidden="1" customHeight="1">
      <c r="A1868" s="103">
        <f>MAX(A$2:A1867)+1</f>
        <v>1745</v>
      </c>
      <c r="B1868" s="103">
        <v>250503015</v>
      </c>
      <c r="C1868" s="103" t="s">
        <v>3033</v>
      </c>
      <c r="D1868" s="103" t="s">
        <v>3034</v>
      </c>
      <c r="E1868" s="103"/>
      <c r="F1868" s="114" t="s">
        <v>23</v>
      </c>
      <c r="G1868" s="114" t="s">
        <v>32</v>
      </c>
      <c r="H1868" s="373">
        <v>2000</v>
      </c>
      <c r="I1868" s="374"/>
      <c r="J1868" s="375"/>
      <c r="K1868" s="103" t="s">
        <v>3035</v>
      </c>
      <c r="L1868" s="114"/>
      <c r="M1868" s="114"/>
      <c r="N1868" s="103"/>
      <c r="O1868" s="103" t="s">
        <v>17</v>
      </c>
    </row>
    <row r="1869" spans="1:15" ht="22.5" hidden="1" customHeight="1">
      <c r="A1869" s="103">
        <f>MAX(A$2:A1868)+1</f>
        <v>1746</v>
      </c>
      <c r="B1869" s="133">
        <v>250503016</v>
      </c>
      <c r="C1869" s="134" t="s">
        <v>3036</v>
      </c>
      <c r="E1869" s="150"/>
      <c r="F1869" s="95" t="s">
        <v>23</v>
      </c>
      <c r="G1869" s="147" t="s">
        <v>32</v>
      </c>
      <c r="H1869" s="373" t="s">
        <v>56</v>
      </c>
      <c r="I1869" s="374"/>
      <c r="J1869" s="375"/>
      <c r="K1869" s="214" t="s">
        <v>336</v>
      </c>
      <c r="L1869" s="114"/>
      <c r="M1869" s="114"/>
      <c r="N1869" s="103"/>
      <c r="O1869" s="103" t="s">
        <v>17</v>
      </c>
    </row>
    <row r="1870" spans="1:15" s="87" customFormat="1" ht="22.5" hidden="1" customHeight="1">
      <c r="A1870" s="103"/>
      <c r="B1870" s="103">
        <v>2506</v>
      </c>
      <c r="C1870" s="103" t="s">
        <v>3037</v>
      </c>
      <c r="D1870" s="103"/>
      <c r="E1870" s="103"/>
      <c r="F1870" s="114"/>
      <c r="G1870" s="114"/>
      <c r="H1870" s="373"/>
      <c r="I1870" s="374"/>
      <c r="J1870" s="375"/>
      <c r="K1870" s="103"/>
      <c r="L1870" s="114"/>
      <c r="M1870" s="114"/>
      <c r="N1870" s="103"/>
      <c r="O1870" s="103" t="s">
        <v>17</v>
      </c>
    </row>
    <row r="1871" spans="1:15" s="87" customFormat="1" ht="22.5" hidden="1" customHeight="1">
      <c r="A1871" s="103"/>
      <c r="B1871" s="103">
        <v>250601</v>
      </c>
      <c r="C1871" s="103" t="s">
        <v>3038</v>
      </c>
      <c r="D1871" s="103"/>
      <c r="E1871" s="180" t="s">
        <v>3039</v>
      </c>
      <c r="F1871" s="114"/>
      <c r="G1871" s="114"/>
      <c r="H1871" s="373"/>
      <c r="I1871" s="374"/>
      <c r="J1871" s="375"/>
      <c r="K1871" s="103"/>
      <c r="L1871" s="114"/>
      <c r="M1871" s="114"/>
      <c r="N1871" s="103"/>
      <c r="O1871" s="103" t="s">
        <v>17</v>
      </c>
    </row>
    <row r="1872" spans="1:15" ht="22.5" hidden="1" customHeight="1">
      <c r="A1872" s="103">
        <f>MAX(A$2:A1871)+1</f>
        <v>1747</v>
      </c>
      <c r="B1872" s="103">
        <v>250601001</v>
      </c>
      <c r="C1872" s="103" t="s">
        <v>3040</v>
      </c>
      <c r="D1872" s="103" t="s">
        <v>3041</v>
      </c>
      <c r="E1872" s="103"/>
      <c r="F1872" s="114" t="s">
        <v>31</v>
      </c>
      <c r="G1872" s="114" t="s">
        <v>32</v>
      </c>
      <c r="H1872" s="373">
        <v>2</v>
      </c>
      <c r="I1872" s="374"/>
      <c r="J1872" s="375"/>
      <c r="K1872" s="103" t="s">
        <v>3042</v>
      </c>
      <c r="L1872" s="114"/>
      <c r="M1872" s="114"/>
      <c r="N1872" s="103"/>
      <c r="O1872" s="103" t="s">
        <v>17</v>
      </c>
    </row>
    <row r="1873" spans="1:15" ht="22.5" hidden="1" customHeight="1">
      <c r="A1873" s="103">
        <f>MAX(A$2:A1872)+1</f>
        <v>1748</v>
      </c>
      <c r="B1873" s="103">
        <v>250601002</v>
      </c>
      <c r="C1873" s="103" t="s">
        <v>3043</v>
      </c>
      <c r="D1873" s="103"/>
      <c r="E1873" s="103"/>
      <c r="F1873" s="114" t="s">
        <v>31</v>
      </c>
      <c r="G1873" s="114" t="s">
        <v>32</v>
      </c>
      <c r="H1873" s="376">
        <v>1</v>
      </c>
      <c r="I1873" s="374"/>
      <c r="J1873" s="375"/>
      <c r="K1873" s="103"/>
      <c r="L1873" s="114"/>
      <c r="M1873" s="114"/>
      <c r="N1873" s="103"/>
      <c r="O1873" s="103" t="s">
        <v>17</v>
      </c>
    </row>
    <row r="1874" spans="1:15" ht="22.5" hidden="1" customHeight="1">
      <c r="A1874" s="103">
        <f>MAX(A$2:A1873)+1</f>
        <v>1749</v>
      </c>
      <c r="B1874" s="103">
        <v>250601003</v>
      </c>
      <c r="C1874" s="103" t="s">
        <v>3044</v>
      </c>
      <c r="D1874" s="103"/>
      <c r="E1874" s="103"/>
      <c r="F1874" s="114" t="s">
        <v>31</v>
      </c>
      <c r="G1874" s="114" t="s">
        <v>32</v>
      </c>
      <c r="H1874" s="376">
        <v>2</v>
      </c>
      <c r="I1874" s="374"/>
      <c r="J1874" s="375"/>
      <c r="K1874" s="103"/>
      <c r="L1874" s="114"/>
      <c r="M1874" s="114"/>
      <c r="N1874" s="103"/>
      <c r="O1874" s="103" t="s">
        <v>17</v>
      </c>
    </row>
    <row r="1875" spans="1:15" ht="22.5" hidden="1" customHeight="1">
      <c r="A1875" s="103">
        <f>MAX(A$2:A1874)+1</f>
        <v>1750</v>
      </c>
      <c r="B1875" s="103">
        <v>250601004</v>
      </c>
      <c r="C1875" s="103" t="s">
        <v>3045</v>
      </c>
      <c r="D1875" s="103"/>
      <c r="E1875" s="103"/>
      <c r="F1875" s="114" t="s">
        <v>31</v>
      </c>
      <c r="G1875" s="114" t="s">
        <v>32</v>
      </c>
      <c r="H1875" s="376">
        <v>1</v>
      </c>
      <c r="I1875" s="374"/>
      <c r="J1875" s="375"/>
      <c r="K1875" s="103"/>
      <c r="L1875" s="114"/>
      <c r="M1875" s="114"/>
      <c r="N1875" s="103"/>
      <c r="O1875" s="103" t="s">
        <v>17</v>
      </c>
    </row>
    <row r="1876" spans="1:15" ht="22.5" hidden="1" customHeight="1">
      <c r="A1876" s="103">
        <f>MAX(A$2:A1875)+1</f>
        <v>1751</v>
      </c>
      <c r="B1876" s="103">
        <v>250601005</v>
      </c>
      <c r="C1876" s="103" t="s">
        <v>3046</v>
      </c>
      <c r="D1876" s="103"/>
      <c r="E1876" s="103"/>
      <c r="F1876" s="114" t="s">
        <v>31</v>
      </c>
      <c r="G1876" s="114" t="s">
        <v>1381</v>
      </c>
      <c r="H1876" s="373">
        <v>2.5</v>
      </c>
      <c r="I1876" s="374"/>
      <c r="J1876" s="375"/>
      <c r="K1876" s="103"/>
      <c r="L1876" s="114"/>
      <c r="M1876" s="114"/>
      <c r="N1876" s="103"/>
      <c r="O1876" s="103" t="s">
        <v>17</v>
      </c>
    </row>
    <row r="1877" spans="1:15" ht="22.5" hidden="1" customHeight="1">
      <c r="A1877" s="103">
        <f>MAX(A$2:A1876)+1</f>
        <v>1752</v>
      </c>
      <c r="B1877" s="103">
        <v>250601006</v>
      </c>
      <c r="C1877" s="103" t="s">
        <v>3047</v>
      </c>
      <c r="D1877" s="103"/>
      <c r="E1877" s="103"/>
      <c r="F1877" s="114" t="s">
        <v>31</v>
      </c>
      <c r="G1877" s="114" t="s">
        <v>1381</v>
      </c>
      <c r="H1877" s="376">
        <v>1</v>
      </c>
      <c r="I1877" s="374"/>
      <c r="J1877" s="375"/>
      <c r="K1877" s="103"/>
      <c r="L1877" s="114"/>
      <c r="M1877" s="114"/>
      <c r="N1877" s="103"/>
      <c r="O1877" s="103" t="s">
        <v>17</v>
      </c>
    </row>
    <row r="1878" spans="1:15" ht="22.5" hidden="1" customHeight="1">
      <c r="A1878" s="103">
        <f>MAX(A$2:A1877)+1</f>
        <v>1753</v>
      </c>
      <c r="B1878" s="103">
        <v>250601007</v>
      </c>
      <c r="C1878" s="103" t="s">
        <v>3048</v>
      </c>
      <c r="D1878" s="103"/>
      <c r="E1878" s="103"/>
      <c r="F1878" s="114" t="s">
        <v>31</v>
      </c>
      <c r="G1878" s="114" t="s">
        <v>1381</v>
      </c>
      <c r="H1878" s="376">
        <v>2</v>
      </c>
      <c r="I1878" s="374"/>
      <c r="J1878" s="375"/>
      <c r="K1878" s="103"/>
      <c r="L1878" s="114"/>
      <c r="M1878" s="114"/>
      <c r="N1878" s="103"/>
      <c r="O1878" s="103" t="s">
        <v>17</v>
      </c>
    </row>
    <row r="1879" spans="1:15" ht="22.5" hidden="1" customHeight="1">
      <c r="A1879" s="103">
        <f>MAX(A$2:A1878)+1</f>
        <v>1754</v>
      </c>
      <c r="B1879" s="103">
        <v>250601008</v>
      </c>
      <c r="C1879" s="103" t="s">
        <v>3049</v>
      </c>
      <c r="D1879" s="103"/>
      <c r="E1879" s="103"/>
      <c r="F1879" s="114" t="s">
        <v>31</v>
      </c>
      <c r="G1879" s="114" t="s">
        <v>1381</v>
      </c>
      <c r="H1879" s="376">
        <v>0.5</v>
      </c>
      <c r="I1879" s="374"/>
      <c r="J1879" s="375"/>
      <c r="K1879" s="103"/>
      <c r="L1879" s="114"/>
      <c r="M1879" s="114"/>
      <c r="N1879" s="103"/>
      <c r="O1879" s="103" t="s">
        <v>17</v>
      </c>
    </row>
    <row r="1880" spans="1:15" ht="22.5" hidden="1" customHeight="1">
      <c r="A1880" s="103">
        <f>MAX(A$2:A1879)+1</f>
        <v>1755</v>
      </c>
      <c r="B1880" s="103">
        <v>250601009</v>
      </c>
      <c r="C1880" s="103" t="s">
        <v>3050</v>
      </c>
      <c r="D1880" s="103"/>
      <c r="E1880" s="103"/>
      <c r="F1880" s="114" t="s">
        <v>31</v>
      </c>
      <c r="G1880" s="114" t="s">
        <v>1381</v>
      </c>
      <c r="H1880" s="376">
        <v>2</v>
      </c>
      <c r="I1880" s="374"/>
      <c r="J1880" s="375"/>
      <c r="K1880" s="103"/>
      <c r="L1880" s="114"/>
      <c r="M1880" s="114"/>
      <c r="N1880" s="103"/>
      <c r="O1880" s="103" t="s">
        <v>17</v>
      </c>
    </row>
    <row r="1881" spans="1:15" s="87" customFormat="1" ht="22.5" hidden="1" customHeight="1">
      <c r="A1881" s="103"/>
      <c r="B1881" s="103">
        <v>250602</v>
      </c>
      <c r="C1881" s="103" t="s">
        <v>3052</v>
      </c>
      <c r="D1881" s="103"/>
      <c r="E1881" s="103"/>
      <c r="F1881" s="114"/>
      <c r="G1881" s="114"/>
      <c r="H1881" s="373"/>
      <c r="I1881" s="374"/>
      <c r="J1881" s="375"/>
      <c r="K1881" s="103"/>
      <c r="L1881" s="114"/>
      <c r="M1881" s="114"/>
      <c r="N1881" s="103"/>
      <c r="O1881" s="103" t="s">
        <v>17</v>
      </c>
    </row>
    <row r="1882" spans="1:15" ht="33.75" hidden="1" customHeight="1">
      <c r="A1882" s="103">
        <f>MAX(A$2:A1881)+1</f>
        <v>1756</v>
      </c>
      <c r="B1882" s="103">
        <v>250602001</v>
      </c>
      <c r="C1882" s="103" t="s">
        <v>3053</v>
      </c>
      <c r="D1882" s="103"/>
      <c r="E1882" s="103"/>
      <c r="F1882" s="114" t="s">
        <v>36</v>
      </c>
      <c r="G1882" s="114" t="s">
        <v>1381</v>
      </c>
      <c r="H1882" s="376">
        <v>10</v>
      </c>
      <c r="I1882" s="374"/>
      <c r="J1882" s="375"/>
      <c r="K1882" s="180" t="s">
        <v>3054</v>
      </c>
      <c r="L1882" s="114"/>
      <c r="M1882" s="114"/>
      <c r="N1882" s="103"/>
      <c r="O1882" s="103" t="s">
        <v>17</v>
      </c>
    </row>
    <row r="1883" spans="1:15" ht="33.75" hidden="1" customHeight="1">
      <c r="A1883" s="103">
        <f>MAX(A$2:A1882)+1</f>
        <v>1757</v>
      </c>
      <c r="B1883" s="103" t="s">
        <v>3055</v>
      </c>
      <c r="C1883" s="103" t="s">
        <v>3053</v>
      </c>
      <c r="D1883" s="103"/>
      <c r="E1883" s="103"/>
      <c r="F1883" s="114" t="s">
        <v>31</v>
      </c>
      <c r="G1883" s="114" t="s">
        <v>1381</v>
      </c>
      <c r="H1883" s="376">
        <v>5</v>
      </c>
      <c r="I1883" s="374"/>
      <c r="J1883" s="375"/>
      <c r="K1883" s="180" t="s">
        <v>3056</v>
      </c>
      <c r="L1883" s="114"/>
      <c r="M1883" s="114"/>
      <c r="N1883" s="103"/>
      <c r="O1883" s="103" t="s">
        <v>17</v>
      </c>
    </row>
    <row r="1884" spans="1:15" ht="22.5" hidden="1" customHeight="1">
      <c r="A1884" s="103">
        <f>MAX(A$2:A1883)+1</f>
        <v>1758</v>
      </c>
      <c r="B1884" s="103" t="s">
        <v>3057</v>
      </c>
      <c r="C1884" s="103" t="s">
        <v>3053</v>
      </c>
      <c r="D1884" s="103"/>
      <c r="E1884" s="103"/>
      <c r="F1884" s="114" t="s">
        <v>36</v>
      </c>
      <c r="G1884" s="114" t="s">
        <v>1381</v>
      </c>
      <c r="H1884" s="376">
        <v>15</v>
      </c>
      <c r="I1884" s="374"/>
      <c r="J1884" s="375"/>
      <c r="K1884" s="180" t="s">
        <v>3058</v>
      </c>
      <c r="L1884" s="114"/>
      <c r="M1884" s="114"/>
      <c r="N1884" s="103"/>
      <c r="O1884" s="103" t="s">
        <v>17</v>
      </c>
    </row>
    <row r="1885" spans="1:15" s="87" customFormat="1" ht="22.5" hidden="1" customHeight="1">
      <c r="A1885" s="103"/>
      <c r="B1885" s="103">
        <v>2507</v>
      </c>
      <c r="C1885" s="103" t="s">
        <v>3059</v>
      </c>
      <c r="D1885" s="103"/>
      <c r="E1885" s="103"/>
      <c r="F1885" s="114"/>
      <c r="G1885" s="114"/>
      <c r="H1885" s="373"/>
      <c r="I1885" s="374"/>
      <c r="J1885" s="375"/>
      <c r="K1885" s="103"/>
      <c r="L1885" s="114"/>
      <c r="M1885" s="114"/>
      <c r="N1885" s="103"/>
      <c r="O1885" s="103" t="s">
        <v>17</v>
      </c>
    </row>
    <row r="1886" spans="1:15" ht="11.25" hidden="1" customHeight="1">
      <c r="A1886" s="103">
        <f>MAX(A$2:A1885)+1</f>
        <v>1759</v>
      </c>
      <c r="B1886" s="103">
        <v>250700001</v>
      </c>
      <c r="C1886" s="103" t="s">
        <v>3060</v>
      </c>
      <c r="D1886" s="103" t="s">
        <v>3061</v>
      </c>
      <c r="E1886" s="103"/>
      <c r="F1886" s="114" t="s">
        <v>23</v>
      </c>
      <c r="G1886" s="114" t="s">
        <v>1381</v>
      </c>
      <c r="H1886" s="376">
        <v>150</v>
      </c>
      <c r="I1886" s="374"/>
      <c r="J1886" s="375"/>
      <c r="K1886" s="103"/>
      <c r="L1886" s="114"/>
      <c r="M1886" s="114"/>
      <c r="N1886" s="114"/>
      <c r="O1886" s="103" t="s">
        <v>94</v>
      </c>
    </row>
    <row r="1887" spans="1:15" ht="33.75" hidden="1" customHeight="1">
      <c r="A1887" s="103">
        <f>MAX(A$2:A1886)+1</f>
        <v>1760</v>
      </c>
      <c r="B1887" s="103" t="s">
        <v>3062</v>
      </c>
      <c r="C1887" s="103" t="s">
        <v>3063</v>
      </c>
      <c r="D1887" s="103"/>
      <c r="E1887" s="103" t="s">
        <v>252</v>
      </c>
      <c r="F1887" s="114" t="s">
        <v>23</v>
      </c>
      <c r="G1887" s="114" t="s">
        <v>1381</v>
      </c>
      <c r="H1887" s="373">
        <v>170</v>
      </c>
      <c r="I1887" s="374"/>
      <c r="J1887" s="375"/>
      <c r="K1887" s="103" t="s">
        <v>3064</v>
      </c>
      <c r="L1887" s="114"/>
      <c r="M1887" s="114"/>
      <c r="N1887" s="103"/>
      <c r="O1887" s="103" t="s">
        <v>17</v>
      </c>
    </row>
    <row r="1888" spans="1:15" ht="22.5" hidden="1" customHeight="1">
      <c r="A1888" s="103">
        <f>MAX(A$2:A1887)+1</f>
        <v>1761</v>
      </c>
      <c r="B1888" s="103">
        <v>250700002</v>
      </c>
      <c r="C1888" s="103" t="s">
        <v>3065</v>
      </c>
      <c r="D1888" s="103"/>
      <c r="E1888" s="103"/>
      <c r="F1888" s="114" t="s">
        <v>23</v>
      </c>
      <c r="G1888" s="114" t="s">
        <v>1381</v>
      </c>
      <c r="H1888" s="376">
        <v>30</v>
      </c>
      <c r="I1888" s="374"/>
      <c r="J1888" s="375"/>
      <c r="K1888" s="103"/>
      <c r="L1888" s="114"/>
      <c r="M1888" s="114"/>
      <c r="N1888" s="103"/>
      <c r="O1888" s="103" t="s">
        <v>17</v>
      </c>
    </row>
    <row r="1889" spans="1:15" ht="22.5" hidden="1" customHeight="1">
      <c r="A1889" s="103">
        <f>MAX(A$2:A1888)+1</f>
        <v>1762</v>
      </c>
      <c r="B1889" s="103">
        <v>250700003</v>
      </c>
      <c r="C1889" s="103" t="s">
        <v>3066</v>
      </c>
      <c r="D1889" s="103"/>
      <c r="E1889" s="103"/>
      <c r="F1889" s="114" t="s">
        <v>23</v>
      </c>
      <c r="G1889" s="114" t="s">
        <v>1381</v>
      </c>
      <c r="H1889" s="376">
        <v>80</v>
      </c>
      <c r="I1889" s="374"/>
      <c r="J1889" s="375"/>
      <c r="K1889" s="103"/>
      <c r="L1889" s="114"/>
      <c r="M1889" s="114"/>
      <c r="N1889" s="103"/>
      <c r="O1889" s="103" t="s">
        <v>17</v>
      </c>
    </row>
    <row r="1890" spans="1:15" ht="22.5" hidden="1" customHeight="1">
      <c r="A1890" s="103">
        <f>MAX(A$2:A1889)+1</f>
        <v>1763</v>
      </c>
      <c r="B1890" s="103">
        <v>250700004</v>
      </c>
      <c r="C1890" s="103" t="s">
        <v>3067</v>
      </c>
      <c r="D1890" s="103"/>
      <c r="E1890" s="103"/>
      <c r="F1890" s="114" t="s">
        <v>23</v>
      </c>
      <c r="G1890" s="114" t="s">
        <v>1381</v>
      </c>
      <c r="H1890" s="376">
        <v>50</v>
      </c>
      <c r="I1890" s="374"/>
      <c r="J1890" s="375"/>
      <c r="K1890" s="103"/>
      <c r="L1890" s="114"/>
      <c r="M1890" s="114"/>
      <c r="N1890" s="103"/>
      <c r="O1890" s="103" t="s">
        <v>17</v>
      </c>
    </row>
    <row r="1891" spans="1:15" ht="22.5" hidden="1" customHeight="1">
      <c r="A1891" s="154">
        <f>MAX(A$2:A1890)+1</f>
        <v>1764</v>
      </c>
      <c r="B1891" s="154">
        <v>250700005</v>
      </c>
      <c r="C1891" s="154" t="s">
        <v>3068</v>
      </c>
      <c r="D1891" s="154"/>
      <c r="E1891" s="154"/>
      <c r="F1891" s="188" t="s">
        <v>23</v>
      </c>
      <c r="G1891" s="188" t="s">
        <v>1381</v>
      </c>
      <c r="H1891" s="376">
        <v>15</v>
      </c>
      <c r="I1891" s="374"/>
      <c r="J1891" s="375"/>
      <c r="K1891" s="154"/>
      <c r="L1891" s="188"/>
      <c r="M1891" s="188"/>
      <c r="N1891" s="103"/>
      <c r="O1891" s="103" t="s">
        <v>17</v>
      </c>
    </row>
    <row r="1892" spans="1:15" ht="22.5" hidden="1" customHeight="1">
      <c r="A1892" s="103">
        <f>MAX(A$2:A1891)+1</f>
        <v>1765</v>
      </c>
      <c r="B1892" s="103">
        <v>250700006</v>
      </c>
      <c r="C1892" s="103" t="s">
        <v>3069</v>
      </c>
      <c r="D1892" s="103"/>
      <c r="E1892" s="103"/>
      <c r="F1892" s="114" t="s">
        <v>23</v>
      </c>
      <c r="G1892" s="114" t="s">
        <v>1381</v>
      </c>
      <c r="H1892" s="376">
        <v>15</v>
      </c>
      <c r="I1892" s="374"/>
      <c r="J1892" s="375"/>
      <c r="K1892" s="103"/>
      <c r="L1892" s="114"/>
      <c r="M1892" s="114"/>
      <c r="N1892" s="103"/>
      <c r="O1892" s="103" t="s">
        <v>17</v>
      </c>
    </row>
    <row r="1893" spans="1:15" ht="22.5" hidden="1" customHeight="1">
      <c r="A1893" s="103">
        <f>MAX(A$2:A1892)+1</f>
        <v>1766</v>
      </c>
      <c r="B1893" s="103">
        <v>250700007</v>
      </c>
      <c r="C1893" s="103" t="s">
        <v>3070</v>
      </c>
      <c r="D1893" s="103"/>
      <c r="E1893" s="103"/>
      <c r="F1893" s="114" t="s">
        <v>23</v>
      </c>
      <c r="G1893" s="114" t="s">
        <v>1381</v>
      </c>
      <c r="H1893" s="376">
        <v>15</v>
      </c>
      <c r="I1893" s="374"/>
      <c r="J1893" s="375"/>
      <c r="K1893" s="103"/>
      <c r="L1893" s="114"/>
      <c r="M1893" s="114"/>
      <c r="N1893" s="103"/>
      <c r="O1893" s="103" t="s">
        <v>17</v>
      </c>
    </row>
    <row r="1894" spans="1:15" ht="22.5" hidden="1" customHeight="1">
      <c r="A1894" s="103">
        <f>MAX(A$2:A1893)+1</f>
        <v>1767</v>
      </c>
      <c r="B1894" s="103">
        <v>250700008</v>
      </c>
      <c r="C1894" s="103" t="s">
        <v>3071</v>
      </c>
      <c r="D1894" s="103"/>
      <c r="E1894" s="103"/>
      <c r="F1894" s="114" t="s">
        <v>23</v>
      </c>
      <c r="G1894" s="114" t="s">
        <v>1381</v>
      </c>
      <c r="H1894" s="376">
        <v>15</v>
      </c>
      <c r="I1894" s="374"/>
      <c r="J1894" s="375"/>
      <c r="K1894" s="103"/>
      <c r="L1894" s="114"/>
      <c r="M1894" s="114"/>
      <c r="N1894" s="103"/>
      <c r="O1894" s="103" t="s">
        <v>17</v>
      </c>
    </row>
    <row r="1895" spans="1:15" ht="22.5" hidden="1" customHeight="1">
      <c r="A1895" s="103">
        <f>MAX(A$2:A1894)+1</f>
        <v>1768</v>
      </c>
      <c r="B1895" s="103">
        <v>250700009</v>
      </c>
      <c r="C1895" s="103" t="s">
        <v>3072</v>
      </c>
      <c r="D1895" s="103"/>
      <c r="E1895" s="103"/>
      <c r="F1895" s="114" t="s">
        <v>23</v>
      </c>
      <c r="G1895" s="114" t="s">
        <v>1381</v>
      </c>
      <c r="H1895" s="376">
        <v>30</v>
      </c>
      <c r="I1895" s="374"/>
      <c r="J1895" s="375"/>
      <c r="K1895" s="103"/>
      <c r="L1895" s="114"/>
      <c r="M1895" s="114"/>
      <c r="N1895" s="103"/>
      <c r="O1895" s="103" t="s">
        <v>17</v>
      </c>
    </row>
    <row r="1896" spans="1:15" ht="22.5" hidden="1" customHeight="1">
      <c r="A1896" s="103">
        <f>MAX(A$2:A1895)+1</f>
        <v>1769</v>
      </c>
      <c r="B1896" s="103">
        <v>250700010</v>
      </c>
      <c r="C1896" s="103" t="s">
        <v>2328</v>
      </c>
      <c r="D1896" s="103"/>
      <c r="E1896" s="103"/>
      <c r="F1896" s="114" t="s">
        <v>907</v>
      </c>
      <c r="G1896" s="114" t="s">
        <v>1381</v>
      </c>
      <c r="H1896" s="376">
        <v>15</v>
      </c>
      <c r="I1896" s="374"/>
      <c r="J1896" s="375"/>
      <c r="K1896" s="103" t="s">
        <v>908</v>
      </c>
      <c r="L1896" s="114"/>
      <c r="M1896" s="114"/>
      <c r="N1896" s="103"/>
      <c r="O1896" s="103" t="s">
        <v>17</v>
      </c>
    </row>
    <row r="1897" spans="1:15" ht="22.5" hidden="1" customHeight="1">
      <c r="A1897" s="103">
        <f>MAX(A$2:A1896)+1</f>
        <v>1770</v>
      </c>
      <c r="B1897" s="103" t="s">
        <v>3073</v>
      </c>
      <c r="C1897" s="103" t="s">
        <v>2328</v>
      </c>
      <c r="D1897" s="103" t="s">
        <v>3074</v>
      </c>
      <c r="E1897" s="103"/>
      <c r="F1897" s="114" t="s">
        <v>907</v>
      </c>
      <c r="G1897" s="114" t="s">
        <v>32</v>
      </c>
      <c r="H1897" s="373">
        <v>110</v>
      </c>
      <c r="I1897" s="374"/>
      <c r="J1897" s="375"/>
      <c r="K1897" s="103" t="s">
        <v>908</v>
      </c>
      <c r="L1897" s="114"/>
      <c r="M1897" s="114"/>
      <c r="N1897" s="103"/>
      <c r="O1897" s="103" t="s">
        <v>17</v>
      </c>
    </row>
    <row r="1898" spans="1:15" s="92" customFormat="1" ht="90">
      <c r="A1898" s="237">
        <f>MAX(A$2:A1897)+1</f>
        <v>1771</v>
      </c>
      <c r="B1898" s="237" t="s">
        <v>3075</v>
      </c>
      <c r="C1898" s="237" t="s">
        <v>3076</v>
      </c>
      <c r="D1898" s="237" t="s">
        <v>3077</v>
      </c>
      <c r="E1898" s="237" t="s">
        <v>10562</v>
      </c>
      <c r="F1898" s="238" t="s">
        <v>10565</v>
      </c>
      <c r="G1898" s="238" t="s">
        <v>10566</v>
      </c>
      <c r="H1898" s="379">
        <v>60</v>
      </c>
      <c r="I1898" s="380"/>
      <c r="J1898" s="381"/>
      <c r="K1898" s="237" t="s">
        <v>3078</v>
      </c>
      <c r="L1898" s="238" t="s">
        <v>2314</v>
      </c>
      <c r="M1898" s="238" t="s">
        <v>10568</v>
      </c>
      <c r="N1898" s="237" t="s">
        <v>10560</v>
      </c>
      <c r="O1898" s="237" t="s">
        <v>10569</v>
      </c>
    </row>
    <row r="1899" spans="1:15" ht="22.5" hidden="1" customHeight="1">
      <c r="A1899" s="103">
        <f>MAX(A$2:A1898)+1</f>
        <v>1772</v>
      </c>
      <c r="B1899" s="103">
        <v>250700011</v>
      </c>
      <c r="C1899" s="103" t="s">
        <v>3081</v>
      </c>
      <c r="D1899" s="103"/>
      <c r="E1899" s="103"/>
      <c r="F1899" s="114" t="s">
        <v>23</v>
      </c>
      <c r="G1899" s="114" t="s">
        <v>1381</v>
      </c>
      <c r="H1899" s="376">
        <v>30</v>
      </c>
      <c r="I1899" s="374"/>
      <c r="J1899" s="375"/>
      <c r="K1899" s="103"/>
      <c r="L1899" s="114"/>
      <c r="M1899" s="114"/>
      <c r="N1899" s="103"/>
      <c r="O1899" s="103" t="s">
        <v>17</v>
      </c>
    </row>
    <row r="1900" spans="1:15" ht="22.5" hidden="1" customHeight="1">
      <c r="A1900" s="103">
        <f>MAX(A$2:A1899)+1</f>
        <v>1773</v>
      </c>
      <c r="B1900" s="103">
        <v>250700012</v>
      </c>
      <c r="C1900" s="103" t="s">
        <v>3082</v>
      </c>
      <c r="D1900" s="103" t="s">
        <v>3083</v>
      </c>
      <c r="E1900" s="103"/>
      <c r="F1900" s="114" t="s">
        <v>23</v>
      </c>
      <c r="G1900" s="114" t="s">
        <v>1381</v>
      </c>
      <c r="H1900" s="376">
        <v>60</v>
      </c>
      <c r="I1900" s="374"/>
      <c r="J1900" s="375"/>
      <c r="K1900" s="103"/>
      <c r="L1900" s="114"/>
      <c r="M1900" s="114"/>
      <c r="N1900" s="103"/>
      <c r="O1900" s="103" t="s">
        <v>17</v>
      </c>
    </row>
    <row r="1901" spans="1:15" ht="22.5" hidden="1" customHeight="1">
      <c r="A1901" s="103">
        <f>MAX(A$2:A1900)+1</f>
        <v>1774</v>
      </c>
      <c r="B1901" s="103">
        <v>250700013</v>
      </c>
      <c r="C1901" s="103" t="s">
        <v>3084</v>
      </c>
      <c r="D1901" s="103" t="s">
        <v>2903</v>
      </c>
      <c r="E1901" s="103"/>
      <c r="F1901" s="114" t="s">
        <v>23</v>
      </c>
      <c r="G1901" s="114" t="s">
        <v>1381</v>
      </c>
      <c r="H1901" s="376">
        <v>90</v>
      </c>
      <c r="I1901" s="374"/>
      <c r="J1901" s="375"/>
      <c r="K1901" s="103"/>
      <c r="L1901" s="114"/>
      <c r="M1901" s="114"/>
      <c r="N1901" s="103"/>
      <c r="O1901" s="103" t="s">
        <v>17</v>
      </c>
    </row>
    <row r="1902" spans="1:15" ht="22.5" hidden="1" customHeight="1">
      <c r="A1902" s="103">
        <f>MAX(A$2:A1901)+1</f>
        <v>1775</v>
      </c>
      <c r="B1902" s="103">
        <v>250700014</v>
      </c>
      <c r="C1902" s="103" t="s">
        <v>3085</v>
      </c>
      <c r="D1902" s="103" t="s">
        <v>3086</v>
      </c>
      <c r="E1902" s="103"/>
      <c r="F1902" s="114" t="s">
        <v>23</v>
      </c>
      <c r="G1902" s="114" t="s">
        <v>1381</v>
      </c>
      <c r="H1902" s="376">
        <v>90</v>
      </c>
      <c r="I1902" s="374"/>
      <c r="J1902" s="375"/>
      <c r="K1902" s="103"/>
      <c r="L1902" s="114"/>
      <c r="M1902" s="114"/>
      <c r="N1902" s="103"/>
      <c r="O1902" s="103" t="s">
        <v>17</v>
      </c>
    </row>
    <row r="1903" spans="1:15" ht="22.5" hidden="1" customHeight="1">
      <c r="A1903" s="103">
        <f>MAX(A$2:A1902)+1</f>
        <v>1776</v>
      </c>
      <c r="B1903" s="103">
        <v>250700015</v>
      </c>
      <c r="C1903" s="103" t="s">
        <v>3087</v>
      </c>
      <c r="D1903" s="103" t="s">
        <v>2903</v>
      </c>
      <c r="E1903" s="103"/>
      <c r="F1903" s="114" t="s">
        <v>23</v>
      </c>
      <c r="G1903" s="114" t="s">
        <v>1381</v>
      </c>
      <c r="H1903" s="376">
        <v>30</v>
      </c>
      <c r="I1903" s="374"/>
      <c r="J1903" s="375"/>
      <c r="K1903" s="103"/>
      <c r="L1903" s="114"/>
      <c r="M1903" s="114"/>
      <c r="N1903" s="103"/>
      <c r="O1903" s="103" t="s">
        <v>17</v>
      </c>
    </row>
    <row r="1904" spans="1:15" ht="33.75" hidden="1" customHeight="1">
      <c r="A1904" s="103">
        <f>MAX(A$2:A1903)+1</f>
        <v>1777</v>
      </c>
      <c r="B1904" s="103">
        <v>250700018</v>
      </c>
      <c r="C1904" s="103" t="s">
        <v>3088</v>
      </c>
      <c r="D1904" s="103" t="s">
        <v>3089</v>
      </c>
      <c r="E1904" s="103"/>
      <c r="F1904" s="116" t="s">
        <v>23</v>
      </c>
      <c r="G1904" s="114" t="s">
        <v>32</v>
      </c>
      <c r="H1904" s="373">
        <v>180</v>
      </c>
      <c r="I1904" s="374"/>
      <c r="J1904" s="375"/>
      <c r="K1904" s="103" t="s">
        <v>2977</v>
      </c>
      <c r="L1904" s="114"/>
      <c r="M1904" s="114"/>
      <c r="N1904" s="114"/>
      <c r="O1904" s="103" t="s">
        <v>94</v>
      </c>
    </row>
    <row r="1905" spans="1:15" ht="22.5" hidden="1" customHeight="1">
      <c r="A1905" s="103">
        <f>MAX(A$2:A1904)+1</f>
        <v>1778</v>
      </c>
      <c r="B1905" s="103">
        <v>250700019</v>
      </c>
      <c r="C1905" s="103" t="s">
        <v>3090</v>
      </c>
      <c r="D1905" s="103"/>
      <c r="E1905" s="103"/>
      <c r="F1905" s="114" t="s">
        <v>23</v>
      </c>
      <c r="G1905" s="114" t="s">
        <v>32</v>
      </c>
      <c r="H1905" s="373" t="s">
        <v>56</v>
      </c>
      <c r="I1905" s="374"/>
      <c r="J1905" s="375"/>
      <c r="K1905" s="239" t="s">
        <v>336</v>
      </c>
      <c r="L1905" s="114"/>
      <c r="M1905" s="114"/>
      <c r="N1905" s="103"/>
      <c r="O1905" s="103" t="s">
        <v>17</v>
      </c>
    </row>
    <row r="1906" spans="1:15" ht="11.25" hidden="1" customHeight="1">
      <c r="A1906" s="103">
        <f>MAX(A$2:A1905)+1</f>
        <v>1779</v>
      </c>
      <c r="B1906" s="103">
        <v>250700020</v>
      </c>
      <c r="C1906" s="103" t="s">
        <v>3091</v>
      </c>
      <c r="D1906" s="103" t="s">
        <v>3092</v>
      </c>
      <c r="E1906" s="103"/>
      <c r="F1906" s="114" t="s">
        <v>23</v>
      </c>
      <c r="G1906" s="114" t="s">
        <v>32</v>
      </c>
      <c r="H1906" s="373" t="s">
        <v>56</v>
      </c>
      <c r="I1906" s="374"/>
      <c r="J1906" s="375"/>
      <c r="K1906" s="103"/>
      <c r="L1906" s="114"/>
      <c r="M1906" s="114"/>
      <c r="N1906" s="114"/>
      <c r="O1906" s="103" t="s">
        <v>94</v>
      </c>
    </row>
    <row r="1907" spans="1:15" s="87" customFormat="1" ht="56.25" hidden="1" customHeight="1">
      <c r="A1907" s="103"/>
      <c r="B1907" s="103">
        <v>2509</v>
      </c>
      <c r="C1907" s="103" t="s">
        <v>3093</v>
      </c>
      <c r="D1907" s="103"/>
      <c r="E1907" s="103"/>
      <c r="F1907" s="114"/>
      <c r="G1907" s="114"/>
      <c r="H1907" s="373"/>
      <c r="I1907" s="374"/>
      <c r="J1907" s="375"/>
      <c r="K1907" s="103" t="s">
        <v>3094</v>
      </c>
      <c r="L1907" s="114"/>
      <c r="M1907" s="114"/>
      <c r="N1907" s="103"/>
      <c r="O1907" s="103" t="s">
        <v>17</v>
      </c>
    </row>
    <row r="1908" spans="1:15" ht="22.5" hidden="1" customHeight="1">
      <c r="A1908" s="103">
        <f>MAX(A$2:A1907)+1</f>
        <v>1780</v>
      </c>
      <c r="B1908" s="103">
        <v>250900001</v>
      </c>
      <c r="C1908" s="103" t="s">
        <v>3095</v>
      </c>
      <c r="D1908" s="103"/>
      <c r="E1908" s="103"/>
      <c r="F1908" s="114" t="s">
        <v>36</v>
      </c>
      <c r="G1908" s="114" t="s">
        <v>3096</v>
      </c>
      <c r="H1908" s="373">
        <v>195</v>
      </c>
      <c r="I1908" s="374"/>
      <c r="J1908" s="375"/>
      <c r="K1908" s="103"/>
      <c r="L1908" s="114"/>
      <c r="M1908" s="114"/>
      <c r="N1908" s="103"/>
      <c r="O1908" s="103" t="s">
        <v>17</v>
      </c>
    </row>
    <row r="1909" spans="1:15" ht="22.5" hidden="1" customHeight="1">
      <c r="A1909" s="103">
        <f>MAX(A$2:A1908)+1</f>
        <v>1781</v>
      </c>
      <c r="B1909" s="103">
        <v>250900002</v>
      </c>
      <c r="C1909" s="103" t="s">
        <v>3097</v>
      </c>
      <c r="D1909" s="103"/>
      <c r="E1909" s="103"/>
      <c r="F1909" s="114" t="s">
        <v>36</v>
      </c>
      <c r="G1909" s="114" t="s">
        <v>3096</v>
      </c>
      <c r="H1909" s="373">
        <v>115</v>
      </c>
      <c r="I1909" s="374"/>
      <c r="J1909" s="375"/>
      <c r="K1909" s="103"/>
      <c r="L1909" s="114"/>
      <c r="M1909" s="114"/>
      <c r="N1909" s="103"/>
      <c r="O1909" s="103" t="s">
        <v>17</v>
      </c>
    </row>
    <row r="1910" spans="1:15" ht="22.5" hidden="1" customHeight="1">
      <c r="A1910" s="103">
        <f>MAX(A$2:A1909)+1</f>
        <v>1782</v>
      </c>
      <c r="B1910" s="103">
        <v>250900003</v>
      </c>
      <c r="C1910" s="103" t="s">
        <v>3098</v>
      </c>
      <c r="D1910" s="103"/>
      <c r="E1910" s="103"/>
      <c r="F1910" s="114" t="s">
        <v>36</v>
      </c>
      <c r="G1910" s="114" t="s">
        <v>3096</v>
      </c>
      <c r="H1910" s="373">
        <v>32</v>
      </c>
      <c r="I1910" s="374"/>
      <c r="J1910" s="375"/>
      <c r="K1910" s="103"/>
      <c r="L1910" s="114"/>
      <c r="M1910" s="114"/>
      <c r="N1910" s="103"/>
      <c r="O1910" s="103" t="s">
        <v>17</v>
      </c>
    </row>
    <row r="1911" spans="1:15" s="87" customFormat="1" ht="22.5" hidden="1" customHeight="1">
      <c r="A1911" s="103"/>
      <c r="B1911" s="103">
        <v>26</v>
      </c>
      <c r="C1911" s="103" t="s">
        <v>3099</v>
      </c>
      <c r="D1911" s="103"/>
      <c r="E1911" s="103"/>
      <c r="F1911" s="114"/>
      <c r="G1911" s="114"/>
      <c r="H1911" s="373"/>
      <c r="I1911" s="374"/>
      <c r="J1911" s="375"/>
      <c r="K1911" s="103"/>
      <c r="L1911" s="114"/>
      <c r="M1911" s="114"/>
      <c r="N1911" s="103"/>
      <c r="O1911" s="103" t="s">
        <v>17</v>
      </c>
    </row>
    <row r="1912" spans="1:15" ht="22.5" hidden="1" customHeight="1">
      <c r="A1912" s="103">
        <f>MAX(A$2:A1911)+1</f>
        <v>1783</v>
      </c>
      <c r="B1912" s="103">
        <v>260000001</v>
      </c>
      <c r="C1912" s="103" t="s">
        <v>3100</v>
      </c>
      <c r="D1912" s="103" t="s">
        <v>3101</v>
      </c>
      <c r="E1912" s="103"/>
      <c r="F1912" s="114" t="s">
        <v>31</v>
      </c>
      <c r="G1912" s="114" t="s">
        <v>32</v>
      </c>
      <c r="H1912" s="376">
        <v>3</v>
      </c>
      <c r="I1912" s="374"/>
      <c r="J1912" s="375"/>
      <c r="K1912" s="103"/>
      <c r="L1912" s="114"/>
      <c r="M1912" s="114"/>
      <c r="N1912" s="103"/>
      <c r="O1912" s="103" t="s">
        <v>17</v>
      </c>
    </row>
    <row r="1913" spans="1:15" ht="22.5" hidden="1" customHeight="1">
      <c r="A1913" s="103">
        <f>MAX(A$2:A1912)+1</f>
        <v>1784</v>
      </c>
      <c r="B1913" s="103" t="s">
        <v>3102</v>
      </c>
      <c r="C1913" s="103" t="s">
        <v>3100</v>
      </c>
      <c r="D1913" s="103"/>
      <c r="E1913" s="103"/>
      <c r="F1913" s="114" t="s">
        <v>31</v>
      </c>
      <c r="G1913" s="114" t="s">
        <v>32</v>
      </c>
      <c r="H1913" s="376">
        <v>5</v>
      </c>
      <c r="I1913" s="374"/>
      <c r="J1913" s="375"/>
      <c r="K1913" s="103" t="s">
        <v>3103</v>
      </c>
      <c r="L1913" s="114"/>
      <c r="M1913" s="114"/>
      <c r="N1913" s="103"/>
      <c r="O1913" s="103" t="s">
        <v>17</v>
      </c>
    </row>
    <row r="1914" spans="1:15" ht="22.5" hidden="1" customHeight="1">
      <c r="A1914" s="103">
        <f>MAX(A$2:A1913)+1</f>
        <v>1785</v>
      </c>
      <c r="B1914" s="103" t="s">
        <v>3104</v>
      </c>
      <c r="C1914" s="103" t="s">
        <v>3100</v>
      </c>
      <c r="D1914" s="103"/>
      <c r="E1914" s="103"/>
      <c r="F1914" s="114" t="s">
        <v>23</v>
      </c>
      <c r="G1914" s="114" t="s">
        <v>32</v>
      </c>
      <c r="H1914" s="373">
        <v>45</v>
      </c>
      <c r="I1914" s="374"/>
      <c r="J1914" s="375"/>
      <c r="K1914" s="103" t="s">
        <v>1664</v>
      </c>
      <c r="L1914" s="114"/>
      <c r="M1914" s="114"/>
      <c r="N1914" s="103"/>
      <c r="O1914" s="103" t="s">
        <v>17</v>
      </c>
    </row>
    <row r="1915" spans="1:15" ht="22.5" hidden="1" customHeight="1">
      <c r="A1915" s="103">
        <f>MAX(A$2:A1914)+1</f>
        <v>1786</v>
      </c>
      <c r="B1915" s="103" t="s">
        <v>3105</v>
      </c>
      <c r="C1915" s="103" t="s">
        <v>3106</v>
      </c>
      <c r="D1915" s="103" t="s">
        <v>3107</v>
      </c>
      <c r="E1915" s="103"/>
      <c r="F1915" s="114" t="s">
        <v>31</v>
      </c>
      <c r="G1915" s="114" t="s">
        <v>32</v>
      </c>
      <c r="H1915" s="373">
        <v>16</v>
      </c>
      <c r="I1915" s="374"/>
      <c r="J1915" s="375"/>
      <c r="K1915" s="103" t="s">
        <v>3108</v>
      </c>
      <c r="L1915" s="114"/>
      <c r="M1915" s="114"/>
      <c r="N1915" s="103"/>
      <c r="O1915" s="103" t="s">
        <v>17</v>
      </c>
    </row>
    <row r="1916" spans="1:15" ht="22.5" hidden="1" customHeight="1">
      <c r="A1916" s="103">
        <f>MAX(A$2:A1915)+1</f>
        <v>1787</v>
      </c>
      <c r="B1916" s="103">
        <v>260000002</v>
      </c>
      <c r="C1916" s="103" t="s">
        <v>3109</v>
      </c>
      <c r="D1916" s="103" t="s">
        <v>3110</v>
      </c>
      <c r="E1916" s="103"/>
      <c r="F1916" s="114" t="s">
        <v>31</v>
      </c>
      <c r="G1916" s="114" t="s">
        <v>32</v>
      </c>
      <c r="H1916" s="376">
        <v>8</v>
      </c>
      <c r="I1916" s="374"/>
      <c r="J1916" s="375"/>
      <c r="K1916" s="103"/>
      <c r="L1916" s="114"/>
      <c r="M1916" s="114"/>
      <c r="N1916" s="103"/>
      <c r="O1916" s="103" t="s">
        <v>17</v>
      </c>
    </row>
    <row r="1917" spans="1:15" ht="33.75" hidden="1" customHeight="1">
      <c r="A1917" s="103">
        <f>MAX(A$2:A1916)+1</f>
        <v>1788</v>
      </c>
      <c r="B1917" s="103" t="s">
        <v>3111</v>
      </c>
      <c r="C1917" s="103" t="s">
        <v>3109</v>
      </c>
      <c r="D1917" s="103"/>
      <c r="E1917" s="103"/>
      <c r="F1917" s="114" t="s">
        <v>3112</v>
      </c>
      <c r="G1917" s="114" t="s">
        <v>32</v>
      </c>
      <c r="H1917" s="373">
        <v>65</v>
      </c>
      <c r="I1917" s="374"/>
      <c r="J1917" s="375"/>
      <c r="K1917" s="103" t="s">
        <v>3113</v>
      </c>
      <c r="L1917" s="114"/>
      <c r="M1917" s="114"/>
      <c r="N1917" s="103"/>
      <c r="O1917" s="103" t="s">
        <v>17</v>
      </c>
    </row>
    <row r="1918" spans="1:15" ht="22.5" hidden="1" customHeight="1">
      <c r="A1918" s="103">
        <f>MAX(A$2:A1917)+1</f>
        <v>1789</v>
      </c>
      <c r="B1918" s="103">
        <v>260000003</v>
      </c>
      <c r="C1918" s="103" t="s">
        <v>3114</v>
      </c>
      <c r="D1918" s="103"/>
      <c r="E1918" s="103"/>
      <c r="F1918" s="114" t="s">
        <v>31</v>
      </c>
      <c r="G1918" s="114" t="s">
        <v>2746</v>
      </c>
      <c r="H1918" s="376">
        <v>8</v>
      </c>
      <c r="I1918" s="374"/>
      <c r="J1918" s="375"/>
      <c r="K1918" s="103"/>
      <c r="L1918" s="114"/>
      <c r="M1918" s="114"/>
      <c r="N1918" s="103"/>
      <c r="O1918" s="103" t="s">
        <v>17</v>
      </c>
    </row>
    <row r="1919" spans="1:15" ht="22.5" hidden="1" customHeight="1">
      <c r="A1919" s="103">
        <f>MAX(A$2:A1918)+1</f>
        <v>1790</v>
      </c>
      <c r="B1919" s="103">
        <v>260000004</v>
      </c>
      <c r="C1919" s="103" t="s">
        <v>3115</v>
      </c>
      <c r="D1919" s="103" t="s">
        <v>3116</v>
      </c>
      <c r="E1919" s="103"/>
      <c r="F1919" s="114" t="s">
        <v>31</v>
      </c>
      <c r="G1919" s="114" t="s">
        <v>32</v>
      </c>
      <c r="H1919" s="376">
        <v>10</v>
      </c>
      <c r="I1919" s="374"/>
      <c r="J1919" s="375"/>
      <c r="K1919" s="103"/>
      <c r="L1919" s="114"/>
      <c r="M1919" s="114"/>
      <c r="N1919" s="103"/>
      <c r="O1919" s="103" t="s">
        <v>17</v>
      </c>
    </row>
    <row r="1920" spans="1:15" ht="22.5" hidden="1" customHeight="1">
      <c r="A1920" s="103">
        <f>MAX(A$2:A1919)+1</f>
        <v>1791</v>
      </c>
      <c r="B1920" s="103">
        <v>260000005</v>
      </c>
      <c r="C1920" s="103" t="s">
        <v>3117</v>
      </c>
      <c r="D1920" s="103" t="s">
        <v>3118</v>
      </c>
      <c r="E1920" s="103"/>
      <c r="F1920" s="114" t="s">
        <v>31</v>
      </c>
      <c r="G1920" s="114" t="s">
        <v>2407</v>
      </c>
      <c r="H1920" s="376">
        <v>10</v>
      </c>
      <c r="I1920" s="374"/>
      <c r="J1920" s="375"/>
      <c r="K1920" s="103"/>
      <c r="L1920" s="114"/>
      <c r="M1920" s="114"/>
      <c r="N1920" s="103"/>
      <c r="O1920" s="103" t="s">
        <v>17</v>
      </c>
    </row>
    <row r="1921" spans="1:15" ht="22.5" hidden="1" customHeight="1">
      <c r="A1921" s="103">
        <f>MAX(A$2:A1920)+1</f>
        <v>1792</v>
      </c>
      <c r="B1921" s="133" t="s">
        <v>3119</v>
      </c>
      <c r="C1921" s="152" t="s">
        <v>3117</v>
      </c>
      <c r="D1921" s="152"/>
      <c r="E1921" s="150"/>
      <c r="F1921" s="95" t="s">
        <v>23</v>
      </c>
      <c r="G1921" s="147" t="s">
        <v>32</v>
      </c>
      <c r="H1921" s="373" t="s">
        <v>56</v>
      </c>
      <c r="I1921" s="374"/>
      <c r="J1921" s="375"/>
      <c r="K1921" s="207" t="s">
        <v>3120</v>
      </c>
      <c r="L1921" s="114"/>
      <c r="M1921" s="114"/>
      <c r="N1921" s="103"/>
      <c r="O1921" s="103" t="s">
        <v>17</v>
      </c>
    </row>
    <row r="1922" spans="1:15" ht="78.75" hidden="1" customHeight="1">
      <c r="A1922" s="103">
        <f>MAX(A$2:A1921)+1</f>
        <v>1793</v>
      </c>
      <c r="B1922" s="103">
        <v>260000006</v>
      </c>
      <c r="C1922" s="103" t="s">
        <v>3121</v>
      </c>
      <c r="D1922" s="180" t="s">
        <v>3122</v>
      </c>
      <c r="E1922" s="103"/>
      <c r="F1922" s="114" t="s">
        <v>31</v>
      </c>
      <c r="G1922" s="114" t="s">
        <v>2407</v>
      </c>
      <c r="H1922" s="376">
        <v>60</v>
      </c>
      <c r="I1922" s="374"/>
      <c r="J1922" s="375"/>
      <c r="K1922" s="103"/>
      <c r="L1922" s="114"/>
      <c r="M1922" s="114"/>
      <c r="N1922" s="103"/>
      <c r="O1922" s="103" t="s">
        <v>17</v>
      </c>
    </row>
    <row r="1923" spans="1:15" ht="22.5" hidden="1" customHeight="1">
      <c r="A1923" s="103">
        <f>MAX(A$2:A1922)+1</f>
        <v>1794</v>
      </c>
      <c r="B1923" s="103">
        <v>260000007</v>
      </c>
      <c r="C1923" s="103" t="s">
        <v>3123</v>
      </c>
      <c r="D1923" s="103"/>
      <c r="E1923" s="103"/>
      <c r="F1923" s="114" t="s">
        <v>36</v>
      </c>
      <c r="G1923" s="114" t="s">
        <v>32</v>
      </c>
      <c r="H1923" s="376">
        <v>80</v>
      </c>
      <c r="I1923" s="374"/>
      <c r="J1923" s="375"/>
      <c r="K1923" s="103"/>
      <c r="L1923" s="114"/>
      <c r="M1923" s="114"/>
      <c r="N1923" s="103"/>
      <c r="O1923" s="103" t="s">
        <v>17</v>
      </c>
    </row>
    <row r="1924" spans="1:15" ht="22.5" hidden="1" customHeight="1">
      <c r="A1924" s="103">
        <f>MAX(A$2:A1923)+1</f>
        <v>1795</v>
      </c>
      <c r="B1924" s="103" t="s">
        <v>3124</v>
      </c>
      <c r="C1924" s="103" t="s">
        <v>3123</v>
      </c>
      <c r="D1924" s="103"/>
      <c r="E1924" s="103"/>
      <c r="F1924" s="114" t="s">
        <v>23</v>
      </c>
      <c r="G1924" s="114" t="s">
        <v>32</v>
      </c>
      <c r="H1924" s="373">
        <v>50</v>
      </c>
      <c r="I1924" s="374"/>
      <c r="J1924" s="375"/>
      <c r="K1924" s="103" t="s">
        <v>3125</v>
      </c>
      <c r="L1924" s="114"/>
      <c r="M1924" s="114"/>
      <c r="N1924" s="103"/>
      <c r="O1924" s="103" t="s">
        <v>17</v>
      </c>
    </row>
    <row r="1925" spans="1:15" ht="22.5" hidden="1" customHeight="1">
      <c r="A1925" s="103">
        <f>MAX(A$2:A1924)+1</f>
        <v>1796</v>
      </c>
      <c r="B1925" s="103">
        <v>260000008</v>
      </c>
      <c r="C1925" s="103" t="s">
        <v>3126</v>
      </c>
      <c r="D1925" s="103"/>
      <c r="E1925" s="103"/>
      <c r="F1925" s="114" t="s">
        <v>36</v>
      </c>
      <c r="G1925" s="114" t="s">
        <v>32</v>
      </c>
      <c r="H1925" s="376">
        <v>80</v>
      </c>
      <c r="I1925" s="374"/>
      <c r="J1925" s="375"/>
      <c r="K1925" s="103"/>
      <c r="L1925" s="114"/>
      <c r="M1925" s="114"/>
      <c r="N1925" s="103"/>
      <c r="O1925" s="103" t="s">
        <v>17</v>
      </c>
    </row>
    <row r="1926" spans="1:15" ht="22.5" hidden="1" customHeight="1">
      <c r="A1926" s="103">
        <f>MAX(A$2:A1925)+1</f>
        <v>1797</v>
      </c>
      <c r="B1926" s="103">
        <v>260000009</v>
      </c>
      <c r="C1926" s="103" t="s">
        <v>3127</v>
      </c>
      <c r="D1926" s="103"/>
      <c r="E1926" s="103"/>
      <c r="F1926" s="114" t="s">
        <v>36</v>
      </c>
      <c r="G1926" s="114" t="s">
        <v>32</v>
      </c>
      <c r="H1926" s="376">
        <v>80</v>
      </c>
      <c r="I1926" s="374"/>
      <c r="J1926" s="375"/>
      <c r="K1926" s="103"/>
      <c r="L1926" s="114"/>
      <c r="M1926" s="114"/>
      <c r="N1926" s="103"/>
      <c r="O1926" s="103" t="s">
        <v>17</v>
      </c>
    </row>
    <row r="1927" spans="1:15" ht="22.5" hidden="1" customHeight="1">
      <c r="A1927" s="103">
        <f>MAX(A$2:A1926)+1</f>
        <v>1798</v>
      </c>
      <c r="B1927" s="103">
        <v>260000010</v>
      </c>
      <c r="C1927" s="103" t="s">
        <v>3128</v>
      </c>
      <c r="D1927" s="103"/>
      <c r="E1927" s="103"/>
      <c r="F1927" s="114" t="s">
        <v>914</v>
      </c>
      <c r="G1927" s="114" t="s">
        <v>3129</v>
      </c>
      <c r="H1927" s="376">
        <v>50</v>
      </c>
      <c r="I1927" s="374"/>
      <c r="J1927" s="375"/>
      <c r="K1927" s="103" t="s">
        <v>908</v>
      </c>
      <c r="L1927" s="114"/>
      <c r="M1927" s="114"/>
      <c r="N1927" s="103"/>
      <c r="O1927" s="103" t="s">
        <v>17</v>
      </c>
    </row>
    <row r="1928" spans="1:15" ht="22.5" hidden="1" customHeight="1">
      <c r="A1928" s="103">
        <f>MAX(A$2:A1927)+1</f>
        <v>1799</v>
      </c>
      <c r="B1928" s="103" t="s">
        <v>3130</v>
      </c>
      <c r="C1928" s="103" t="s">
        <v>3128</v>
      </c>
      <c r="D1928" s="103" t="s">
        <v>3131</v>
      </c>
      <c r="E1928" s="103"/>
      <c r="F1928" s="114" t="s">
        <v>36</v>
      </c>
      <c r="G1928" s="114" t="s">
        <v>32</v>
      </c>
      <c r="H1928" s="373">
        <v>114</v>
      </c>
      <c r="I1928" s="374"/>
      <c r="J1928" s="375"/>
      <c r="K1928" s="103" t="s">
        <v>3132</v>
      </c>
      <c r="L1928" s="114"/>
      <c r="M1928" s="114"/>
      <c r="N1928" s="103"/>
      <c r="O1928" s="103" t="s">
        <v>17</v>
      </c>
    </row>
    <row r="1929" spans="1:15" ht="22.5" hidden="1" customHeight="1">
      <c r="A1929" s="103">
        <f>MAX(A$2:A1928)+1</f>
        <v>1800</v>
      </c>
      <c r="B1929" s="103">
        <v>260000011</v>
      </c>
      <c r="C1929" s="103" t="s">
        <v>3133</v>
      </c>
      <c r="D1929" s="103"/>
      <c r="E1929" s="103"/>
      <c r="F1929" s="114" t="s">
        <v>31</v>
      </c>
      <c r="G1929" s="114" t="s">
        <v>32</v>
      </c>
      <c r="H1929" s="376">
        <v>1</v>
      </c>
      <c r="I1929" s="374"/>
      <c r="J1929" s="375"/>
      <c r="K1929" s="103"/>
      <c r="L1929" s="114"/>
      <c r="M1929" s="114"/>
      <c r="N1929" s="103"/>
      <c r="O1929" s="103" t="s">
        <v>17</v>
      </c>
    </row>
    <row r="1930" spans="1:15" ht="33.75" hidden="1" customHeight="1">
      <c r="A1930" s="103">
        <f>MAX(A$2:A1929)+1</f>
        <v>1801</v>
      </c>
      <c r="B1930" s="103">
        <v>260000012</v>
      </c>
      <c r="C1930" s="103" t="s">
        <v>3134</v>
      </c>
      <c r="D1930" s="103" t="s">
        <v>3135</v>
      </c>
      <c r="E1930" s="103"/>
      <c r="F1930" s="114" t="s">
        <v>31</v>
      </c>
      <c r="G1930" s="114" t="s">
        <v>3136</v>
      </c>
      <c r="H1930" s="376">
        <v>4</v>
      </c>
      <c r="I1930" s="374"/>
      <c r="J1930" s="375"/>
      <c r="K1930" s="103" t="s">
        <v>3137</v>
      </c>
      <c r="L1930" s="114"/>
      <c r="M1930" s="114"/>
      <c r="N1930" s="103"/>
      <c r="O1930" s="103" t="s">
        <v>17</v>
      </c>
    </row>
    <row r="1931" spans="1:15" ht="22.5" hidden="1" customHeight="1">
      <c r="A1931" s="103">
        <f>MAX(A$2:A1930)+1</f>
        <v>1802</v>
      </c>
      <c r="B1931" s="103" t="s">
        <v>3138</v>
      </c>
      <c r="C1931" s="103" t="s">
        <v>3134</v>
      </c>
      <c r="D1931" s="103"/>
      <c r="E1931" s="103"/>
      <c r="F1931" s="114" t="s">
        <v>36</v>
      </c>
      <c r="G1931" s="114" t="s">
        <v>32</v>
      </c>
      <c r="H1931" s="376">
        <v>50</v>
      </c>
      <c r="I1931" s="374"/>
      <c r="J1931" s="375"/>
      <c r="K1931" s="103" t="s">
        <v>3139</v>
      </c>
      <c r="L1931" s="114"/>
      <c r="M1931" s="114"/>
      <c r="N1931" s="103"/>
      <c r="O1931" s="103" t="s">
        <v>17</v>
      </c>
    </row>
    <row r="1932" spans="1:15" ht="33.75" hidden="1" customHeight="1">
      <c r="A1932" s="103">
        <f>MAX(A$2:A1931)+1</f>
        <v>1803</v>
      </c>
      <c r="B1932" s="103">
        <v>260000013</v>
      </c>
      <c r="C1932" s="103" t="s">
        <v>3140</v>
      </c>
      <c r="D1932" s="103" t="s">
        <v>3141</v>
      </c>
      <c r="E1932" s="103"/>
      <c r="F1932" s="114" t="s">
        <v>36</v>
      </c>
      <c r="G1932" s="114" t="s">
        <v>32</v>
      </c>
      <c r="H1932" s="376">
        <v>30</v>
      </c>
      <c r="I1932" s="374"/>
      <c r="J1932" s="375"/>
      <c r="K1932" s="103"/>
      <c r="L1932" s="114"/>
      <c r="M1932" s="114"/>
      <c r="N1932" s="103"/>
      <c r="O1932" s="103" t="s">
        <v>17</v>
      </c>
    </row>
    <row r="1933" spans="1:15" ht="22.5" hidden="1" customHeight="1">
      <c r="A1933" s="103">
        <f>MAX(A$2:A1932)+1</f>
        <v>1804</v>
      </c>
      <c r="B1933" s="103">
        <v>260000014</v>
      </c>
      <c r="C1933" s="103" t="s">
        <v>3142</v>
      </c>
      <c r="D1933" s="103"/>
      <c r="E1933" s="103"/>
      <c r="F1933" s="114" t="s">
        <v>23</v>
      </c>
      <c r="G1933" s="114" t="s">
        <v>32</v>
      </c>
      <c r="H1933" s="376">
        <v>30</v>
      </c>
      <c r="I1933" s="374"/>
      <c r="J1933" s="375"/>
      <c r="K1933" s="103"/>
      <c r="L1933" s="114"/>
      <c r="M1933" s="114"/>
      <c r="N1933" s="103"/>
      <c r="O1933" s="103" t="s">
        <v>17</v>
      </c>
    </row>
    <row r="1934" spans="1:15" ht="22.5" hidden="1" customHeight="1">
      <c r="A1934" s="103">
        <f>MAX(A$2:A1933)+1</f>
        <v>1805</v>
      </c>
      <c r="B1934" s="103">
        <v>260000015</v>
      </c>
      <c r="C1934" s="103" t="s">
        <v>3143</v>
      </c>
      <c r="D1934" s="103"/>
      <c r="E1934" s="103"/>
      <c r="F1934" s="114" t="s">
        <v>36</v>
      </c>
      <c r="G1934" s="114" t="s">
        <v>32</v>
      </c>
      <c r="H1934" s="376">
        <v>30</v>
      </c>
      <c r="I1934" s="374"/>
      <c r="J1934" s="375"/>
      <c r="K1934" s="103"/>
      <c r="L1934" s="114"/>
      <c r="M1934" s="114"/>
      <c r="N1934" s="103"/>
      <c r="O1934" s="103" t="s">
        <v>17</v>
      </c>
    </row>
    <row r="1935" spans="1:15" ht="22.5" hidden="1" customHeight="1">
      <c r="A1935" s="103">
        <f>MAX(A$2:A1934)+1</f>
        <v>1806</v>
      </c>
      <c r="B1935" s="103">
        <v>260000016</v>
      </c>
      <c r="C1935" s="103" t="s">
        <v>3144</v>
      </c>
      <c r="D1935" s="103"/>
      <c r="E1935" s="103"/>
      <c r="F1935" s="114" t="s">
        <v>31</v>
      </c>
      <c r="G1935" s="114" t="s">
        <v>32</v>
      </c>
      <c r="H1935" s="376">
        <v>3</v>
      </c>
      <c r="I1935" s="374"/>
      <c r="J1935" s="375"/>
      <c r="K1935" s="103"/>
      <c r="L1935" s="114"/>
      <c r="M1935" s="114"/>
      <c r="N1935" s="103"/>
      <c r="O1935" s="103" t="s">
        <v>17</v>
      </c>
    </row>
    <row r="1936" spans="1:15" ht="22.5" hidden="1" customHeight="1">
      <c r="A1936" s="103">
        <f>MAX(A$2:A1935)+1</f>
        <v>1807</v>
      </c>
      <c r="B1936" s="103" t="s">
        <v>3145</v>
      </c>
      <c r="C1936" s="103" t="s">
        <v>3146</v>
      </c>
      <c r="D1936" s="103"/>
      <c r="E1936" s="103"/>
      <c r="F1936" s="114" t="s">
        <v>36</v>
      </c>
      <c r="G1936" s="114" t="s">
        <v>32</v>
      </c>
      <c r="H1936" s="376">
        <v>100</v>
      </c>
      <c r="I1936" s="374"/>
      <c r="J1936" s="375"/>
      <c r="K1936" s="103"/>
      <c r="L1936" s="114"/>
      <c r="M1936" s="114"/>
      <c r="N1936" s="103"/>
      <c r="O1936" s="103" t="s">
        <v>17</v>
      </c>
    </row>
    <row r="1937" spans="1:15" ht="22.5" hidden="1" customHeight="1">
      <c r="A1937" s="103">
        <f>MAX(A$2:A1936)+1</f>
        <v>1808</v>
      </c>
      <c r="B1937" s="103" t="s">
        <v>3147</v>
      </c>
      <c r="C1937" s="103" t="s">
        <v>3148</v>
      </c>
      <c r="D1937" s="103" t="s">
        <v>3149</v>
      </c>
      <c r="E1937" s="103"/>
      <c r="F1937" s="114" t="s">
        <v>36</v>
      </c>
      <c r="G1937" s="114" t="s">
        <v>32</v>
      </c>
      <c r="H1937" s="373">
        <v>1200</v>
      </c>
      <c r="I1937" s="374"/>
      <c r="J1937" s="375"/>
      <c r="K1937" s="103" t="s">
        <v>3150</v>
      </c>
      <c r="L1937" s="114"/>
      <c r="M1937" s="114"/>
      <c r="N1937" s="103"/>
      <c r="O1937" s="103" t="s">
        <v>17</v>
      </c>
    </row>
    <row r="1938" spans="1:15" ht="22.5" hidden="1" customHeight="1">
      <c r="A1938" s="103">
        <f>MAX(A$2:A1937)+1</f>
        <v>1809</v>
      </c>
      <c r="B1938" s="103">
        <v>260000017</v>
      </c>
      <c r="C1938" s="103" t="s">
        <v>3151</v>
      </c>
      <c r="D1938" s="103"/>
      <c r="E1938" s="103"/>
      <c r="F1938" s="114" t="s">
        <v>31</v>
      </c>
      <c r="G1938" s="114" t="s">
        <v>32</v>
      </c>
      <c r="H1938" s="376">
        <v>3</v>
      </c>
      <c r="I1938" s="374"/>
      <c r="J1938" s="375"/>
      <c r="K1938" s="103"/>
      <c r="L1938" s="114"/>
      <c r="M1938" s="114"/>
      <c r="N1938" s="103"/>
      <c r="O1938" s="103" t="s">
        <v>17</v>
      </c>
    </row>
    <row r="1939" spans="1:15" ht="22.5" hidden="1" customHeight="1">
      <c r="A1939" s="103">
        <f>MAX(A$2:A1938)+1</f>
        <v>1810</v>
      </c>
      <c r="B1939" s="103" t="s">
        <v>3152</v>
      </c>
      <c r="C1939" s="103" t="s">
        <v>3151</v>
      </c>
      <c r="D1939" s="103" t="s">
        <v>3153</v>
      </c>
      <c r="E1939" s="103"/>
      <c r="F1939" s="114" t="s">
        <v>31</v>
      </c>
      <c r="G1939" s="114" t="s">
        <v>32</v>
      </c>
      <c r="H1939" s="373">
        <v>85</v>
      </c>
      <c r="I1939" s="374"/>
      <c r="J1939" s="375"/>
      <c r="K1939" s="103" t="s">
        <v>1662</v>
      </c>
      <c r="L1939" s="114"/>
      <c r="M1939" s="114"/>
      <c r="N1939" s="103"/>
      <c r="O1939" s="103" t="s">
        <v>17</v>
      </c>
    </row>
    <row r="1940" spans="1:15" ht="22.5" hidden="1" customHeight="1">
      <c r="A1940" s="103">
        <f>MAX(A$2:A1939)+1</f>
        <v>1811</v>
      </c>
      <c r="B1940" s="103">
        <v>260000018</v>
      </c>
      <c r="C1940" s="103" t="s">
        <v>3154</v>
      </c>
      <c r="D1940" s="103"/>
      <c r="E1940" s="103"/>
      <c r="F1940" s="114" t="s">
        <v>36</v>
      </c>
      <c r="G1940" s="114" t="s">
        <v>32</v>
      </c>
      <c r="H1940" s="376">
        <v>30</v>
      </c>
      <c r="I1940" s="374"/>
      <c r="J1940" s="375"/>
      <c r="K1940" s="103"/>
      <c r="L1940" s="114"/>
      <c r="M1940" s="114"/>
      <c r="N1940" s="103"/>
      <c r="O1940" s="103" t="s">
        <v>17</v>
      </c>
    </row>
    <row r="1941" spans="1:15" ht="22.5" hidden="1" customHeight="1">
      <c r="A1941" s="103">
        <f>MAX(A$2:A1940)+1</f>
        <v>1812</v>
      </c>
      <c r="B1941" s="103">
        <v>260000019</v>
      </c>
      <c r="C1941" s="103" t="s">
        <v>3155</v>
      </c>
      <c r="D1941" s="103"/>
      <c r="E1941" s="103"/>
      <c r="F1941" s="114" t="s">
        <v>31</v>
      </c>
      <c r="G1941" s="114" t="s">
        <v>3156</v>
      </c>
      <c r="H1941" s="373">
        <v>15</v>
      </c>
      <c r="I1941" s="374"/>
      <c r="J1941" s="375"/>
      <c r="K1941" s="103"/>
      <c r="L1941" s="114"/>
      <c r="M1941" s="114"/>
      <c r="N1941" s="103"/>
      <c r="O1941" s="103" t="s">
        <v>17</v>
      </c>
    </row>
    <row r="1942" spans="1:15" ht="22.5" hidden="1" customHeight="1">
      <c r="A1942" s="103">
        <f>MAX(A$2:A1941)+1</f>
        <v>1813</v>
      </c>
      <c r="B1942" s="103" t="s">
        <v>3157</v>
      </c>
      <c r="C1942" s="103" t="s">
        <v>3155</v>
      </c>
      <c r="D1942" s="103"/>
      <c r="E1942" s="103"/>
      <c r="F1942" s="114" t="s">
        <v>31</v>
      </c>
      <c r="G1942" s="114" t="s">
        <v>32</v>
      </c>
      <c r="H1942" s="373">
        <v>90</v>
      </c>
      <c r="I1942" s="374"/>
      <c r="J1942" s="375"/>
      <c r="K1942" s="103" t="s">
        <v>1662</v>
      </c>
      <c r="L1942" s="114"/>
      <c r="M1942" s="114"/>
      <c r="N1942" s="103"/>
      <c r="O1942" s="103" t="s">
        <v>17</v>
      </c>
    </row>
    <row r="1943" spans="1:15" ht="22.5" hidden="1" customHeight="1">
      <c r="A1943" s="103">
        <f>MAX(A$2:A1942)+1</f>
        <v>1814</v>
      </c>
      <c r="B1943" s="103">
        <v>260000020</v>
      </c>
      <c r="C1943" s="103" t="s">
        <v>3158</v>
      </c>
      <c r="D1943" s="103" t="s">
        <v>3159</v>
      </c>
      <c r="E1943" s="103"/>
      <c r="F1943" s="114" t="s">
        <v>31</v>
      </c>
      <c r="G1943" s="114" t="s">
        <v>32</v>
      </c>
      <c r="H1943" s="376">
        <v>30</v>
      </c>
      <c r="I1943" s="374"/>
      <c r="J1943" s="375"/>
      <c r="K1943" s="103"/>
      <c r="L1943" s="114"/>
      <c r="M1943" s="114"/>
      <c r="N1943" s="103"/>
      <c r="O1943" s="103" t="s">
        <v>17</v>
      </c>
    </row>
    <row r="1944" spans="1:15" ht="22.5" hidden="1" customHeight="1">
      <c r="A1944" s="103">
        <f>MAX(A$2:A1943)+1</f>
        <v>1815</v>
      </c>
      <c r="B1944" s="103">
        <v>260000021</v>
      </c>
      <c r="C1944" s="103" t="s">
        <v>3160</v>
      </c>
      <c r="D1944" s="103"/>
      <c r="E1944" s="103"/>
      <c r="F1944" s="114" t="s">
        <v>31</v>
      </c>
      <c r="G1944" s="114" t="s">
        <v>32</v>
      </c>
      <c r="H1944" s="376">
        <v>30</v>
      </c>
      <c r="I1944" s="374"/>
      <c r="J1944" s="375"/>
      <c r="K1944" s="103"/>
      <c r="L1944" s="114"/>
      <c r="M1944" s="114"/>
      <c r="N1944" s="103"/>
      <c r="O1944" s="103" t="s">
        <v>17</v>
      </c>
    </row>
    <row r="1945" spans="1:15" ht="22.5" hidden="1" customHeight="1">
      <c r="A1945" s="103">
        <f>MAX(A$2:A1944)+1</f>
        <v>1816</v>
      </c>
      <c r="B1945" s="103" t="s">
        <v>3161</v>
      </c>
      <c r="C1945" s="103" t="s">
        <v>3160</v>
      </c>
      <c r="D1945" s="103"/>
      <c r="E1945" s="103"/>
      <c r="F1945" s="114" t="s">
        <v>36</v>
      </c>
      <c r="G1945" s="114" t="s">
        <v>648</v>
      </c>
      <c r="H1945" s="376">
        <v>800</v>
      </c>
      <c r="I1945" s="374"/>
      <c r="J1945" s="375"/>
      <c r="K1945" s="103" t="s">
        <v>3162</v>
      </c>
      <c r="L1945" s="114"/>
      <c r="M1945" s="114"/>
      <c r="N1945" s="103"/>
      <c r="O1945" s="103" t="s">
        <v>17</v>
      </c>
    </row>
    <row r="1946" spans="1:15" ht="22.5" hidden="1" customHeight="1">
      <c r="A1946" s="103">
        <f>MAX(A$2:A1945)+1</f>
        <v>1817</v>
      </c>
      <c r="B1946" s="103" t="s">
        <v>3163</v>
      </c>
      <c r="C1946" s="103" t="s">
        <v>3164</v>
      </c>
      <c r="D1946" s="103" t="s">
        <v>3165</v>
      </c>
      <c r="E1946" s="103"/>
      <c r="F1946" s="114" t="s">
        <v>36</v>
      </c>
      <c r="G1946" s="114" t="s">
        <v>648</v>
      </c>
      <c r="H1946" s="373">
        <v>1150</v>
      </c>
      <c r="I1946" s="374"/>
      <c r="J1946" s="375"/>
      <c r="K1946" s="103" t="s">
        <v>3166</v>
      </c>
      <c r="L1946" s="114"/>
      <c r="M1946" s="114"/>
      <c r="N1946" s="103"/>
      <c r="O1946" s="103" t="s">
        <v>17</v>
      </c>
    </row>
    <row r="1947" spans="1:15" ht="33.75" hidden="1" customHeight="1">
      <c r="A1947" s="103">
        <f>MAX(A$2:A1946)+1</f>
        <v>1818</v>
      </c>
      <c r="B1947" s="103" t="s">
        <v>3167</v>
      </c>
      <c r="C1947" s="103" t="s">
        <v>3168</v>
      </c>
      <c r="D1947" s="103"/>
      <c r="E1947" s="103"/>
      <c r="F1947" s="114" t="s">
        <v>36</v>
      </c>
      <c r="G1947" s="114" t="s">
        <v>648</v>
      </c>
      <c r="H1947" s="373">
        <v>1450</v>
      </c>
      <c r="I1947" s="374"/>
      <c r="J1947" s="375"/>
      <c r="K1947" s="103" t="s">
        <v>3169</v>
      </c>
      <c r="L1947" s="114"/>
      <c r="M1947" s="114"/>
      <c r="N1947" s="103"/>
      <c r="O1947" s="103" t="s">
        <v>17</v>
      </c>
    </row>
    <row r="1948" spans="1:15" ht="22.5" hidden="1" customHeight="1">
      <c r="A1948" s="103">
        <f>MAX(A$2:A1947)+1</f>
        <v>1819</v>
      </c>
      <c r="B1948" s="103">
        <v>260000022</v>
      </c>
      <c r="C1948" s="103" t="s">
        <v>3170</v>
      </c>
      <c r="D1948" s="103"/>
      <c r="E1948" s="103"/>
      <c r="F1948" s="114" t="s">
        <v>36</v>
      </c>
      <c r="G1948" s="114" t="s">
        <v>370</v>
      </c>
      <c r="H1948" s="376">
        <v>500</v>
      </c>
      <c r="I1948" s="374"/>
      <c r="J1948" s="375"/>
      <c r="K1948" s="103" t="s">
        <v>3171</v>
      </c>
      <c r="M1948" s="114"/>
      <c r="N1948" s="103"/>
      <c r="O1948" s="103" t="s">
        <v>17</v>
      </c>
    </row>
    <row r="1949" spans="1:15" ht="22.5" hidden="1" customHeight="1">
      <c r="A1949" s="103">
        <f>MAX(A$2:A1948)+1</f>
        <v>1820</v>
      </c>
      <c r="B1949" s="103" t="s">
        <v>3172</v>
      </c>
      <c r="C1949" s="103" t="s">
        <v>3170</v>
      </c>
      <c r="D1949" s="103"/>
      <c r="E1949" s="103"/>
      <c r="F1949" s="114" t="s">
        <v>36</v>
      </c>
      <c r="G1949" s="114" t="s">
        <v>370</v>
      </c>
      <c r="H1949" s="376">
        <v>300</v>
      </c>
      <c r="I1949" s="374"/>
      <c r="J1949" s="375"/>
      <c r="K1949" s="103" t="s">
        <v>3173</v>
      </c>
      <c r="L1949" s="114"/>
      <c r="M1949" s="114"/>
      <c r="N1949" s="103"/>
      <c r="O1949" s="103" t="s">
        <v>17</v>
      </c>
    </row>
    <row r="1950" spans="1:15" ht="22.5" hidden="1" customHeight="1">
      <c r="A1950" s="103">
        <f>MAX(A$2:A1949)+1</f>
        <v>1821</v>
      </c>
      <c r="B1950" s="103">
        <v>260000023</v>
      </c>
      <c r="C1950" s="103" t="s">
        <v>3174</v>
      </c>
      <c r="D1950" s="103"/>
      <c r="E1950" s="103"/>
      <c r="F1950" s="114" t="s">
        <v>36</v>
      </c>
      <c r="G1950" s="114" t="s">
        <v>370</v>
      </c>
      <c r="H1950" s="376">
        <v>500</v>
      </c>
      <c r="I1950" s="374"/>
      <c r="J1950" s="375"/>
      <c r="K1950" s="103" t="s">
        <v>3171</v>
      </c>
      <c r="L1950" s="114"/>
      <c r="M1950" s="114"/>
      <c r="N1950" s="103"/>
      <c r="O1950" s="103" t="s">
        <v>17</v>
      </c>
    </row>
    <row r="1951" spans="1:15" ht="22.5" hidden="1" customHeight="1">
      <c r="A1951" s="103">
        <f>MAX(A$2:A1950)+1</f>
        <v>1822</v>
      </c>
      <c r="B1951" s="103" t="s">
        <v>3175</v>
      </c>
      <c r="C1951" s="103" t="s">
        <v>3174</v>
      </c>
      <c r="D1951" s="103"/>
      <c r="E1951" s="103"/>
      <c r="F1951" s="114" t="s">
        <v>36</v>
      </c>
      <c r="G1951" s="114" t="s">
        <v>370</v>
      </c>
      <c r="H1951" s="376">
        <v>300</v>
      </c>
      <c r="I1951" s="374"/>
      <c r="J1951" s="375"/>
      <c r="K1951" s="103" t="s">
        <v>3173</v>
      </c>
      <c r="L1951" s="114"/>
      <c r="M1951" s="114"/>
      <c r="N1951" s="103"/>
      <c r="O1951" s="103" t="s">
        <v>17</v>
      </c>
    </row>
    <row r="1952" spans="1:15" ht="22.5" hidden="1" customHeight="1">
      <c r="A1952" s="103">
        <f>MAX(A$2:A1951)+1</f>
        <v>1823</v>
      </c>
      <c r="B1952" s="103">
        <v>260000024</v>
      </c>
      <c r="C1952" s="103" t="s">
        <v>3176</v>
      </c>
      <c r="D1952" s="103"/>
      <c r="E1952" s="103"/>
      <c r="F1952" s="114" t="s">
        <v>23</v>
      </c>
      <c r="G1952" s="114" t="s">
        <v>32</v>
      </c>
      <c r="H1952" s="373">
        <v>680</v>
      </c>
      <c r="I1952" s="374"/>
      <c r="J1952" s="375"/>
      <c r="K1952" s="103"/>
      <c r="L1952" s="114"/>
      <c r="M1952" s="114"/>
      <c r="N1952" s="103"/>
      <c r="O1952" s="103" t="s">
        <v>17</v>
      </c>
    </row>
    <row r="1953" spans="1:15" ht="45" hidden="1" customHeight="1">
      <c r="A1953" s="103">
        <f>MAX(A$2:A1952)+1</f>
        <v>1824</v>
      </c>
      <c r="B1953" s="103">
        <v>260000025</v>
      </c>
      <c r="C1953" s="103" t="s">
        <v>3177</v>
      </c>
      <c r="D1953" s="103" t="s">
        <v>3178</v>
      </c>
      <c r="E1953" s="103"/>
      <c r="F1953" s="114" t="s">
        <v>23</v>
      </c>
      <c r="G1953" s="114" t="s">
        <v>3179</v>
      </c>
      <c r="H1953" s="373">
        <v>180</v>
      </c>
      <c r="I1953" s="374"/>
      <c r="J1953" s="375"/>
      <c r="K1953" s="103"/>
      <c r="L1953" s="114"/>
      <c r="M1953" s="114"/>
      <c r="N1953" s="103"/>
      <c r="O1953" s="103" t="s">
        <v>17</v>
      </c>
    </row>
    <row r="1954" spans="1:15" ht="22.5" hidden="1" customHeight="1">
      <c r="A1954" s="103">
        <f>MAX(A$2:A1953)+1</f>
        <v>1825</v>
      </c>
      <c r="B1954" s="103">
        <v>260000026</v>
      </c>
      <c r="C1954" s="103" t="s">
        <v>3180</v>
      </c>
      <c r="D1954" s="103"/>
      <c r="E1954" s="103"/>
      <c r="F1954" s="114" t="s">
        <v>36</v>
      </c>
      <c r="G1954" s="114" t="s">
        <v>370</v>
      </c>
      <c r="H1954" s="373">
        <v>500</v>
      </c>
      <c r="I1954" s="374"/>
      <c r="J1954" s="375"/>
      <c r="K1954" s="103"/>
      <c r="L1954" s="114"/>
      <c r="M1954" s="114"/>
      <c r="N1954" s="103"/>
      <c r="O1954" s="103" t="s">
        <v>17</v>
      </c>
    </row>
    <row r="1955" spans="1:15" ht="22.5" hidden="1" customHeight="1">
      <c r="A1955" s="103">
        <f>MAX(A$2:A1954)+1</f>
        <v>1826</v>
      </c>
      <c r="B1955" s="103">
        <v>260000027</v>
      </c>
      <c r="C1955" s="103" t="s">
        <v>3181</v>
      </c>
      <c r="D1955" s="103"/>
      <c r="E1955" s="103"/>
      <c r="F1955" s="114" t="s">
        <v>36</v>
      </c>
      <c r="G1955" s="114" t="s">
        <v>370</v>
      </c>
      <c r="H1955" s="373">
        <v>120</v>
      </c>
      <c r="I1955" s="374"/>
      <c r="J1955" s="375"/>
      <c r="K1955" s="103"/>
      <c r="L1955" s="114"/>
      <c r="M1955" s="114"/>
      <c r="N1955" s="103"/>
      <c r="O1955" s="103" t="s">
        <v>17</v>
      </c>
    </row>
    <row r="1956" spans="1:15" ht="22.5" hidden="1" customHeight="1">
      <c r="A1956" s="103">
        <f>MAX(A$2:A1955)+1</f>
        <v>1827</v>
      </c>
      <c r="B1956" s="103">
        <v>260000028</v>
      </c>
      <c r="C1956" s="103" t="s">
        <v>3182</v>
      </c>
      <c r="D1956" s="103"/>
      <c r="E1956" s="103"/>
      <c r="F1956" s="114" t="s">
        <v>36</v>
      </c>
      <c r="G1956" s="114" t="s">
        <v>370</v>
      </c>
      <c r="H1956" s="373">
        <v>40</v>
      </c>
      <c r="I1956" s="374"/>
      <c r="J1956" s="375"/>
      <c r="K1956" s="103"/>
      <c r="L1956" s="114"/>
      <c r="M1956" s="114"/>
      <c r="N1956" s="103"/>
      <c r="O1956" s="103" t="s">
        <v>17</v>
      </c>
    </row>
    <row r="1957" spans="1:15" ht="45" hidden="1" customHeight="1">
      <c r="A1957" s="103">
        <f>MAX(A$2:A1956)+1</f>
        <v>1828</v>
      </c>
      <c r="B1957" s="103">
        <v>260000029</v>
      </c>
      <c r="C1957" s="103" t="s">
        <v>3183</v>
      </c>
      <c r="D1957" s="103" t="s">
        <v>3184</v>
      </c>
      <c r="E1957" s="103"/>
      <c r="F1957" s="114" t="s">
        <v>36</v>
      </c>
      <c r="G1957" s="114" t="s">
        <v>1381</v>
      </c>
      <c r="H1957" s="373">
        <v>920</v>
      </c>
      <c r="I1957" s="374"/>
      <c r="J1957" s="375"/>
      <c r="K1957" s="103" t="s">
        <v>3185</v>
      </c>
      <c r="L1957" s="114"/>
      <c r="M1957" s="114"/>
      <c r="N1957" s="103"/>
      <c r="O1957" s="103" t="s">
        <v>17</v>
      </c>
    </row>
    <row r="1958" spans="1:15" ht="45" hidden="1" customHeight="1">
      <c r="A1958" s="103">
        <f>MAX(A$2:A1957)+1</f>
        <v>1829</v>
      </c>
      <c r="B1958" s="103" t="s">
        <v>3186</v>
      </c>
      <c r="C1958" s="103" t="s">
        <v>3183</v>
      </c>
      <c r="D1958" s="103" t="s">
        <v>3187</v>
      </c>
      <c r="E1958" s="103"/>
      <c r="F1958" s="114" t="s">
        <v>36</v>
      </c>
      <c r="G1958" s="114" t="s">
        <v>1381</v>
      </c>
      <c r="H1958" s="373">
        <v>490</v>
      </c>
      <c r="I1958" s="374"/>
      <c r="J1958" s="375"/>
      <c r="K1958" s="103" t="s">
        <v>3185</v>
      </c>
      <c r="L1958" s="114"/>
      <c r="M1958" s="114"/>
      <c r="N1958" s="103"/>
      <c r="O1958" s="103" t="s">
        <v>17</v>
      </c>
    </row>
    <row r="1959" spans="1:15" ht="45" hidden="1" customHeight="1">
      <c r="A1959" s="103">
        <f>MAX(A$2:A1958)+1</f>
        <v>1830</v>
      </c>
      <c r="B1959" s="103">
        <v>260000030</v>
      </c>
      <c r="C1959" s="103" t="s">
        <v>3188</v>
      </c>
      <c r="D1959" s="103" t="s">
        <v>3189</v>
      </c>
      <c r="E1959" s="103"/>
      <c r="F1959" s="114" t="s">
        <v>23</v>
      </c>
      <c r="G1959" s="114" t="s">
        <v>648</v>
      </c>
      <c r="H1959" s="373">
        <v>900</v>
      </c>
      <c r="I1959" s="374"/>
      <c r="J1959" s="375"/>
      <c r="K1959" s="103" t="s">
        <v>3190</v>
      </c>
      <c r="L1959" s="114"/>
      <c r="M1959" s="114"/>
      <c r="N1959" s="103"/>
      <c r="O1959" s="103" t="s">
        <v>17</v>
      </c>
    </row>
    <row r="1960" spans="1:15" s="87" customFormat="1" ht="22.5" hidden="1" customHeight="1">
      <c r="A1960" s="103"/>
      <c r="B1960" s="103">
        <v>27</v>
      </c>
      <c r="C1960" s="103" t="s">
        <v>3191</v>
      </c>
      <c r="D1960" s="103"/>
      <c r="E1960" s="103"/>
      <c r="F1960" s="114"/>
      <c r="G1960" s="114"/>
      <c r="H1960" s="373"/>
      <c r="I1960" s="374"/>
      <c r="J1960" s="375"/>
      <c r="K1960" s="103"/>
      <c r="L1960" s="114"/>
      <c r="M1960" s="114"/>
      <c r="N1960" s="103"/>
      <c r="O1960" s="103" t="s">
        <v>17</v>
      </c>
    </row>
    <row r="1961" spans="1:15" s="87" customFormat="1" ht="22.5" hidden="1" customHeight="1">
      <c r="A1961" s="103"/>
      <c r="B1961" s="103">
        <v>2701</v>
      </c>
      <c r="C1961" s="103" t="s">
        <v>3192</v>
      </c>
      <c r="D1961" s="103"/>
      <c r="E1961" s="103"/>
      <c r="F1961" s="114"/>
      <c r="G1961" s="114"/>
      <c r="H1961" s="373"/>
      <c r="I1961" s="374"/>
      <c r="J1961" s="375"/>
      <c r="K1961" s="103"/>
      <c r="L1961" s="114"/>
      <c r="M1961" s="114"/>
      <c r="N1961" s="103"/>
      <c r="O1961" s="103" t="s">
        <v>17</v>
      </c>
    </row>
    <row r="1962" spans="1:15" ht="67.5" hidden="1" customHeight="1">
      <c r="A1962" s="154">
        <f>MAX(A$2:A1961)+1</f>
        <v>1831</v>
      </c>
      <c r="B1962" s="154">
        <v>270100001</v>
      </c>
      <c r="C1962" s="154" t="s">
        <v>3193</v>
      </c>
      <c r="D1962" s="154" t="s">
        <v>3194</v>
      </c>
      <c r="E1962" s="154"/>
      <c r="F1962" s="188" t="s">
        <v>23</v>
      </c>
      <c r="G1962" s="188" t="s">
        <v>32</v>
      </c>
      <c r="H1962" s="376">
        <v>800</v>
      </c>
      <c r="I1962" s="374"/>
      <c r="J1962" s="375"/>
      <c r="K1962" s="154" t="s">
        <v>3195</v>
      </c>
      <c r="L1962" s="188"/>
      <c r="M1962" s="188"/>
      <c r="N1962" s="103"/>
      <c r="O1962" s="103" t="s">
        <v>17</v>
      </c>
    </row>
    <row r="1963" spans="1:15" ht="22.5" hidden="1" customHeight="1">
      <c r="A1963" s="103">
        <f>MAX(A$2:A1962)+1</f>
        <v>1832</v>
      </c>
      <c r="B1963" s="103" t="s">
        <v>3196</v>
      </c>
      <c r="C1963" s="103" t="s">
        <v>3197</v>
      </c>
      <c r="D1963" s="103"/>
      <c r="E1963" s="103"/>
      <c r="F1963" s="114" t="s">
        <v>23</v>
      </c>
      <c r="G1963" s="114" t="s">
        <v>32</v>
      </c>
      <c r="H1963" s="376">
        <v>200</v>
      </c>
      <c r="I1963" s="374"/>
      <c r="J1963" s="375"/>
      <c r="K1963" s="103"/>
      <c r="L1963" s="114"/>
      <c r="M1963" s="114"/>
      <c r="N1963" s="103"/>
      <c r="O1963" s="103" t="s">
        <v>17</v>
      </c>
    </row>
    <row r="1964" spans="1:15" ht="22.5" hidden="1" customHeight="1">
      <c r="A1964" s="103">
        <f>MAX(A$2:A1963)+1</f>
        <v>1833</v>
      </c>
      <c r="B1964" s="103">
        <v>270100002</v>
      </c>
      <c r="C1964" s="103" t="s">
        <v>3198</v>
      </c>
      <c r="D1964" s="103" t="s">
        <v>3199</v>
      </c>
      <c r="E1964" s="103"/>
      <c r="F1964" s="114" t="s">
        <v>23</v>
      </c>
      <c r="G1964" s="114" t="s">
        <v>32</v>
      </c>
      <c r="H1964" s="376">
        <v>500</v>
      </c>
      <c r="I1964" s="374"/>
      <c r="J1964" s="375"/>
      <c r="K1964" s="103" t="s">
        <v>2282</v>
      </c>
      <c r="L1964" s="114"/>
      <c r="M1964" s="114"/>
      <c r="N1964" s="103"/>
      <c r="O1964" s="103" t="s">
        <v>17</v>
      </c>
    </row>
    <row r="1965" spans="1:15" ht="22.5" hidden="1" customHeight="1">
      <c r="A1965" s="103">
        <f>MAX(A$2:A1964)+1</f>
        <v>1834</v>
      </c>
      <c r="B1965" s="103">
        <v>270100003</v>
      </c>
      <c r="C1965" s="103" t="s">
        <v>3200</v>
      </c>
      <c r="D1965" s="103" t="s">
        <v>3201</v>
      </c>
      <c r="E1965" s="103" t="s">
        <v>3202</v>
      </c>
      <c r="F1965" s="114" t="s">
        <v>23</v>
      </c>
      <c r="G1965" s="114" t="s">
        <v>32</v>
      </c>
      <c r="H1965" s="376">
        <v>500</v>
      </c>
      <c r="I1965" s="374"/>
      <c r="J1965" s="375"/>
      <c r="K1965" s="103"/>
      <c r="L1965" s="114"/>
      <c r="M1965" s="114"/>
      <c r="N1965" s="103"/>
      <c r="O1965" s="103" t="s">
        <v>17</v>
      </c>
    </row>
    <row r="1966" spans="1:15" s="87" customFormat="1" ht="45" hidden="1" customHeight="1">
      <c r="A1966" s="103"/>
      <c r="B1966" s="103">
        <v>2702</v>
      </c>
      <c r="C1966" s="103" t="s">
        <v>3203</v>
      </c>
      <c r="D1966" s="103" t="s">
        <v>3204</v>
      </c>
      <c r="E1966" s="103"/>
      <c r="F1966" s="114"/>
      <c r="G1966" s="114"/>
      <c r="H1966" s="373"/>
      <c r="I1966" s="374"/>
      <c r="J1966" s="375"/>
      <c r="K1966" s="103" t="s">
        <v>3205</v>
      </c>
      <c r="L1966" s="114"/>
      <c r="M1966" s="114"/>
      <c r="N1966" s="103"/>
      <c r="O1966" s="103" t="s">
        <v>17</v>
      </c>
    </row>
    <row r="1967" spans="1:15" ht="24" hidden="1" customHeight="1">
      <c r="A1967" s="103">
        <f>MAX(A$2:A1966)+1</f>
        <v>1835</v>
      </c>
      <c r="B1967" s="103" t="s">
        <v>3206</v>
      </c>
      <c r="C1967" s="103" t="s">
        <v>3207</v>
      </c>
      <c r="D1967" s="103"/>
      <c r="E1967" s="105"/>
      <c r="F1967" s="114" t="s">
        <v>31</v>
      </c>
      <c r="G1967" s="114" t="s">
        <v>249</v>
      </c>
      <c r="H1967" s="376">
        <v>10</v>
      </c>
      <c r="I1967" s="374"/>
      <c r="J1967" s="375"/>
      <c r="K1967" s="181" t="s">
        <v>3208</v>
      </c>
      <c r="L1967" s="114"/>
      <c r="M1967" s="114"/>
      <c r="N1967" s="103"/>
      <c r="O1967" s="103" t="s">
        <v>17</v>
      </c>
    </row>
    <row r="1968" spans="1:15" ht="33.75" hidden="1" customHeight="1">
      <c r="A1968" s="154">
        <f>MAX(A$2:A1967)+1</f>
        <v>1836</v>
      </c>
      <c r="B1968" s="154">
        <v>270200001</v>
      </c>
      <c r="C1968" s="154" t="s">
        <v>3209</v>
      </c>
      <c r="D1968" s="154" t="s">
        <v>3210</v>
      </c>
      <c r="E1968" s="154" t="s">
        <v>2282</v>
      </c>
      <c r="F1968" s="188" t="s">
        <v>31</v>
      </c>
      <c r="G1968" s="188" t="s">
        <v>648</v>
      </c>
      <c r="H1968" s="376">
        <v>113</v>
      </c>
      <c r="I1968" s="377"/>
      <c r="J1968" s="378"/>
      <c r="K1968" s="154"/>
      <c r="L1968" s="188"/>
      <c r="M1968" s="188"/>
      <c r="N1968" s="103"/>
      <c r="O1968" s="103" t="s">
        <v>786</v>
      </c>
    </row>
    <row r="1969" spans="1:15" ht="22.5" hidden="1" customHeight="1">
      <c r="A1969" s="103">
        <f>MAX(A$2:A1968)+1</f>
        <v>1837</v>
      </c>
      <c r="B1969" s="103" t="s">
        <v>3211</v>
      </c>
      <c r="C1969" s="103" t="s">
        <v>3212</v>
      </c>
      <c r="D1969" s="103"/>
      <c r="E1969" s="103"/>
      <c r="F1969" s="114" t="s">
        <v>31</v>
      </c>
      <c r="G1969" s="114" t="s">
        <v>648</v>
      </c>
      <c r="H1969" s="373">
        <v>13</v>
      </c>
      <c r="I1969" s="374"/>
      <c r="J1969" s="375"/>
      <c r="K1969" s="181" t="s">
        <v>3212</v>
      </c>
      <c r="L1969" s="114"/>
      <c r="M1969" s="114"/>
      <c r="N1969" s="103"/>
      <c r="O1969" s="103" t="s">
        <v>17</v>
      </c>
    </row>
    <row r="1970" spans="1:15" ht="22.5" hidden="1" customHeight="1">
      <c r="A1970" s="103">
        <f>MAX(A$2:A1969)+1</f>
        <v>1838</v>
      </c>
      <c r="B1970" s="103">
        <v>270200002</v>
      </c>
      <c r="C1970" s="103" t="s">
        <v>3213</v>
      </c>
      <c r="D1970" s="103" t="s">
        <v>3214</v>
      </c>
      <c r="E1970" s="103"/>
      <c r="F1970" s="114" t="s">
        <v>31</v>
      </c>
      <c r="G1970" s="114" t="s">
        <v>648</v>
      </c>
      <c r="H1970" s="376">
        <v>30</v>
      </c>
      <c r="I1970" s="374"/>
      <c r="J1970" s="375"/>
      <c r="K1970" s="103"/>
      <c r="L1970" s="114"/>
      <c r="M1970" s="114"/>
      <c r="N1970" s="103"/>
      <c r="O1970" s="103" t="s">
        <v>17</v>
      </c>
    </row>
    <row r="1971" spans="1:15" ht="22.5" hidden="1" customHeight="1">
      <c r="A1971" s="103">
        <f>MAX(A$2:A1970)+1</f>
        <v>1839</v>
      </c>
      <c r="B1971" s="103">
        <v>270200003</v>
      </c>
      <c r="C1971" s="103" t="s">
        <v>3215</v>
      </c>
      <c r="D1971" s="103" t="s">
        <v>3216</v>
      </c>
      <c r="E1971" s="103"/>
      <c r="F1971" s="114" t="s">
        <v>31</v>
      </c>
      <c r="G1971" s="114" t="s">
        <v>648</v>
      </c>
      <c r="H1971" s="373">
        <v>104</v>
      </c>
      <c r="I1971" s="374"/>
      <c r="J1971" s="375"/>
      <c r="K1971" s="103"/>
      <c r="L1971" s="114"/>
      <c r="M1971" s="114"/>
      <c r="N1971" s="103"/>
      <c r="O1971" s="103" t="s">
        <v>17</v>
      </c>
    </row>
    <row r="1972" spans="1:15" ht="33.75" hidden="1" customHeight="1">
      <c r="A1972" s="103">
        <f>MAX(A$2:A1971)+1</f>
        <v>1840</v>
      </c>
      <c r="B1972" s="103">
        <v>270200004</v>
      </c>
      <c r="C1972" s="103" t="s">
        <v>3217</v>
      </c>
      <c r="D1972" s="103" t="s">
        <v>3218</v>
      </c>
      <c r="E1972" s="103"/>
      <c r="F1972" s="114" t="s">
        <v>31</v>
      </c>
      <c r="G1972" s="114" t="s">
        <v>648</v>
      </c>
      <c r="H1972" s="376">
        <v>105</v>
      </c>
      <c r="I1972" s="377"/>
      <c r="J1972" s="378"/>
      <c r="K1972" s="103"/>
      <c r="L1972" s="188"/>
      <c r="M1972" s="188"/>
      <c r="N1972" s="103"/>
      <c r="O1972" s="103" t="s">
        <v>786</v>
      </c>
    </row>
    <row r="1973" spans="1:15" ht="22.5" hidden="1" customHeight="1">
      <c r="A1973" s="103">
        <f>MAX(A$2:A1972)+1</f>
        <v>1841</v>
      </c>
      <c r="B1973" s="103">
        <v>270200005</v>
      </c>
      <c r="C1973" s="103" t="s">
        <v>3219</v>
      </c>
      <c r="D1973" s="103" t="s">
        <v>3220</v>
      </c>
      <c r="E1973" s="103"/>
      <c r="F1973" s="114" t="s">
        <v>31</v>
      </c>
      <c r="G1973" s="114" t="s">
        <v>648</v>
      </c>
      <c r="H1973" s="373">
        <v>39</v>
      </c>
      <c r="I1973" s="374"/>
      <c r="J1973" s="375"/>
      <c r="K1973" s="103"/>
      <c r="L1973" s="114"/>
      <c r="M1973" s="114"/>
      <c r="N1973" s="103"/>
      <c r="O1973" s="103" t="s">
        <v>17</v>
      </c>
    </row>
    <row r="1974" spans="1:15" ht="22.5" hidden="1" customHeight="1">
      <c r="A1974" s="103">
        <f>MAX(A$2:A1973)+1</f>
        <v>1842</v>
      </c>
      <c r="B1974" s="103">
        <v>270200007</v>
      </c>
      <c r="C1974" s="103" t="s">
        <v>3221</v>
      </c>
      <c r="D1974" s="103"/>
      <c r="E1974" s="103"/>
      <c r="F1974" s="114" t="s">
        <v>36</v>
      </c>
      <c r="G1974" s="114" t="s">
        <v>32</v>
      </c>
      <c r="H1974" s="373">
        <v>324</v>
      </c>
      <c r="I1974" s="374"/>
      <c r="J1974" s="375"/>
      <c r="K1974" s="103"/>
      <c r="L1974" s="114"/>
      <c r="M1974" s="114"/>
      <c r="N1974" s="103"/>
      <c r="O1974" s="103" t="s">
        <v>17</v>
      </c>
    </row>
    <row r="1975" spans="1:15" s="87" customFormat="1" ht="45" hidden="1" customHeight="1">
      <c r="A1975" s="103"/>
      <c r="B1975" s="103">
        <v>2703</v>
      </c>
      <c r="C1975" s="103" t="s">
        <v>3222</v>
      </c>
      <c r="D1975" s="103" t="s">
        <v>3204</v>
      </c>
      <c r="E1975" s="103"/>
      <c r="F1975" s="114"/>
      <c r="G1975" s="114"/>
      <c r="H1975" s="373"/>
      <c r="I1975" s="374"/>
      <c r="J1975" s="375"/>
      <c r="K1975" s="103"/>
      <c r="L1975" s="114"/>
      <c r="M1975" s="114"/>
      <c r="N1975" s="103"/>
      <c r="O1975" s="103" t="s">
        <v>17</v>
      </c>
    </row>
    <row r="1976" spans="1:15" ht="22.5" hidden="1" customHeight="1">
      <c r="A1976" s="103">
        <f>MAX(A$2:A1975)+1</f>
        <v>1843</v>
      </c>
      <c r="B1976" s="103" t="s">
        <v>3223</v>
      </c>
      <c r="C1976" s="103" t="s">
        <v>3224</v>
      </c>
      <c r="D1976" s="103"/>
      <c r="E1976" s="103"/>
      <c r="F1976" s="114" t="s">
        <v>31</v>
      </c>
      <c r="G1976" s="114" t="s">
        <v>648</v>
      </c>
      <c r="H1976" s="376">
        <v>30</v>
      </c>
      <c r="I1976" s="374"/>
      <c r="J1976" s="375"/>
      <c r="K1976" s="103"/>
      <c r="L1976" s="114"/>
      <c r="M1976" s="114"/>
      <c r="N1976" s="103"/>
      <c r="O1976" s="103" t="s">
        <v>17</v>
      </c>
    </row>
    <row r="1977" spans="1:15" ht="22.5" hidden="1" customHeight="1">
      <c r="A1977" s="103">
        <f>MAX(A$2:A1976)+1</f>
        <v>1844</v>
      </c>
      <c r="B1977" s="103" t="s">
        <v>3226</v>
      </c>
      <c r="C1977" s="103" t="s">
        <v>3227</v>
      </c>
      <c r="D1977" s="103"/>
      <c r="E1977" s="103"/>
      <c r="F1977" s="114" t="s">
        <v>31</v>
      </c>
      <c r="G1977" s="114" t="s">
        <v>3229</v>
      </c>
      <c r="H1977" s="373">
        <v>15</v>
      </c>
      <c r="I1977" s="374"/>
      <c r="J1977" s="375"/>
      <c r="K1977" s="103"/>
      <c r="L1977" s="114"/>
      <c r="M1977" s="114"/>
      <c r="N1977" s="103"/>
      <c r="O1977" s="103" t="s">
        <v>17</v>
      </c>
    </row>
    <row r="1978" spans="1:15" ht="22.5" hidden="1" customHeight="1">
      <c r="A1978" s="103">
        <f>MAX(A$2:A1977)+1</f>
        <v>1845</v>
      </c>
      <c r="B1978" s="103">
        <v>270300001</v>
      </c>
      <c r="C1978" s="103" t="s">
        <v>3230</v>
      </c>
      <c r="D1978" s="103" t="s">
        <v>3231</v>
      </c>
      <c r="E1978" s="103"/>
      <c r="F1978" s="114" t="s">
        <v>31</v>
      </c>
      <c r="G1978" s="114" t="s">
        <v>648</v>
      </c>
      <c r="H1978" s="373">
        <v>130</v>
      </c>
      <c r="I1978" s="374"/>
      <c r="J1978" s="375"/>
      <c r="K1978" s="103" t="s">
        <v>3232</v>
      </c>
      <c r="L1978" s="114"/>
      <c r="M1978" s="114"/>
      <c r="N1978" s="103"/>
      <c r="O1978" s="103" t="s">
        <v>17</v>
      </c>
    </row>
    <row r="1979" spans="1:15" ht="22.5" hidden="1" customHeight="1">
      <c r="A1979" s="103">
        <f>MAX(A$2:A1978)+1</f>
        <v>1846</v>
      </c>
      <c r="B1979" s="103" t="s">
        <v>3233</v>
      </c>
      <c r="C1979" s="180" t="s">
        <v>3234</v>
      </c>
      <c r="D1979" s="103"/>
      <c r="E1979" s="105"/>
      <c r="F1979" s="114" t="s">
        <v>31</v>
      </c>
      <c r="G1979" s="114" t="s">
        <v>1321</v>
      </c>
      <c r="H1979" s="376">
        <v>10</v>
      </c>
      <c r="I1979" s="374"/>
      <c r="J1979" s="375"/>
      <c r="K1979" s="180" t="s">
        <v>3235</v>
      </c>
      <c r="L1979" s="114"/>
      <c r="M1979" s="114"/>
      <c r="N1979" s="103"/>
      <c r="O1979" s="103" t="s">
        <v>17</v>
      </c>
    </row>
    <row r="1980" spans="1:15" ht="33.75" hidden="1" customHeight="1">
      <c r="A1980" s="103">
        <f>MAX(A$2:A1979)+1</f>
        <v>1847</v>
      </c>
      <c r="B1980" s="103" t="s">
        <v>3236</v>
      </c>
      <c r="C1980" s="180" t="s">
        <v>3230</v>
      </c>
      <c r="D1980" s="103"/>
      <c r="E1980" s="103"/>
      <c r="F1980" s="114" t="s">
        <v>36</v>
      </c>
      <c r="G1980" s="114" t="s">
        <v>1381</v>
      </c>
      <c r="H1980" s="373">
        <v>390</v>
      </c>
      <c r="I1980" s="374"/>
      <c r="J1980" s="375"/>
      <c r="K1980" s="103" t="s">
        <v>3237</v>
      </c>
      <c r="L1980" s="114"/>
      <c r="M1980" s="114"/>
      <c r="N1980" s="103"/>
      <c r="O1980" s="103" t="s">
        <v>17</v>
      </c>
    </row>
    <row r="1981" spans="1:15" ht="22.5" hidden="1" customHeight="1">
      <c r="A1981" s="103">
        <f>MAX(A$2:A1980)+1</f>
        <v>1848</v>
      </c>
      <c r="B1981" s="103">
        <v>270300002</v>
      </c>
      <c r="C1981" s="103" t="s">
        <v>3225</v>
      </c>
      <c r="D1981" s="103" t="s">
        <v>3238</v>
      </c>
      <c r="E1981" s="103"/>
      <c r="F1981" s="114" t="s">
        <v>31</v>
      </c>
      <c r="G1981" s="114" t="s">
        <v>648</v>
      </c>
      <c r="H1981" s="373">
        <v>122</v>
      </c>
      <c r="I1981" s="374"/>
      <c r="J1981" s="375"/>
      <c r="K1981" s="103" t="s">
        <v>3232</v>
      </c>
      <c r="L1981" s="126"/>
      <c r="M1981" s="126"/>
      <c r="N1981" s="103"/>
      <c r="O1981" s="103" t="s">
        <v>17</v>
      </c>
    </row>
    <row r="1982" spans="1:15" ht="24" hidden="1" customHeight="1">
      <c r="A1982" s="103">
        <f>MAX(A$2:A1981)+1</f>
        <v>1849</v>
      </c>
      <c r="B1982" s="103" t="s">
        <v>3239</v>
      </c>
      <c r="C1982" s="180" t="s">
        <v>3234</v>
      </c>
      <c r="D1982" s="103"/>
      <c r="E1982" s="105"/>
      <c r="F1982" s="114" t="s">
        <v>31</v>
      </c>
      <c r="G1982" s="114" t="s">
        <v>1321</v>
      </c>
      <c r="H1982" s="376">
        <v>10</v>
      </c>
      <c r="I1982" s="374"/>
      <c r="J1982" s="375"/>
      <c r="K1982" s="181" t="s">
        <v>3235</v>
      </c>
      <c r="L1982" s="114"/>
      <c r="M1982" s="114"/>
      <c r="N1982" s="103"/>
      <c r="O1982" s="103" t="s">
        <v>17</v>
      </c>
    </row>
    <row r="1983" spans="1:15" ht="24" hidden="1" customHeight="1">
      <c r="A1983" s="103">
        <f>MAX(A$2:A1982)+1</f>
        <v>1850</v>
      </c>
      <c r="B1983" s="103" t="s">
        <v>3240</v>
      </c>
      <c r="C1983" s="180" t="s">
        <v>3241</v>
      </c>
      <c r="D1983" s="103"/>
      <c r="E1983" s="103"/>
      <c r="F1983" s="116" t="s">
        <v>31</v>
      </c>
      <c r="G1983" s="114" t="s">
        <v>249</v>
      </c>
      <c r="H1983" s="376">
        <v>30</v>
      </c>
      <c r="I1983" s="374"/>
      <c r="J1983" s="375"/>
      <c r="K1983" s="181" t="s">
        <v>3241</v>
      </c>
      <c r="L1983" s="114"/>
      <c r="M1983" s="114"/>
      <c r="N1983" s="103"/>
      <c r="O1983" s="103" t="s">
        <v>17</v>
      </c>
    </row>
    <row r="1984" spans="1:15" ht="22.5" hidden="1" customHeight="1">
      <c r="A1984" s="154">
        <f>MAX(A$2:A1983)+1</f>
        <v>1851</v>
      </c>
      <c r="B1984" s="154">
        <v>270300003</v>
      </c>
      <c r="C1984" s="154" t="s">
        <v>3242</v>
      </c>
      <c r="D1984" s="154" t="s">
        <v>3243</v>
      </c>
      <c r="E1984" s="154"/>
      <c r="F1984" s="188" t="s">
        <v>31</v>
      </c>
      <c r="G1984" s="188" t="s">
        <v>666</v>
      </c>
      <c r="H1984" s="376">
        <v>159</v>
      </c>
      <c r="I1984" s="377"/>
      <c r="J1984" s="378"/>
      <c r="K1984" s="154" t="s">
        <v>3232</v>
      </c>
      <c r="L1984" s="188"/>
      <c r="M1984" s="188"/>
      <c r="N1984" s="103"/>
      <c r="O1984" s="103" t="s">
        <v>786</v>
      </c>
    </row>
    <row r="1985" spans="1:15" ht="22.5" hidden="1" customHeight="1">
      <c r="A1985" s="103">
        <f>MAX(A$2:A1984)+1</f>
        <v>1852</v>
      </c>
      <c r="B1985" s="103" t="s">
        <v>3244</v>
      </c>
      <c r="C1985" s="180" t="s">
        <v>3234</v>
      </c>
      <c r="D1985" s="103"/>
      <c r="E1985" s="105"/>
      <c r="F1985" s="114" t="s">
        <v>31</v>
      </c>
      <c r="G1985" s="114" t="s">
        <v>1321</v>
      </c>
      <c r="H1985" s="376">
        <v>10</v>
      </c>
      <c r="I1985" s="374"/>
      <c r="J1985" s="375"/>
      <c r="K1985" s="180" t="s">
        <v>3235</v>
      </c>
      <c r="L1985" s="114"/>
      <c r="M1985" s="114"/>
      <c r="N1985" s="103"/>
      <c r="O1985" s="103" t="s">
        <v>17</v>
      </c>
    </row>
    <row r="1986" spans="1:15" ht="22.5" hidden="1" customHeight="1">
      <c r="A1986" s="103">
        <f>MAX(A$2:A1985)+1</f>
        <v>1853</v>
      </c>
      <c r="B1986" s="103">
        <v>270300004</v>
      </c>
      <c r="C1986" s="103" t="s">
        <v>3245</v>
      </c>
      <c r="D1986" s="103" t="s">
        <v>3246</v>
      </c>
      <c r="E1986" s="103"/>
      <c r="F1986" s="114" t="s">
        <v>31</v>
      </c>
      <c r="G1986" s="114" t="s">
        <v>648</v>
      </c>
      <c r="H1986" s="373">
        <v>195</v>
      </c>
      <c r="I1986" s="374"/>
      <c r="J1986" s="375"/>
      <c r="K1986" s="103"/>
      <c r="L1986" s="114"/>
      <c r="M1986" s="114"/>
      <c r="N1986" s="103"/>
      <c r="O1986" s="103" t="s">
        <v>17</v>
      </c>
    </row>
    <row r="1987" spans="1:15" ht="22.5" hidden="1" customHeight="1">
      <c r="A1987" s="103">
        <f>MAX(A$2:A1986)+1</f>
        <v>1854</v>
      </c>
      <c r="B1987" s="103">
        <v>270300005</v>
      </c>
      <c r="C1987" s="103" t="s">
        <v>3228</v>
      </c>
      <c r="D1987" s="103"/>
      <c r="E1987" s="103"/>
      <c r="F1987" s="114" t="s">
        <v>31</v>
      </c>
      <c r="G1987" s="114" t="s">
        <v>648</v>
      </c>
      <c r="H1987" s="376">
        <v>160</v>
      </c>
      <c r="I1987" s="377"/>
      <c r="J1987" s="378"/>
      <c r="K1987" s="103" t="s">
        <v>3232</v>
      </c>
      <c r="L1987" s="188"/>
      <c r="M1987" s="188"/>
      <c r="N1987" s="103"/>
      <c r="O1987" s="103" t="s">
        <v>786</v>
      </c>
    </row>
    <row r="1988" spans="1:15" ht="24" hidden="1" customHeight="1">
      <c r="A1988" s="103">
        <f>MAX(A$2:A1987)+1</f>
        <v>1855</v>
      </c>
      <c r="B1988" s="103" t="s">
        <v>3247</v>
      </c>
      <c r="C1988" s="181" t="s">
        <v>3234</v>
      </c>
      <c r="D1988" s="103"/>
      <c r="E1988" s="105"/>
      <c r="F1988" s="114" t="s">
        <v>31</v>
      </c>
      <c r="G1988" s="114" t="s">
        <v>1321</v>
      </c>
      <c r="H1988" s="376">
        <v>10</v>
      </c>
      <c r="I1988" s="374"/>
      <c r="J1988" s="375"/>
      <c r="K1988" s="181" t="s">
        <v>3235</v>
      </c>
      <c r="L1988" s="114"/>
      <c r="M1988" s="114"/>
      <c r="N1988" s="103"/>
      <c r="O1988" s="103" t="s">
        <v>17</v>
      </c>
    </row>
    <row r="1989" spans="1:15" ht="24" hidden="1" customHeight="1">
      <c r="A1989" s="103">
        <f>MAX(A$2:A1988)+1</f>
        <v>1856</v>
      </c>
      <c r="B1989" s="103" t="s">
        <v>3248</v>
      </c>
      <c r="C1989" s="181" t="s">
        <v>3249</v>
      </c>
      <c r="D1989" s="103"/>
      <c r="E1989" s="105"/>
      <c r="F1989" s="114" t="s">
        <v>31</v>
      </c>
      <c r="G1989" s="114" t="s">
        <v>1321</v>
      </c>
      <c r="H1989" s="376">
        <v>15</v>
      </c>
      <c r="I1989" s="374"/>
      <c r="J1989" s="375"/>
      <c r="K1989" s="181" t="s">
        <v>3250</v>
      </c>
      <c r="L1989" s="114"/>
      <c r="M1989" s="114"/>
      <c r="N1989" s="103"/>
      <c r="O1989" s="103" t="s">
        <v>17</v>
      </c>
    </row>
    <row r="1990" spans="1:15" ht="22.5" hidden="1" customHeight="1">
      <c r="A1990" s="103">
        <f>MAX(A$2:A1989)+1</f>
        <v>1857</v>
      </c>
      <c r="B1990" s="103" t="s">
        <v>3251</v>
      </c>
      <c r="C1990" s="103" t="s">
        <v>3252</v>
      </c>
      <c r="D1990" s="103"/>
      <c r="E1990" s="103"/>
      <c r="F1990" s="116" t="s">
        <v>31</v>
      </c>
      <c r="G1990" s="114" t="s">
        <v>648</v>
      </c>
      <c r="H1990" s="376">
        <v>10</v>
      </c>
      <c r="I1990" s="374"/>
      <c r="J1990" s="375"/>
      <c r="K1990" s="181" t="s">
        <v>3253</v>
      </c>
      <c r="L1990" s="114"/>
      <c r="M1990" s="114"/>
      <c r="N1990" s="103"/>
      <c r="O1990" s="103" t="s">
        <v>17</v>
      </c>
    </row>
    <row r="1991" spans="1:15" ht="22.5" hidden="1" customHeight="1">
      <c r="A1991" s="154">
        <f>MAX(A$2:A1990)+1</f>
        <v>1858</v>
      </c>
      <c r="B1991" s="154">
        <v>270300006</v>
      </c>
      <c r="C1991" s="154" t="s">
        <v>3254</v>
      </c>
      <c r="D1991" s="154" t="s">
        <v>3255</v>
      </c>
      <c r="E1991" s="154"/>
      <c r="F1991" s="188" t="s">
        <v>31</v>
      </c>
      <c r="G1991" s="188" t="s">
        <v>3256</v>
      </c>
      <c r="H1991" s="373">
        <v>91</v>
      </c>
      <c r="I1991" s="374"/>
      <c r="J1991" s="375"/>
      <c r="K1991" s="154" t="s">
        <v>3232</v>
      </c>
      <c r="L1991" s="188"/>
      <c r="M1991" s="188"/>
      <c r="N1991" s="103"/>
      <c r="O1991" s="103" t="s">
        <v>17</v>
      </c>
    </row>
    <row r="1992" spans="1:15" ht="24" hidden="1" customHeight="1">
      <c r="A1992" s="103">
        <f>MAX(A$2:A1991)+1</f>
        <v>1859</v>
      </c>
      <c r="B1992" s="103" t="s">
        <v>3257</v>
      </c>
      <c r="C1992" s="181" t="s">
        <v>3234</v>
      </c>
      <c r="D1992" s="103"/>
      <c r="E1992" s="105"/>
      <c r="F1992" s="114" t="s">
        <v>31</v>
      </c>
      <c r="G1992" s="114" t="s">
        <v>1321</v>
      </c>
      <c r="H1992" s="376">
        <v>10</v>
      </c>
      <c r="I1992" s="374"/>
      <c r="J1992" s="375"/>
      <c r="K1992" s="181" t="s">
        <v>3235</v>
      </c>
      <c r="L1992" s="114"/>
      <c r="M1992" s="114"/>
      <c r="N1992" s="103"/>
      <c r="O1992" s="103" t="s">
        <v>17</v>
      </c>
    </row>
    <row r="1993" spans="1:15" ht="22.5" hidden="1" customHeight="1">
      <c r="A1993" s="103">
        <f>MAX(A$2:A1992)+1</f>
        <v>1860</v>
      </c>
      <c r="B1993" s="103" t="s">
        <v>3258</v>
      </c>
      <c r="C1993" s="181" t="s">
        <v>3259</v>
      </c>
      <c r="D1993" s="103"/>
      <c r="E1993" s="103"/>
      <c r="F1993" s="114" t="s">
        <v>31</v>
      </c>
      <c r="G1993" s="114" t="s">
        <v>648</v>
      </c>
      <c r="H1993" s="376">
        <v>10</v>
      </c>
      <c r="I1993" s="374"/>
      <c r="J1993" s="375"/>
      <c r="K1993" s="181" t="s">
        <v>3259</v>
      </c>
      <c r="L1993" s="114"/>
      <c r="M1993" s="114"/>
      <c r="N1993" s="103"/>
      <c r="O1993" s="103" t="s">
        <v>17</v>
      </c>
    </row>
    <row r="1994" spans="1:15" ht="22.5" hidden="1" customHeight="1">
      <c r="A1994" s="103">
        <f>MAX(A$2:A1993)+1</f>
        <v>1861</v>
      </c>
      <c r="B1994" s="103">
        <v>270300007</v>
      </c>
      <c r="C1994" s="103" t="s">
        <v>3260</v>
      </c>
      <c r="D1994" s="103"/>
      <c r="E1994" s="103"/>
      <c r="F1994" s="114" t="s">
        <v>31</v>
      </c>
      <c r="G1994" s="114" t="s">
        <v>648</v>
      </c>
      <c r="H1994" s="373">
        <v>104</v>
      </c>
      <c r="I1994" s="374"/>
      <c r="J1994" s="375"/>
      <c r="K1994" s="103"/>
      <c r="L1994" s="114"/>
      <c r="M1994" s="114"/>
      <c r="N1994" s="103"/>
      <c r="O1994" s="103" t="s">
        <v>17</v>
      </c>
    </row>
    <row r="1995" spans="1:15" ht="22.5" hidden="1" customHeight="1">
      <c r="A1995" s="103">
        <f>MAX(A$2:A1994)+1</f>
        <v>1862</v>
      </c>
      <c r="B1995" s="103">
        <v>270300008</v>
      </c>
      <c r="C1995" s="103" t="s">
        <v>3261</v>
      </c>
      <c r="D1995" s="103"/>
      <c r="E1995" s="103"/>
      <c r="F1995" s="114" t="s">
        <v>31</v>
      </c>
      <c r="G1995" s="114" t="s">
        <v>648</v>
      </c>
      <c r="H1995" s="373">
        <v>65</v>
      </c>
      <c r="I1995" s="374"/>
      <c r="J1995" s="375"/>
      <c r="K1995" s="103"/>
      <c r="L1995" s="114"/>
      <c r="M1995" s="114"/>
      <c r="N1995" s="103"/>
      <c r="O1995" s="103" t="s">
        <v>17</v>
      </c>
    </row>
    <row r="1996" spans="1:15" ht="22.5" hidden="1" customHeight="1">
      <c r="A1996" s="154">
        <f>MAX(A$2:A1995)+1</f>
        <v>1863</v>
      </c>
      <c r="B1996" s="154">
        <v>270300009</v>
      </c>
      <c r="C1996" s="154" t="s">
        <v>3262</v>
      </c>
      <c r="D1996" s="154"/>
      <c r="E1996" s="154"/>
      <c r="F1996" s="188" t="s">
        <v>31</v>
      </c>
      <c r="G1996" s="188" t="s">
        <v>648</v>
      </c>
      <c r="H1996" s="373">
        <v>130</v>
      </c>
      <c r="I1996" s="374"/>
      <c r="J1996" s="375"/>
      <c r="K1996" s="154" t="s">
        <v>3232</v>
      </c>
      <c r="L1996" s="188"/>
      <c r="M1996" s="188"/>
      <c r="N1996" s="103"/>
      <c r="O1996" s="103" t="s">
        <v>17</v>
      </c>
    </row>
    <row r="1997" spans="1:15" ht="24" hidden="1" customHeight="1">
      <c r="A1997" s="103">
        <f>MAX(A$2:A1996)+1</f>
        <v>1864</v>
      </c>
      <c r="B1997" s="103" t="s">
        <v>3263</v>
      </c>
      <c r="C1997" s="181" t="s">
        <v>3234</v>
      </c>
      <c r="D1997" s="103"/>
      <c r="E1997" s="105"/>
      <c r="F1997" s="114" t="s">
        <v>31</v>
      </c>
      <c r="G1997" s="114" t="s">
        <v>1321</v>
      </c>
      <c r="H1997" s="376">
        <v>10</v>
      </c>
      <c r="I1997" s="374"/>
      <c r="J1997" s="375"/>
      <c r="K1997" s="181" t="s">
        <v>3235</v>
      </c>
      <c r="L1997" s="114"/>
      <c r="M1997" s="114"/>
      <c r="N1997" s="103"/>
      <c r="O1997" s="103" t="s">
        <v>17</v>
      </c>
    </row>
    <row r="1998" spans="1:15" ht="22.5" hidden="1" customHeight="1">
      <c r="A1998" s="103">
        <f>MAX(A$2:A1997)+1</f>
        <v>1865</v>
      </c>
      <c r="B1998" s="103" t="s">
        <v>3264</v>
      </c>
      <c r="C1998" s="181" t="s">
        <v>3259</v>
      </c>
      <c r="D1998" s="103"/>
      <c r="E1998" s="103"/>
      <c r="F1998" s="114" t="s">
        <v>31</v>
      </c>
      <c r="G1998" s="114" t="s">
        <v>648</v>
      </c>
      <c r="H1998" s="376">
        <v>10</v>
      </c>
      <c r="I1998" s="374"/>
      <c r="J1998" s="375"/>
      <c r="K1998" s="181" t="s">
        <v>3259</v>
      </c>
      <c r="L1998" s="114"/>
      <c r="M1998" s="114"/>
      <c r="N1998" s="103"/>
      <c r="O1998" s="103" t="s">
        <v>17</v>
      </c>
    </row>
    <row r="1999" spans="1:15" ht="22.5" hidden="1" customHeight="1">
      <c r="A1999" s="103">
        <f>MAX(A$2:A1998)+1</f>
        <v>1866</v>
      </c>
      <c r="B1999" s="103">
        <v>270300010</v>
      </c>
      <c r="C1999" s="103" t="s">
        <v>3265</v>
      </c>
      <c r="D1999" s="103"/>
      <c r="E1999" s="103"/>
      <c r="F1999" s="114" t="s">
        <v>36</v>
      </c>
      <c r="G1999" s="114" t="s">
        <v>648</v>
      </c>
      <c r="H1999" s="373">
        <v>390</v>
      </c>
      <c r="I1999" s="374"/>
      <c r="J1999" s="375"/>
      <c r="K1999" s="103"/>
      <c r="L1999" s="114"/>
      <c r="M1999" s="114"/>
      <c r="N1999" s="103"/>
      <c r="O1999" s="103" t="s">
        <v>17</v>
      </c>
    </row>
    <row r="2000" spans="1:15" ht="24" hidden="1" customHeight="1">
      <c r="A2000" s="103">
        <f>MAX(A$2:A1999)+1</f>
        <v>1867</v>
      </c>
      <c r="B2000" s="133">
        <v>270300011</v>
      </c>
      <c r="C2000" s="134" t="s">
        <v>3266</v>
      </c>
      <c r="D2000" s="205"/>
      <c r="E2000" s="205"/>
      <c r="F2000" s="95" t="s">
        <v>23</v>
      </c>
      <c r="G2000" s="147" t="s">
        <v>998</v>
      </c>
      <c r="H2000" s="373" t="s">
        <v>56</v>
      </c>
      <c r="I2000" s="374"/>
      <c r="J2000" s="375"/>
      <c r="K2000" s="207" t="s">
        <v>3267</v>
      </c>
      <c r="L2000" s="114"/>
      <c r="M2000" s="114"/>
      <c r="N2000" s="103"/>
      <c r="O2000" s="103" t="s">
        <v>17</v>
      </c>
    </row>
    <row r="2001" spans="1:15" s="87" customFormat="1" ht="22.5" hidden="1" customHeight="1">
      <c r="A2001" s="103"/>
      <c r="B2001" s="103">
        <v>2704</v>
      </c>
      <c r="C2001" s="103" t="s">
        <v>3268</v>
      </c>
      <c r="D2001" s="103" t="s">
        <v>3269</v>
      </c>
      <c r="E2001" s="103"/>
      <c r="F2001" s="114"/>
      <c r="G2001" s="114"/>
      <c r="H2001" s="373"/>
      <c r="I2001" s="374"/>
      <c r="J2001" s="375"/>
      <c r="K2001" s="103"/>
      <c r="L2001" s="114"/>
      <c r="M2001" s="114"/>
      <c r="N2001" s="103"/>
      <c r="O2001" s="103" t="s">
        <v>17</v>
      </c>
    </row>
    <row r="2002" spans="1:15" ht="22.5" hidden="1" customHeight="1">
      <c r="A2002" s="103">
        <f>MAX(A$2:A2001)+1</f>
        <v>1868</v>
      </c>
      <c r="B2002" s="103" t="s">
        <v>3270</v>
      </c>
      <c r="C2002" s="180" t="s">
        <v>3271</v>
      </c>
      <c r="D2002" s="103"/>
      <c r="E2002" s="103"/>
      <c r="F2002" s="114" t="s">
        <v>31</v>
      </c>
      <c r="G2002" s="114" t="s">
        <v>648</v>
      </c>
      <c r="H2002" s="376">
        <v>30</v>
      </c>
      <c r="I2002" s="374"/>
      <c r="J2002" s="375"/>
      <c r="K2002" s="181" t="s">
        <v>3271</v>
      </c>
      <c r="L2002" s="114"/>
      <c r="M2002" s="114"/>
      <c r="N2002" s="103"/>
      <c r="O2002" s="103" t="s">
        <v>17</v>
      </c>
    </row>
    <row r="2003" spans="1:15" ht="22.5" hidden="1" customHeight="1">
      <c r="A2003" s="103">
        <f>MAX(A$2:A2002)+1</f>
        <v>1869</v>
      </c>
      <c r="B2003" s="103">
        <v>270400001</v>
      </c>
      <c r="C2003" s="180" t="s">
        <v>3272</v>
      </c>
      <c r="D2003" s="103"/>
      <c r="E2003" s="103"/>
      <c r="F2003" s="114" t="s">
        <v>31</v>
      </c>
      <c r="G2003" s="114" t="s">
        <v>1381</v>
      </c>
      <c r="H2003" s="376">
        <v>260</v>
      </c>
      <c r="I2003" s="377"/>
      <c r="J2003" s="378"/>
      <c r="K2003" s="242"/>
      <c r="L2003" s="188"/>
      <c r="M2003" s="188"/>
      <c r="N2003" s="103"/>
      <c r="O2003" s="103" t="s">
        <v>786</v>
      </c>
    </row>
    <row r="2004" spans="1:15" ht="24" hidden="1" customHeight="1">
      <c r="A2004" s="103">
        <f>MAX(A$2:A2003)+1</f>
        <v>1870</v>
      </c>
      <c r="B2004" s="103" t="s">
        <v>3273</v>
      </c>
      <c r="C2004" s="180" t="s">
        <v>3274</v>
      </c>
      <c r="D2004" s="103"/>
      <c r="E2004" s="105"/>
      <c r="F2004" s="114" t="s">
        <v>31</v>
      </c>
      <c r="G2004" s="114" t="s">
        <v>32</v>
      </c>
      <c r="H2004" s="376">
        <v>120</v>
      </c>
      <c r="I2004" s="374"/>
      <c r="J2004" s="375"/>
      <c r="K2004" s="181" t="s">
        <v>3275</v>
      </c>
      <c r="L2004" s="114"/>
      <c r="M2004" s="114"/>
      <c r="N2004" s="103"/>
      <c r="O2004" s="103" t="s">
        <v>17</v>
      </c>
    </row>
    <row r="2005" spans="1:15" ht="22.5" hidden="1" customHeight="1">
      <c r="A2005" s="154">
        <f>MAX(A$2:A2004)+1</f>
        <v>1871</v>
      </c>
      <c r="B2005" s="154">
        <v>270400002</v>
      </c>
      <c r="C2005" s="180" t="s">
        <v>3276</v>
      </c>
      <c r="D2005" s="154"/>
      <c r="E2005" s="154"/>
      <c r="F2005" s="188" t="s">
        <v>31</v>
      </c>
      <c r="G2005" s="188" t="s">
        <v>1381</v>
      </c>
      <c r="H2005" s="373">
        <v>195</v>
      </c>
      <c r="I2005" s="374"/>
      <c r="J2005" s="375"/>
      <c r="K2005" s="181"/>
      <c r="L2005" s="188"/>
      <c r="M2005" s="188"/>
      <c r="N2005" s="103"/>
      <c r="O2005" s="103" t="s">
        <v>17</v>
      </c>
    </row>
    <row r="2006" spans="1:15" ht="24" hidden="1" customHeight="1">
      <c r="A2006" s="103">
        <f>MAX(A$2:A2005)+1</f>
        <v>1872</v>
      </c>
      <c r="B2006" s="103" t="s">
        <v>3277</v>
      </c>
      <c r="C2006" s="180" t="s">
        <v>3274</v>
      </c>
      <c r="D2006" s="103"/>
      <c r="E2006" s="105"/>
      <c r="F2006" s="114" t="s">
        <v>31</v>
      </c>
      <c r="G2006" s="114" t="s">
        <v>32</v>
      </c>
      <c r="H2006" s="376">
        <v>120</v>
      </c>
      <c r="I2006" s="374"/>
      <c r="J2006" s="375"/>
      <c r="K2006" s="181" t="s">
        <v>3275</v>
      </c>
      <c r="L2006" s="114"/>
      <c r="M2006" s="114"/>
      <c r="N2006" s="103"/>
      <c r="O2006" s="103" t="s">
        <v>17</v>
      </c>
    </row>
    <row r="2007" spans="1:15" s="87" customFormat="1" ht="22.5" hidden="1" customHeight="1">
      <c r="A2007" s="154"/>
      <c r="B2007" s="154">
        <v>2705</v>
      </c>
      <c r="C2007" s="154" t="s">
        <v>3278</v>
      </c>
      <c r="D2007" s="154"/>
      <c r="E2007" s="154"/>
      <c r="F2007" s="241"/>
      <c r="G2007" s="188"/>
      <c r="H2007" s="373"/>
      <c r="I2007" s="374"/>
      <c r="J2007" s="375"/>
      <c r="K2007" s="154"/>
      <c r="L2007" s="188"/>
      <c r="M2007" s="188"/>
      <c r="N2007" s="103"/>
      <c r="O2007" s="103" t="s">
        <v>17</v>
      </c>
    </row>
    <row r="2008" spans="1:15" ht="22.5" hidden="1" customHeight="1">
      <c r="A2008" s="103">
        <f>MAX(A$2:A2007)+1</f>
        <v>1873</v>
      </c>
      <c r="B2008" s="103">
        <v>270500001</v>
      </c>
      <c r="C2008" s="103" t="s">
        <v>3279</v>
      </c>
      <c r="D2008" s="103" t="s">
        <v>3280</v>
      </c>
      <c r="E2008" s="103"/>
      <c r="F2008" s="114" t="s">
        <v>31</v>
      </c>
      <c r="G2008" s="114" t="s">
        <v>3281</v>
      </c>
      <c r="H2008" s="373">
        <v>80</v>
      </c>
      <c r="I2008" s="374"/>
      <c r="J2008" s="375"/>
      <c r="K2008" s="103"/>
      <c r="L2008" s="114"/>
      <c r="M2008" s="114"/>
      <c r="N2008" s="103"/>
      <c r="O2008" s="103" t="s">
        <v>17</v>
      </c>
    </row>
    <row r="2009" spans="1:15" ht="22.5" hidden="1" customHeight="1">
      <c r="A2009" s="103">
        <f>MAX(A$2:A2008)+1</f>
        <v>1874</v>
      </c>
      <c r="B2009" s="103">
        <v>270500002</v>
      </c>
      <c r="C2009" s="103" t="s">
        <v>3282</v>
      </c>
      <c r="D2009" s="103"/>
      <c r="E2009" s="103"/>
      <c r="F2009" s="116" t="s">
        <v>31</v>
      </c>
      <c r="G2009" s="114" t="s">
        <v>3281</v>
      </c>
      <c r="H2009" s="373">
        <v>105</v>
      </c>
      <c r="I2009" s="374"/>
      <c r="J2009" s="375"/>
      <c r="K2009" s="103"/>
      <c r="L2009" s="114"/>
      <c r="M2009" s="114"/>
      <c r="N2009" s="103"/>
      <c r="O2009" s="103" t="s">
        <v>17</v>
      </c>
    </row>
    <row r="2010" spans="1:15" ht="22.5" hidden="1" customHeight="1">
      <c r="A2010" s="103">
        <f>MAX(A$2:A2009)+1</f>
        <v>1875</v>
      </c>
      <c r="B2010" s="103" t="s">
        <v>3283</v>
      </c>
      <c r="C2010" s="103" t="s">
        <v>3284</v>
      </c>
      <c r="D2010" s="103" t="s">
        <v>3285</v>
      </c>
      <c r="E2010" s="103" t="s">
        <v>252</v>
      </c>
      <c r="F2010" s="114" t="s">
        <v>36</v>
      </c>
      <c r="G2010" s="114" t="s">
        <v>3281</v>
      </c>
      <c r="H2010" s="373">
        <v>150</v>
      </c>
      <c r="I2010" s="374"/>
      <c r="J2010" s="375"/>
      <c r="K2010" s="103"/>
      <c r="L2010" s="114"/>
      <c r="M2010" s="114"/>
      <c r="N2010" s="114"/>
      <c r="O2010" s="103" t="s">
        <v>94</v>
      </c>
    </row>
    <row r="2011" spans="1:15" ht="22.5" hidden="1" customHeight="1">
      <c r="A2011" s="103">
        <f>MAX(A$2:A2010)+1</f>
        <v>1876</v>
      </c>
      <c r="B2011" s="103" t="s">
        <v>3286</v>
      </c>
      <c r="C2011" s="103" t="s">
        <v>3287</v>
      </c>
      <c r="D2011" s="103"/>
      <c r="E2011" s="103"/>
      <c r="F2011" s="114" t="s">
        <v>36</v>
      </c>
      <c r="G2011" s="114" t="s">
        <v>648</v>
      </c>
      <c r="H2011" s="373">
        <v>640</v>
      </c>
      <c r="I2011" s="374"/>
      <c r="J2011" s="375"/>
      <c r="K2011" s="103"/>
      <c r="L2011" s="114"/>
      <c r="M2011" s="114"/>
      <c r="N2011" s="103"/>
      <c r="O2011" s="103" t="s">
        <v>17</v>
      </c>
    </row>
    <row r="2012" spans="1:15" ht="22.5" hidden="1" customHeight="1">
      <c r="A2012" s="103">
        <f>MAX(A$2:A2011)+1</f>
        <v>1877</v>
      </c>
      <c r="B2012" s="133" t="s">
        <v>3288</v>
      </c>
      <c r="C2012" s="134" t="s">
        <v>3289</v>
      </c>
      <c r="D2012" s="152"/>
      <c r="E2012" s="140"/>
      <c r="F2012" s="114" t="s">
        <v>23</v>
      </c>
      <c r="G2012" s="147" t="s">
        <v>3281</v>
      </c>
      <c r="H2012" s="373" t="s">
        <v>56</v>
      </c>
      <c r="I2012" s="374"/>
      <c r="J2012" s="375"/>
      <c r="K2012" s="125" t="s">
        <v>336</v>
      </c>
      <c r="L2012" s="114"/>
      <c r="M2012" s="114"/>
      <c r="N2012" s="103"/>
      <c r="O2012" s="103" t="s">
        <v>17</v>
      </c>
    </row>
    <row r="2013" spans="1:15" ht="33.75" hidden="1" customHeight="1">
      <c r="A2013" s="103">
        <f>MAX(A$2:A2012)+1</f>
        <v>1878</v>
      </c>
      <c r="B2013" s="133" t="s">
        <v>3290</v>
      </c>
      <c r="C2013" s="134" t="s">
        <v>3291</v>
      </c>
      <c r="D2013" s="152" t="s">
        <v>3292</v>
      </c>
      <c r="E2013" s="140"/>
      <c r="F2013" s="114" t="s">
        <v>23</v>
      </c>
      <c r="G2013" s="147" t="s">
        <v>3293</v>
      </c>
      <c r="H2013" s="373" t="s">
        <v>56</v>
      </c>
      <c r="I2013" s="374"/>
      <c r="J2013" s="375"/>
      <c r="K2013" s="103"/>
      <c r="L2013" s="114"/>
      <c r="M2013" s="114"/>
      <c r="N2013" s="114"/>
      <c r="O2013" s="103" t="s">
        <v>94</v>
      </c>
    </row>
    <row r="2014" spans="1:15" ht="22.5" hidden="1" customHeight="1">
      <c r="A2014" s="103">
        <f>MAX(A$2:A2013)+1</f>
        <v>1879</v>
      </c>
      <c r="B2014" s="103">
        <v>270500003</v>
      </c>
      <c r="C2014" s="103" t="s">
        <v>3294</v>
      </c>
      <c r="D2014" s="103"/>
      <c r="E2014" s="103"/>
      <c r="F2014" s="116" t="s">
        <v>31</v>
      </c>
      <c r="G2014" s="114" t="s">
        <v>3281</v>
      </c>
      <c r="H2014" s="373">
        <v>70</v>
      </c>
      <c r="I2014" s="374"/>
      <c r="J2014" s="375"/>
      <c r="K2014" s="103"/>
      <c r="L2014" s="114"/>
      <c r="M2014" s="114"/>
      <c r="N2014" s="103"/>
      <c r="O2014" s="103" t="s">
        <v>17</v>
      </c>
    </row>
    <row r="2015" spans="1:15" ht="22.5" hidden="1" customHeight="1">
      <c r="A2015" s="103">
        <f>MAX(A$2:A2014)+1</f>
        <v>1880</v>
      </c>
      <c r="B2015" s="133">
        <v>270500004</v>
      </c>
      <c r="C2015" s="134" t="s">
        <v>3295</v>
      </c>
      <c r="D2015" s="152" t="s">
        <v>3296</v>
      </c>
      <c r="E2015" s="140"/>
      <c r="F2015" s="118" t="s">
        <v>23</v>
      </c>
      <c r="G2015" s="147" t="s">
        <v>32</v>
      </c>
      <c r="H2015" s="373" t="s">
        <v>56</v>
      </c>
      <c r="I2015" s="374"/>
      <c r="J2015" s="375"/>
      <c r="K2015" s="125" t="s">
        <v>336</v>
      </c>
      <c r="L2015" s="114"/>
      <c r="M2015" s="114"/>
      <c r="N2015" s="103"/>
      <c r="O2015" s="103" t="s">
        <v>17</v>
      </c>
    </row>
    <row r="2016" spans="1:15" s="87" customFormat="1" ht="22.5" hidden="1" customHeight="1">
      <c r="A2016" s="103"/>
      <c r="B2016" s="103">
        <v>2706</v>
      </c>
      <c r="C2016" s="103" t="s">
        <v>3297</v>
      </c>
      <c r="D2016" s="103" t="s">
        <v>3298</v>
      </c>
      <c r="E2016" s="103"/>
      <c r="F2016" s="114"/>
      <c r="G2016" s="114"/>
      <c r="H2016" s="373"/>
      <c r="I2016" s="374"/>
      <c r="J2016" s="375"/>
      <c r="K2016" s="103"/>
      <c r="L2016" s="114"/>
      <c r="M2016" s="114"/>
      <c r="N2016" s="103"/>
      <c r="O2016" s="103" t="s">
        <v>17</v>
      </c>
    </row>
    <row r="2017" spans="1:15" ht="22.5" hidden="1" customHeight="1">
      <c r="A2017" s="103">
        <f>MAX(A$2:A2016)+1</f>
        <v>1881</v>
      </c>
      <c r="B2017" s="103">
        <v>270600001</v>
      </c>
      <c r="C2017" s="103" t="s">
        <v>3299</v>
      </c>
      <c r="D2017" s="103"/>
      <c r="E2017" s="103"/>
      <c r="F2017" s="114" t="s">
        <v>36</v>
      </c>
      <c r="G2017" s="114" t="s">
        <v>3300</v>
      </c>
      <c r="H2017" s="376">
        <v>300</v>
      </c>
      <c r="I2017" s="374"/>
      <c r="J2017" s="375"/>
      <c r="K2017" s="103"/>
      <c r="L2017" s="114"/>
      <c r="M2017" s="114"/>
      <c r="N2017" s="103"/>
      <c r="O2017" s="103" t="s">
        <v>17</v>
      </c>
    </row>
    <row r="2018" spans="1:15" ht="22.5" hidden="1" customHeight="1">
      <c r="A2018" s="103">
        <f>MAX(A$2:A2017)+1</f>
        <v>1882</v>
      </c>
      <c r="B2018" s="103">
        <v>270600002</v>
      </c>
      <c r="C2018" s="103" t="s">
        <v>3301</v>
      </c>
      <c r="D2018" s="103"/>
      <c r="E2018" s="103"/>
      <c r="F2018" s="114" t="s">
        <v>36</v>
      </c>
      <c r="G2018" s="114" t="s">
        <v>3300</v>
      </c>
      <c r="H2018" s="376">
        <v>300</v>
      </c>
      <c r="I2018" s="374"/>
      <c r="J2018" s="375"/>
      <c r="K2018" s="103"/>
      <c r="L2018" s="114"/>
      <c r="M2018" s="114"/>
      <c r="N2018" s="103"/>
      <c r="O2018" s="103" t="s">
        <v>17</v>
      </c>
    </row>
    <row r="2019" spans="1:15" ht="22.5" hidden="1" customHeight="1">
      <c r="A2019" s="103">
        <f>MAX(A$2:A2018)+1</f>
        <v>1883</v>
      </c>
      <c r="B2019" s="103">
        <v>270600003</v>
      </c>
      <c r="C2019" s="103" t="s">
        <v>3302</v>
      </c>
      <c r="D2019" s="103"/>
      <c r="E2019" s="103"/>
      <c r="F2019" s="114" t="s">
        <v>36</v>
      </c>
      <c r="G2019" s="114" t="s">
        <v>3300</v>
      </c>
      <c r="H2019" s="373">
        <v>325</v>
      </c>
      <c r="I2019" s="374"/>
      <c r="J2019" s="375"/>
      <c r="K2019" s="103"/>
      <c r="L2019" s="114"/>
      <c r="M2019" s="114"/>
      <c r="N2019" s="103"/>
      <c r="O2019" s="103" t="s">
        <v>17</v>
      </c>
    </row>
    <row r="2020" spans="1:15" s="87" customFormat="1" ht="22.5" hidden="1" customHeight="1">
      <c r="A2020" s="103"/>
      <c r="B2020" s="103">
        <v>2707</v>
      </c>
      <c r="C2020" s="103" t="s">
        <v>3303</v>
      </c>
      <c r="D2020" s="103"/>
      <c r="E2020" s="103"/>
      <c r="F2020" s="114"/>
      <c r="G2020" s="114"/>
      <c r="H2020" s="373"/>
      <c r="I2020" s="374"/>
      <c r="J2020" s="375"/>
      <c r="K2020" s="103"/>
      <c r="L2020" s="114"/>
      <c r="M2020" s="114"/>
      <c r="N2020" s="103"/>
      <c r="O2020" s="103" t="s">
        <v>17</v>
      </c>
    </row>
    <row r="2021" spans="1:15" ht="22.5" hidden="1" customHeight="1">
      <c r="A2021" s="103">
        <f>MAX(A$2:A2020)+1</f>
        <v>1884</v>
      </c>
      <c r="B2021" s="103">
        <v>270700001</v>
      </c>
      <c r="C2021" s="103" t="s">
        <v>3304</v>
      </c>
      <c r="D2021" s="103"/>
      <c r="E2021" s="103"/>
      <c r="F2021" s="114" t="s">
        <v>36</v>
      </c>
      <c r="G2021" s="114" t="s">
        <v>1381</v>
      </c>
      <c r="H2021" s="373">
        <v>150</v>
      </c>
      <c r="I2021" s="374"/>
      <c r="J2021" s="375"/>
      <c r="K2021" s="103"/>
      <c r="L2021" s="114"/>
      <c r="M2021" s="114"/>
      <c r="N2021" s="103"/>
      <c r="O2021" s="103" t="s">
        <v>17</v>
      </c>
    </row>
    <row r="2022" spans="1:15" ht="22.5" hidden="1" customHeight="1">
      <c r="A2022" s="103">
        <f>MAX(A$2:A2021)+1</f>
        <v>1885</v>
      </c>
      <c r="B2022" s="103" t="s">
        <v>3305</v>
      </c>
      <c r="C2022" s="103" t="s">
        <v>3306</v>
      </c>
      <c r="D2022" s="103"/>
      <c r="E2022" s="103"/>
      <c r="F2022" s="114" t="s">
        <v>23</v>
      </c>
      <c r="G2022" s="114" t="s">
        <v>3307</v>
      </c>
      <c r="H2022" s="373">
        <v>1000</v>
      </c>
      <c r="I2022" s="374"/>
      <c r="J2022" s="375"/>
      <c r="K2022" s="103" t="s">
        <v>3308</v>
      </c>
      <c r="L2022" s="114"/>
      <c r="M2022" s="114"/>
      <c r="N2022" s="103"/>
      <c r="O2022" s="103" t="s">
        <v>17</v>
      </c>
    </row>
    <row r="2023" spans="1:15" ht="22.5" hidden="1" customHeight="1">
      <c r="A2023" s="103">
        <f>MAX(A$2:A2022)+1</f>
        <v>1886</v>
      </c>
      <c r="B2023" s="103" t="s">
        <v>3309</v>
      </c>
      <c r="C2023" s="103" t="s">
        <v>3310</v>
      </c>
      <c r="D2023" s="103"/>
      <c r="E2023" s="103"/>
      <c r="F2023" s="114" t="s">
        <v>23</v>
      </c>
      <c r="G2023" s="114" t="s">
        <v>648</v>
      </c>
      <c r="H2023" s="373">
        <v>1316</v>
      </c>
      <c r="I2023" s="374"/>
      <c r="J2023" s="375"/>
      <c r="K2023" s="103"/>
      <c r="L2023" s="114"/>
      <c r="M2023" s="114"/>
      <c r="N2023" s="103"/>
      <c r="O2023" s="103" t="s">
        <v>17</v>
      </c>
    </row>
    <row r="2024" spans="1:15" ht="22.5" hidden="1" customHeight="1">
      <c r="A2024" s="103">
        <f>MAX(A$2:A2023)+1</f>
        <v>1887</v>
      </c>
      <c r="B2024" s="103">
        <v>270700002</v>
      </c>
      <c r="C2024" s="103" t="s">
        <v>3311</v>
      </c>
      <c r="D2024" s="103" t="s">
        <v>3312</v>
      </c>
      <c r="E2024" s="103"/>
      <c r="F2024" s="114" t="s">
        <v>36</v>
      </c>
      <c r="G2024" s="114" t="s">
        <v>1381</v>
      </c>
      <c r="H2024" s="376">
        <v>120</v>
      </c>
      <c r="I2024" s="374"/>
      <c r="J2024" s="375"/>
      <c r="K2024" s="103"/>
      <c r="L2024" s="114"/>
      <c r="M2024" s="114"/>
      <c r="N2024" s="103"/>
      <c r="O2024" s="103" t="s">
        <v>17</v>
      </c>
    </row>
    <row r="2025" spans="1:15" ht="22.5" hidden="1" customHeight="1">
      <c r="A2025" s="103">
        <f>MAX(A$2:A2024)+1</f>
        <v>1888</v>
      </c>
      <c r="B2025" s="103">
        <v>270700003</v>
      </c>
      <c r="C2025" s="103" t="s">
        <v>3313</v>
      </c>
      <c r="D2025" s="103"/>
      <c r="E2025" s="103"/>
      <c r="F2025" s="114" t="s">
        <v>23</v>
      </c>
      <c r="G2025" s="114" t="s">
        <v>1381</v>
      </c>
      <c r="H2025" s="373">
        <v>400</v>
      </c>
      <c r="I2025" s="374"/>
      <c r="J2025" s="375"/>
      <c r="K2025" s="103"/>
      <c r="L2025" s="114"/>
      <c r="M2025" s="114"/>
      <c r="N2025" s="103"/>
      <c r="O2025" s="103" t="s">
        <v>17</v>
      </c>
    </row>
    <row r="2026" spans="1:15" ht="22.5" hidden="1" customHeight="1">
      <c r="A2026" s="103">
        <f>MAX(A$2:A2025)+1</f>
        <v>1889</v>
      </c>
      <c r="B2026" s="103">
        <v>270700005</v>
      </c>
      <c r="C2026" s="103" t="s">
        <v>3314</v>
      </c>
      <c r="D2026" s="103" t="s">
        <v>3315</v>
      </c>
      <c r="E2026" s="103"/>
      <c r="F2026" s="114" t="s">
        <v>23</v>
      </c>
      <c r="G2026" s="114" t="s">
        <v>1321</v>
      </c>
      <c r="H2026" s="373">
        <v>1000</v>
      </c>
      <c r="I2026" s="374"/>
      <c r="J2026" s="375"/>
      <c r="K2026" s="103"/>
      <c r="L2026" s="114"/>
      <c r="M2026" s="114"/>
      <c r="N2026" s="103"/>
      <c r="O2026" s="103" t="s">
        <v>17</v>
      </c>
    </row>
    <row r="2027" spans="1:15" ht="33.75" hidden="1" customHeight="1">
      <c r="A2027" s="103">
        <f>MAX(A$2:A2026)+1</f>
        <v>1890</v>
      </c>
      <c r="B2027" s="103">
        <v>270700006</v>
      </c>
      <c r="C2027" s="103" t="s">
        <v>3316</v>
      </c>
      <c r="D2027" s="103"/>
      <c r="E2027" s="103"/>
      <c r="F2027" s="114" t="s">
        <v>23</v>
      </c>
      <c r="G2027" s="114" t="s">
        <v>3029</v>
      </c>
      <c r="H2027" s="373">
        <v>1000</v>
      </c>
      <c r="I2027" s="374"/>
      <c r="J2027" s="375"/>
      <c r="K2027" s="103" t="s">
        <v>3035</v>
      </c>
      <c r="L2027" s="114"/>
      <c r="M2027" s="114"/>
      <c r="N2027" s="103"/>
      <c r="O2027" s="103" t="s">
        <v>17</v>
      </c>
    </row>
    <row r="2028" spans="1:15" ht="22.5" hidden="1" customHeight="1">
      <c r="A2028" s="103">
        <f>MAX(A$2:A2027)+1</f>
        <v>1891</v>
      </c>
      <c r="B2028" s="103" t="s">
        <v>3317</v>
      </c>
      <c r="C2028" s="240" t="s">
        <v>3318</v>
      </c>
      <c r="D2028" s="103"/>
      <c r="E2028" s="103"/>
      <c r="F2028" s="116" t="s">
        <v>23</v>
      </c>
      <c r="G2028" s="114" t="s">
        <v>3029</v>
      </c>
      <c r="H2028" s="373">
        <v>200</v>
      </c>
      <c r="I2028" s="374"/>
      <c r="J2028" s="375"/>
      <c r="K2028" s="103" t="s">
        <v>3319</v>
      </c>
      <c r="L2028" s="114"/>
      <c r="M2028" s="114"/>
      <c r="N2028" s="103"/>
      <c r="O2028" s="103" t="s">
        <v>17</v>
      </c>
    </row>
    <row r="2029" spans="1:15" ht="22.5" hidden="1" customHeight="1">
      <c r="A2029" s="103">
        <f>MAX(A$2:A2028)+1</f>
        <v>1892</v>
      </c>
      <c r="B2029" s="133">
        <v>270700007</v>
      </c>
      <c r="C2029" s="134" t="s">
        <v>3320</v>
      </c>
      <c r="D2029" s="150" t="s">
        <v>3321</v>
      </c>
      <c r="E2029" s="140"/>
      <c r="F2029" s="118" t="s">
        <v>23</v>
      </c>
      <c r="G2029" s="147" t="s">
        <v>1381</v>
      </c>
      <c r="H2029" s="373" t="s">
        <v>56</v>
      </c>
      <c r="I2029" s="374"/>
      <c r="J2029" s="375"/>
      <c r="K2029" s="125" t="s">
        <v>336</v>
      </c>
      <c r="L2029" s="114"/>
      <c r="M2029" s="114"/>
      <c r="N2029" s="103"/>
      <c r="O2029" s="103" t="s">
        <v>17</v>
      </c>
    </row>
    <row r="2030" spans="1:15" ht="33.75" hidden="1" customHeight="1">
      <c r="A2030" s="103">
        <f>MAX(A$2:A2029)+1</f>
        <v>1893</v>
      </c>
      <c r="B2030" s="133">
        <v>270700008</v>
      </c>
      <c r="C2030" s="134" t="s">
        <v>3322</v>
      </c>
      <c r="D2030" s="150" t="s">
        <v>3323</v>
      </c>
      <c r="E2030" s="140"/>
      <c r="F2030" s="114" t="s">
        <v>23</v>
      </c>
      <c r="G2030" s="147" t="s">
        <v>3029</v>
      </c>
      <c r="H2030" s="373" t="s">
        <v>56</v>
      </c>
      <c r="I2030" s="374"/>
      <c r="J2030" s="375"/>
      <c r="K2030" s="103" t="s">
        <v>3324</v>
      </c>
      <c r="L2030" s="114"/>
      <c r="M2030" s="114"/>
      <c r="N2030" s="126"/>
      <c r="O2030" s="103" t="s">
        <v>94</v>
      </c>
    </row>
    <row r="2031" spans="1:15" s="87" customFormat="1" ht="22.5" hidden="1" customHeight="1">
      <c r="A2031" s="103"/>
      <c r="B2031" s="103">
        <v>2708</v>
      </c>
      <c r="C2031" s="103" t="s">
        <v>3325</v>
      </c>
      <c r="D2031" s="103"/>
      <c r="E2031" s="103"/>
      <c r="F2031" s="114"/>
      <c r="G2031" s="114"/>
      <c r="H2031" s="373"/>
      <c r="I2031" s="374"/>
      <c r="J2031" s="375"/>
      <c r="K2031" s="103"/>
      <c r="L2031" s="114"/>
      <c r="M2031" s="114"/>
      <c r="N2031" s="103"/>
      <c r="O2031" s="103" t="s">
        <v>17</v>
      </c>
    </row>
    <row r="2032" spans="1:15" ht="22.5" hidden="1" customHeight="1">
      <c r="A2032" s="103">
        <f>MAX(A$2:A2031)+1</f>
        <v>1894</v>
      </c>
      <c r="B2032" s="103">
        <v>270800001</v>
      </c>
      <c r="C2032" s="103" t="s">
        <v>3326</v>
      </c>
      <c r="D2032" s="103" t="s">
        <v>3327</v>
      </c>
      <c r="E2032" s="103"/>
      <c r="F2032" s="114" t="s">
        <v>36</v>
      </c>
      <c r="G2032" s="114" t="s">
        <v>32</v>
      </c>
      <c r="H2032" s="376">
        <v>100</v>
      </c>
      <c r="I2032" s="374"/>
      <c r="J2032" s="375"/>
      <c r="K2032" s="103"/>
      <c r="L2032" s="114"/>
      <c r="M2032" s="114"/>
      <c r="N2032" s="103"/>
      <c r="O2032" s="103" t="s">
        <v>17</v>
      </c>
    </row>
    <row r="2033" spans="1:15" ht="22.5" hidden="1" customHeight="1">
      <c r="A2033" s="103">
        <f>MAX(A$2:A2032)+1</f>
        <v>1895</v>
      </c>
      <c r="B2033" s="103">
        <v>270800002</v>
      </c>
      <c r="C2033" s="103" t="s">
        <v>3328</v>
      </c>
      <c r="D2033" s="103"/>
      <c r="E2033" s="103"/>
      <c r="F2033" s="114" t="s">
        <v>36</v>
      </c>
      <c r="G2033" s="114" t="s">
        <v>3300</v>
      </c>
      <c r="H2033" s="376">
        <v>30</v>
      </c>
      <c r="I2033" s="374"/>
      <c r="J2033" s="375"/>
      <c r="K2033" s="103" t="s">
        <v>3329</v>
      </c>
      <c r="L2033" s="114"/>
      <c r="M2033" s="114"/>
      <c r="N2033" s="103"/>
      <c r="O2033" s="103" t="s">
        <v>17</v>
      </c>
    </row>
    <row r="2034" spans="1:15" ht="22.5" hidden="1" customHeight="1">
      <c r="A2034" s="103">
        <f>MAX(A$2:A2033)+1</f>
        <v>1896</v>
      </c>
      <c r="B2034" s="103" t="s">
        <v>3330</v>
      </c>
      <c r="C2034" s="103" t="s">
        <v>3331</v>
      </c>
      <c r="D2034" s="103" t="s">
        <v>3332</v>
      </c>
      <c r="E2034" s="103"/>
      <c r="F2034" s="114" t="s">
        <v>23</v>
      </c>
      <c r="G2034" s="114" t="s">
        <v>32</v>
      </c>
      <c r="H2034" s="373">
        <v>260</v>
      </c>
      <c r="I2034" s="374"/>
      <c r="J2034" s="375"/>
      <c r="K2034" s="103" t="s">
        <v>3333</v>
      </c>
      <c r="L2034" s="114"/>
      <c r="M2034" s="114"/>
      <c r="N2034" s="103"/>
      <c r="O2034" s="103" t="s">
        <v>17</v>
      </c>
    </row>
    <row r="2035" spans="1:15" ht="22.5" hidden="1" customHeight="1">
      <c r="A2035" s="103">
        <f>MAX(A$2:A2034)+1</f>
        <v>1897</v>
      </c>
      <c r="B2035" s="103" t="s">
        <v>3334</v>
      </c>
      <c r="C2035" s="103" t="s">
        <v>3335</v>
      </c>
      <c r="D2035" s="103" t="s">
        <v>3336</v>
      </c>
      <c r="E2035" s="103"/>
      <c r="F2035" s="114" t="s">
        <v>23</v>
      </c>
      <c r="G2035" s="114" t="s">
        <v>648</v>
      </c>
      <c r="H2035" s="373" t="s">
        <v>25</v>
      </c>
      <c r="I2035" s="374"/>
      <c r="J2035" s="375"/>
      <c r="K2035" s="103"/>
      <c r="L2035" s="114"/>
      <c r="M2035" s="114"/>
      <c r="N2035" s="103"/>
      <c r="O2035" s="103" t="s">
        <v>17</v>
      </c>
    </row>
    <row r="2036" spans="1:15" ht="22.5" hidden="1" customHeight="1">
      <c r="A2036" s="103">
        <f>MAX(A$2:A2035)+1</f>
        <v>1898</v>
      </c>
      <c r="B2036" s="103" t="s">
        <v>3337</v>
      </c>
      <c r="C2036" s="103" t="s">
        <v>3338</v>
      </c>
      <c r="D2036" s="103"/>
      <c r="E2036" s="103" t="s">
        <v>252</v>
      </c>
      <c r="F2036" s="114" t="s">
        <v>23</v>
      </c>
      <c r="G2036" s="114" t="s">
        <v>32</v>
      </c>
      <c r="H2036" s="373">
        <v>90</v>
      </c>
      <c r="I2036" s="374"/>
      <c r="J2036" s="375"/>
      <c r="K2036" s="103" t="s">
        <v>3339</v>
      </c>
      <c r="L2036" s="114"/>
      <c r="M2036" s="114"/>
      <c r="N2036" s="103"/>
      <c r="O2036" s="103" t="s">
        <v>17</v>
      </c>
    </row>
    <row r="2037" spans="1:15" ht="22.5" hidden="1" customHeight="1">
      <c r="A2037" s="103">
        <f>MAX(A$2:A2036)+1</f>
        <v>1899</v>
      </c>
      <c r="B2037" s="103">
        <v>270800003</v>
      </c>
      <c r="C2037" s="103" t="s">
        <v>3340</v>
      </c>
      <c r="D2037" s="103"/>
      <c r="E2037" s="103"/>
      <c r="F2037" s="114" t="s">
        <v>36</v>
      </c>
      <c r="G2037" s="114" t="s">
        <v>3341</v>
      </c>
      <c r="H2037" s="376">
        <v>20</v>
      </c>
      <c r="I2037" s="374"/>
      <c r="J2037" s="375"/>
      <c r="K2037" s="103" t="s">
        <v>3329</v>
      </c>
      <c r="L2037" s="114"/>
      <c r="M2037" s="114"/>
      <c r="N2037" s="103"/>
      <c r="O2037" s="103" t="s">
        <v>17</v>
      </c>
    </row>
    <row r="2038" spans="1:15" ht="22.5" hidden="1" customHeight="1">
      <c r="A2038" s="103">
        <f>MAX(A$2:A2037)+1</f>
        <v>1900</v>
      </c>
      <c r="B2038" s="103">
        <v>270800004</v>
      </c>
      <c r="C2038" s="103" t="s">
        <v>3342</v>
      </c>
      <c r="D2038" s="103" t="s">
        <v>3343</v>
      </c>
      <c r="E2038" s="103"/>
      <c r="F2038" s="114" t="s">
        <v>31</v>
      </c>
      <c r="G2038" s="114" t="s">
        <v>32</v>
      </c>
      <c r="H2038" s="376">
        <v>30</v>
      </c>
      <c r="I2038" s="374"/>
      <c r="J2038" s="375"/>
      <c r="K2038" s="103"/>
      <c r="L2038" s="114"/>
      <c r="M2038" s="114"/>
      <c r="N2038" s="103"/>
      <c r="O2038" s="103" t="s">
        <v>17</v>
      </c>
    </row>
    <row r="2039" spans="1:15" ht="33.75" hidden="1" customHeight="1">
      <c r="A2039" s="103">
        <f>MAX(A$2:A2038)+1</f>
        <v>1901</v>
      </c>
      <c r="B2039" s="103">
        <v>270800005</v>
      </c>
      <c r="C2039" s="103" t="s">
        <v>3344</v>
      </c>
      <c r="D2039" s="103"/>
      <c r="E2039" s="103"/>
      <c r="F2039" s="114" t="s">
        <v>23</v>
      </c>
      <c r="G2039" s="114" t="s">
        <v>32</v>
      </c>
      <c r="H2039" s="376">
        <v>185</v>
      </c>
      <c r="I2039" s="377"/>
      <c r="J2039" s="378"/>
      <c r="K2039" s="103" t="s">
        <v>3345</v>
      </c>
      <c r="L2039" s="188"/>
      <c r="M2039" s="188"/>
      <c r="N2039" s="103"/>
      <c r="O2039" s="103" t="s">
        <v>786</v>
      </c>
    </row>
    <row r="2040" spans="1:15" ht="22.5" hidden="1" customHeight="1">
      <c r="A2040" s="103">
        <f>MAX(A$2:A2039)+1</f>
        <v>1902</v>
      </c>
      <c r="B2040" s="103" t="s">
        <v>3346</v>
      </c>
      <c r="C2040" s="181" t="s">
        <v>3347</v>
      </c>
      <c r="D2040" s="103"/>
      <c r="E2040" s="103" t="s">
        <v>252</v>
      </c>
      <c r="F2040" s="114" t="s">
        <v>36</v>
      </c>
      <c r="G2040" s="114" t="s">
        <v>3348</v>
      </c>
      <c r="H2040" s="373">
        <v>20</v>
      </c>
      <c r="I2040" s="374"/>
      <c r="J2040" s="375"/>
      <c r="K2040" s="103" t="s">
        <v>3349</v>
      </c>
      <c r="L2040" s="114"/>
      <c r="M2040" s="114"/>
      <c r="N2040" s="103"/>
      <c r="O2040" s="103" t="s">
        <v>17</v>
      </c>
    </row>
    <row r="2041" spans="1:15" ht="22.5" hidden="1" customHeight="1">
      <c r="A2041" s="103">
        <f>MAX(A$2:A2040)+1</f>
        <v>1903</v>
      </c>
      <c r="B2041" s="103">
        <v>270800006</v>
      </c>
      <c r="C2041" s="103" t="s">
        <v>3350</v>
      </c>
      <c r="D2041" s="103"/>
      <c r="E2041" s="103"/>
      <c r="F2041" s="114" t="s">
        <v>23</v>
      </c>
      <c r="G2041" s="114" t="s">
        <v>32</v>
      </c>
      <c r="H2041" s="373">
        <v>52</v>
      </c>
      <c r="I2041" s="374"/>
      <c r="J2041" s="375"/>
      <c r="K2041" s="103" t="s">
        <v>3351</v>
      </c>
      <c r="L2041" s="114"/>
      <c r="M2041" s="114"/>
      <c r="N2041" s="103"/>
      <c r="O2041" s="103" t="s">
        <v>17</v>
      </c>
    </row>
    <row r="2042" spans="1:15" ht="22.5" hidden="1" customHeight="1">
      <c r="A2042" s="103">
        <f>MAX(A$2:A2041)+1</f>
        <v>1904</v>
      </c>
      <c r="B2042" s="103">
        <v>270800007</v>
      </c>
      <c r="C2042" s="103" t="s">
        <v>3352</v>
      </c>
      <c r="D2042" s="103" t="s">
        <v>3353</v>
      </c>
      <c r="E2042" s="103"/>
      <c r="F2042" s="114" t="s">
        <v>36</v>
      </c>
      <c r="G2042" s="114" t="s">
        <v>32</v>
      </c>
      <c r="H2042" s="373">
        <v>100</v>
      </c>
      <c r="I2042" s="374"/>
      <c r="J2042" s="375"/>
      <c r="K2042" s="103"/>
      <c r="L2042" s="114"/>
      <c r="M2042" s="114"/>
      <c r="N2042" s="103"/>
      <c r="O2042" s="103" t="s">
        <v>17</v>
      </c>
    </row>
    <row r="2043" spans="1:15" ht="67.5" hidden="1" customHeight="1">
      <c r="A2043" s="103">
        <f>MAX(A$2:A2042)+1</f>
        <v>1905</v>
      </c>
      <c r="B2043" s="103" t="s">
        <v>3354</v>
      </c>
      <c r="C2043" s="103" t="s">
        <v>3355</v>
      </c>
      <c r="D2043" s="103" t="s">
        <v>3356</v>
      </c>
      <c r="E2043" s="103"/>
      <c r="F2043" s="114" t="s">
        <v>36</v>
      </c>
      <c r="G2043" s="114" t="s">
        <v>32</v>
      </c>
      <c r="H2043" s="373">
        <v>155</v>
      </c>
      <c r="I2043" s="374"/>
      <c r="J2043" s="375"/>
      <c r="K2043" s="103" t="s">
        <v>3357</v>
      </c>
      <c r="L2043" s="114"/>
      <c r="M2043" s="114"/>
      <c r="N2043" s="103"/>
      <c r="O2043" s="103" t="s">
        <v>17</v>
      </c>
    </row>
    <row r="2044" spans="1:15" ht="22.5" hidden="1" customHeight="1">
      <c r="A2044" s="103">
        <f>MAX(A$2:A2043)+1</f>
        <v>1906</v>
      </c>
      <c r="B2044" s="103">
        <v>270800010</v>
      </c>
      <c r="C2044" s="103" t="s">
        <v>3358</v>
      </c>
      <c r="D2044" s="103"/>
      <c r="E2044" s="103"/>
      <c r="F2044" s="114" t="s">
        <v>23</v>
      </c>
      <c r="G2044" s="114" t="s">
        <v>3293</v>
      </c>
      <c r="H2044" s="373">
        <v>30</v>
      </c>
      <c r="I2044" s="374"/>
      <c r="J2044" s="375"/>
      <c r="K2044" s="103"/>
      <c r="L2044" s="114"/>
      <c r="M2044" s="114"/>
      <c r="N2044" s="103"/>
      <c r="O2044" s="103" t="s">
        <v>17</v>
      </c>
    </row>
    <row r="2045" spans="1:15" ht="56.25" hidden="1" customHeight="1">
      <c r="A2045" s="103">
        <f>MAX(A$2:A2044)+1</f>
        <v>1907</v>
      </c>
      <c r="B2045" s="133">
        <v>270800011</v>
      </c>
      <c r="C2045" s="134" t="s">
        <v>3359</v>
      </c>
      <c r="D2045" s="152" t="s">
        <v>3360</v>
      </c>
      <c r="E2045" s="140"/>
      <c r="F2045" s="95" t="s">
        <v>23</v>
      </c>
      <c r="G2045" s="147" t="s">
        <v>648</v>
      </c>
      <c r="H2045" s="373" t="s">
        <v>56</v>
      </c>
      <c r="I2045" s="374"/>
      <c r="J2045" s="375"/>
      <c r="K2045" s="125" t="s">
        <v>336</v>
      </c>
      <c r="L2045" s="114"/>
      <c r="M2045" s="114"/>
      <c r="N2045" s="103"/>
      <c r="O2045" s="103" t="s">
        <v>17</v>
      </c>
    </row>
    <row r="2046" spans="1:15" ht="22.5" hidden="1" customHeight="1">
      <c r="A2046" s="103">
        <f>MAX(A$2:A2045)+1</f>
        <v>1908</v>
      </c>
      <c r="B2046" s="133">
        <v>270800012</v>
      </c>
      <c r="C2046" s="134" t="s">
        <v>3361</v>
      </c>
      <c r="D2046" s="152" t="s">
        <v>3362</v>
      </c>
      <c r="E2046" s="140"/>
      <c r="F2046" s="114" t="s">
        <v>23</v>
      </c>
      <c r="G2046" s="147" t="s">
        <v>32</v>
      </c>
      <c r="H2046" s="373" t="s">
        <v>56</v>
      </c>
      <c r="I2046" s="374"/>
      <c r="J2046" s="375"/>
      <c r="K2046" s="125" t="s">
        <v>336</v>
      </c>
      <c r="L2046" s="114"/>
      <c r="M2046" s="114"/>
      <c r="N2046" s="103"/>
      <c r="O2046" s="103" t="s">
        <v>17</v>
      </c>
    </row>
    <row r="2047" spans="1:15" s="87" customFormat="1" ht="303.75" hidden="1" customHeight="1">
      <c r="A2047" s="103"/>
      <c r="B2047" s="103" t="s">
        <v>3363</v>
      </c>
      <c r="C2047" s="103"/>
      <c r="D2047" s="103"/>
      <c r="E2047" s="103"/>
      <c r="F2047" s="114"/>
      <c r="G2047" s="114"/>
      <c r="H2047" s="373"/>
      <c r="I2047" s="374"/>
      <c r="J2047" s="375"/>
      <c r="K2047" s="243" t="s">
        <v>3364</v>
      </c>
      <c r="L2047" s="114"/>
      <c r="M2047" s="114"/>
      <c r="N2047" s="103"/>
      <c r="O2047" s="103" t="s">
        <v>17</v>
      </c>
    </row>
    <row r="2048" spans="1:15" s="87" customFormat="1" ht="300" hidden="1" customHeight="1">
      <c r="A2048" s="103"/>
      <c r="B2048" s="103">
        <v>31</v>
      </c>
      <c r="C2048" s="103" t="s">
        <v>3365</v>
      </c>
      <c r="D2048" s="103"/>
      <c r="E2048" s="190" t="s">
        <v>3366</v>
      </c>
      <c r="F2048" s="114"/>
      <c r="G2048" s="114"/>
      <c r="H2048" s="373"/>
      <c r="I2048" s="374"/>
      <c r="J2048" s="375"/>
      <c r="K2048" s="244" t="s">
        <v>3367</v>
      </c>
      <c r="L2048" s="114"/>
      <c r="M2048" s="114"/>
      <c r="N2048" s="103"/>
      <c r="O2048" s="103" t="s">
        <v>17</v>
      </c>
    </row>
    <row r="2049" spans="1:15" ht="22.5" hidden="1" customHeight="1">
      <c r="A2049" s="103">
        <f>MAX(A$2:A2048)+1</f>
        <v>1909</v>
      </c>
      <c r="B2049" s="103" t="s">
        <v>3368</v>
      </c>
      <c r="C2049" s="103" t="s">
        <v>3369</v>
      </c>
      <c r="D2049" s="103"/>
      <c r="E2049" s="103"/>
      <c r="F2049" s="114" t="s">
        <v>23</v>
      </c>
      <c r="G2049" s="114" t="s">
        <v>32</v>
      </c>
      <c r="H2049" s="373">
        <v>100</v>
      </c>
      <c r="I2049" s="374"/>
      <c r="J2049" s="375"/>
      <c r="K2049" s="103"/>
      <c r="L2049" s="114"/>
      <c r="M2049" s="114"/>
      <c r="N2049" s="103"/>
      <c r="O2049" s="103" t="s">
        <v>17</v>
      </c>
    </row>
    <row r="2050" spans="1:15" ht="22.5" hidden="1" customHeight="1">
      <c r="A2050" s="103">
        <f>MAX(A$2:A2049)+1</f>
        <v>1910</v>
      </c>
      <c r="B2050" s="103" t="s">
        <v>3370</v>
      </c>
      <c r="C2050" s="103" t="s">
        <v>3371</v>
      </c>
      <c r="D2050" s="103"/>
      <c r="E2050" s="103"/>
      <c r="F2050" s="114" t="s">
        <v>36</v>
      </c>
      <c r="G2050" s="114" t="s">
        <v>32</v>
      </c>
      <c r="H2050" s="373">
        <v>300</v>
      </c>
      <c r="I2050" s="374"/>
      <c r="J2050" s="375"/>
      <c r="K2050" s="103"/>
      <c r="L2050" s="114"/>
      <c r="M2050" s="114"/>
      <c r="N2050" s="103"/>
      <c r="O2050" s="103" t="s">
        <v>17</v>
      </c>
    </row>
    <row r="2051" spans="1:15" ht="69.95" hidden="1" customHeight="1">
      <c r="A2051" s="103">
        <f>MAX(A$2:A2050)+1</f>
        <v>1911</v>
      </c>
      <c r="B2051" s="103" t="s">
        <v>3372</v>
      </c>
      <c r="C2051" s="103" t="s">
        <v>3373</v>
      </c>
      <c r="D2051" s="103"/>
      <c r="E2051" s="103"/>
      <c r="F2051" s="114" t="s">
        <v>36</v>
      </c>
      <c r="G2051" s="114" t="s">
        <v>32</v>
      </c>
      <c r="H2051" s="373">
        <v>150</v>
      </c>
      <c r="I2051" s="374"/>
      <c r="J2051" s="375"/>
      <c r="K2051" s="103"/>
      <c r="L2051" s="114"/>
      <c r="M2051" s="114"/>
      <c r="N2051" s="103"/>
      <c r="O2051" s="103" t="s">
        <v>17</v>
      </c>
    </row>
    <row r="2052" spans="1:15" ht="22.5" hidden="1" customHeight="1">
      <c r="A2052" s="103">
        <f>MAX(A$2:A2051)+1</f>
        <v>1912</v>
      </c>
      <c r="B2052" s="103" t="s">
        <v>3374</v>
      </c>
      <c r="C2052" s="103" t="s">
        <v>3375</v>
      </c>
      <c r="D2052" s="103"/>
      <c r="E2052" s="103" t="s">
        <v>3376</v>
      </c>
      <c r="F2052" s="114" t="s">
        <v>23</v>
      </c>
      <c r="G2052" s="114" t="s">
        <v>32</v>
      </c>
      <c r="H2052" s="373">
        <v>1200</v>
      </c>
      <c r="I2052" s="374"/>
      <c r="J2052" s="375"/>
      <c r="K2052" s="103"/>
      <c r="L2052" s="114"/>
      <c r="M2052" s="114"/>
      <c r="N2052" s="103"/>
      <c r="O2052" s="103" t="s">
        <v>17</v>
      </c>
    </row>
    <row r="2053" spans="1:15" ht="22.5" hidden="1" customHeight="1">
      <c r="A2053" s="103">
        <f>MAX(A$2:A2052)+1</f>
        <v>1913</v>
      </c>
      <c r="B2053" s="103" t="s">
        <v>3377</v>
      </c>
      <c r="C2053" s="103" t="s">
        <v>3378</v>
      </c>
      <c r="D2053" s="103"/>
      <c r="E2053" s="103" t="s">
        <v>252</v>
      </c>
      <c r="F2053" s="114" t="s">
        <v>23</v>
      </c>
      <c r="G2053" s="114" t="s">
        <v>744</v>
      </c>
      <c r="H2053" s="373">
        <v>90</v>
      </c>
      <c r="I2053" s="374"/>
      <c r="J2053" s="375"/>
      <c r="K2053" s="67" t="s">
        <v>3379</v>
      </c>
      <c r="L2053" s="114"/>
      <c r="M2053" s="114"/>
      <c r="N2053" s="103"/>
      <c r="O2053" s="103" t="s">
        <v>17</v>
      </c>
    </row>
    <row r="2054" spans="1:15" ht="22.5" hidden="1" customHeight="1">
      <c r="A2054" s="103">
        <f>MAX(A$2:A2053)+1</f>
        <v>1914</v>
      </c>
      <c r="B2054" s="133" t="s">
        <v>3380</v>
      </c>
      <c r="C2054" s="134" t="s">
        <v>3381</v>
      </c>
      <c r="D2054" s="205"/>
      <c r="E2054" s="150" t="s">
        <v>3382</v>
      </c>
      <c r="F2054" s="95" t="s">
        <v>23</v>
      </c>
      <c r="G2054" s="147" t="s">
        <v>32</v>
      </c>
      <c r="H2054" s="373" t="s">
        <v>56</v>
      </c>
      <c r="I2054" s="374"/>
      <c r="J2054" s="375"/>
      <c r="K2054" s="159" t="s">
        <v>336</v>
      </c>
      <c r="L2054" s="114"/>
      <c r="M2054" s="114"/>
      <c r="N2054" s="103"/>
      <c r="O2054" s="103" t="s">
        <v>17</v>
      </c>
    </row>
    <row r="2055" spans="1:15" s="87" customFormat="1" ht="22.5" hidden="1" customHeight="1">
      <c r="A2055" s="103"/>
      <c r="B2055" s="103">
        <v>3101</v>
      </c>
      <c r="C2055" s="103" t="s">
        <v>3383</v>
      </c>
      <c r="D2055" s="103"/>
      <c r="E2055" s="103"/>
      <c r="F2055" s="114"/>
      <c r="G2055" s="114"/>
      <c r="H2055" s="373"/>
      <c r="I2055" s="374"/>
      <c r="J2055" s="375"/>
      <c r="K2055" s="103"/>
      <c r="L2055" s="114"/>
      <c r="M2055" s="114"/>
      <c r="N2055" s="103"/>
      <c r="O2055" s="103" t="s">
        <v>17</v>
      </c>
    </row>
    <row r="2056" spans="1:15" ht="22.5" hidden="1" customHeight="1">
      <c r="A2056" s="103">
        <f>MAX(A$2:A2055)+1</f>
        <v>1915</v>
      </c>
      <c r="B2056" s="103">
        <v>310100001</v>
      </c>
      <c r="C2056" s="103" t="s">
        <v>3384</v>
      </c>
      <c r="D2056" s="103" t="s">
        <v>3385</v>
      </c>
      <c r="E2056" s="103"/>
      <c r="F2056" s="114" t="s">
        <v>31</v>
      </c>
      <c r="G2056" s="114" t="s">
        <v>32</v>
      </c>
      <c r="H2056" s="373">
        <v>39</v>
      </c>
      <c r="I2056" s="374"/>
      <c r="J2056" s="375"/>
      <c r="K2056" s="103" t="s">
        <v>3386</v>
      </c>
      <c r="L2056" s="114"/>
      <c r="M2056" s="114"/>
      <c r="N2056" s="103"/>
      <c r="O2056" s="103" t="s">
        <v>17</v>
      </c>
    </row>
    <row r="2057" spans="1:15" ht="22.5" hidden="1" customHeight="1">
      <c r="A2057" s="103">
        <f>MAX(A$2:A2056)+1</f>
        <v>1916</v>
      </c>
      <c r="B2057" s="103" t="s">
        <v>3387</v>
      </c>
      <c r="C2057" s="103" t="s">
        <v>3384</v>
      </c>
      <c r="D2057" s="103"/>
      <c r="E2057" s="103"/>
      <c r="F2057" s="114" t="s">
        <v>31</v>
      </c>
      <c r="G2057" s="114" t="s">
        <v>32</v>
      </c>
      <c r="H2057" s="373">
        <v>65</v>
      </c>
      <c r="I2057" s="374"/>
      <c r="J2057" s="375"/>
      <c r="K2057" s="103" t="s">
        <v>3388</v>
      </c>
      <c r="L2057" s="114"/>
      <c r="M2057" s="114"/>
      <c r="N2057" s="103"/>
      <c r="O2057" s="103" t="s">
        <v>17</v>
      </c>
    </row>
    <row r="2058" spans="1:15" ht="22.5" hidden="1" customHeight="1">
      <c r="A2058" s="103">
        <f>MAX(A$2:A2057)+1</f>
        <v>1917</v>
      </c>
      <c r="B2058" s="103" t="s">
        <v>3389</v>
      </c>
      <c r="C2058" s="103" t="s">
        <v>3384</v>
      </c>
      <c r="D2058" s="103"/>
      <c r="E2058" s="103"/>
      <c r="F2058" s="114" t="s">
        <v>31</v>
      </c>
      <c r="G2058" s="114" t="s">
        <v>32</v>
      </c>
      <c r="H2058" s="373">
        <v>7.8</v>
      </c>
      <c r="I2058" s="374"/>
      <c r="J2058" s="375"/>
      <c r="K2058" s="103" t="s">
        <v>3390</v>
      </c>
      <c r="L2058" s="114"/>
      <c r="M2058" s="114"/>
      <c r="N2058" s="103"/>
      <c r="O2058" s="103" t="s">
        <v>17</v>
      </c>
    </row>
    <row r="2059" spans="1:15" ht="22.5" hidden="1" customHeight="1">
      <c r="A2059" s="103">
        <f>MAX(A$2:A2058)+1</f>
        <v>1918</v>
      </c>
      <c r="B2059" s="103">
        <v>310100002</v>
      </c>
      <c r="C2059" s="103" t="s">
        <v>3391</v>
      </c>
      <c r="D2059" s="103" t="s">
        <v>3392</v>
      </c>
      <c r="E2059" s="103"/>
      <c r="F2059" s="114" t="s">
        <v>31</v>
      </c>
      <c r="G2059" s="114" t="s">
        <v>32</v>
      </c>
      <c r="H2059" s="373">
        <v>52</v>
      </c>
      <c r="I2059" s="374"/>
      <c r="J2059" s="375"/>
      <c r="K2059" s="103"/>
      <c r="L2059" s="114"/>
      <c r="M2059" s="114"/>
      <c r="N2059" s="103"/>
      <c r="O2059" s="103" t="s">
        <v>17</v>
      </c>
    </row>
    <row r="2060" spans="1:15" ht="22.5" hidden="1" customHeight="1">
      <c r="A2060" s="103">
        <f>MAX(A$2:A2059)+1</f>
        <v>1919</v>
      </c>
      <c r="B2060" s="103" t="s">
        <v>3393</v>
      </c>
      <c r="C2060" s="103" t="s">
        <v>3394</v>
      </c>
      <c r="D2060" s="103" t="s">
        <v>3395</v>
      </c>
      <c r="E2060" s="103"/>
      <c r="F2060" s="114" t="s">
        <v>23</v>
      </c>
      <c r="G2060" s="114" t="s">
        <v>32</v>
      </c>
      <c r="H2060" s="373">
        <v>78</v>
      </c>
      <c r="I2060" s="374"/>
      <c r="J2060" s="375"/>
      <c r="K2060" s="103"/>
      <c r="L2060" s="114"/>
      <c r="M2060" s="114"/>
      <c r="N2060" s="103"/>
      <c r="O2060" s="103" t="s">
        <v>17</v>
      </c>
    </row>
    <row r="2061" spans="1:15" ht="22.5" hidden="1" customHeight="1">
      <c r="A2061" s="103">
        <f>MAX(A$2:A2060)+1</f>
        <v>1920</v>
      </c>
      <c r="B2061" s="103">
        <v>310100003</v>
      </c>
      <c r="C2061" s="103" t="s">
        <v>3396</v>
      </c>
      <c r="D2061" s="103" t="s">
        <v>3397</v>
      </c>
      <c r="E2061" s="103"/>
      <c r="F2061" s="114" t="s">
        <v>31</v>
      </c>
      <c r="G2061" s="114" t="s">
        <v>32</v>
      </c>
      <c r="H2061" s="373">
        <v>117</v>
      </c>
      <c r="I2061" s="374"/>
      <c r="J2061" s="375"/>
      <c r="K2061" s="103"/>
      <c r="L2061" s="114"/>
      <c r="M2061" s="114"/>
      <c r="N2061" s="103"/>
      <c r="O2061" s="103" t="s">
        <v>17</v>
      </c>
    </row>
    <row r="2062" spans="1:15" ht="22.5" hidden="1" customHeight="1">
      <c r="A2062" s="103">
        <f>MAX(A$2:A2061)+1</f>
        <v>1921</v>
      </c>
      <c r="B2062" s="103">
        <v>310100004</v>
      </c>
      <c r="C2062" s="103" t="s">
        <v>3398</v>
      </c>
      <c r="D2062" s="103" t="s">
        <v>3399</v>
      </c>
      <c r="E2062" s="103"/>
      <c r="F2062" s="114" t="s">
        <v>36</v>
      </c>
      <c r="G2062" s="114" t="s">
        <v>32</v>
      </c>
      <c r="H2062" s="373">
        <v>520</v>
      </c>
      <c r="I2062" s="374"/>
      <c r="J2062" s="375"/>
      <c r="K2062" s="103"/>
      <c r="L2062" s="114"/>
      <c r="M2062" s="114"/>
      <c r="N2062" s="103"/>
      <c r="O2062" s="103" t="s">
        <v>17</v>
      </c>
    </row>
    <row r="2063" spans="1:15" ht="22.5" hidden="1" customHeight="1">
      <c r="A2063" s="103">
        <f>MAX(A$2:A2062)+1</f>
        <v>1922</v>
      </c>
      <c r="B2063" s="103">
        <v>310100005</v>
      </c>
      <c r="C2063" s="103" t="s">
        <v>3400</v>
      </c>
      <c r="D2063" s="103" t="s">
        <v>3401</v>
      </c>
      <c r="E2063" s="103"/>
      <c r="F2063" s="114" t="s">
        <v>23</v>
      </c>
      <c r="G2063" s="114" t="s">
        <v>151</v>
      </c>
      <c r="H2063" s="373">
        <v>39</v>
      </c>
      <c r="I2063" s="374"/>
      <c r="J2063" s="375"/>
      <c r="K2063" s="103"/>
      <c r="L2063" s="114"/>
      <c r="M2063" s="114"/>
      <c r="N2063" s="103"/>
      <c r="O2063" s="103" t="s">
        <v>17</v>
      </c>
    </row>
    <row r="2064" spans="1:15" ht="22.5" hidden="1" customHeight="1">
      <c r="A2064" s="103">
        <f>MAX(A$2:A2063)+1</f>
        <v>1923</v>
      </c>
      <c r="B2064" s="103" t="s">
        <v>3402</v>
      </c>
      <c r="C2064" s="190" t="s">
        <v>3403</v>
      </c>
      <c r="D2064" s="103"/>
      <c r="E2064" s="103" t="s">
        <v>3404</v>
      </c>
      <c r="F2064" s="114" t="s">
        <v>23</v>
      </c>
      <c r="G2064" s="114" t="s">
        <v>151</v>
      </c>
      <c r="H2064" s="373">
        <v>130</v>
      </c>
      <c r="I2064" s="374"/>
      <c r="J2064" s="375"/>
      <c r="K2064" s="103" t="s">
        <v>3405</v>
      </c>
      <c r="L2064" s="114"/>
      <c r="M2064" s="114"/>
      <c r="N2064" s="103"/>
      <c r="O2064" s="103" t="s">
        <v>17</v>
      </c>
    </row>
    <row r="2065" spans="1:15" ht="22.5" hidden="1" customHeight="1">
      <c r="A2065" s="103">
        <f>MAX(A$2:A2064)+1</f>
        <v>1924</v>
      </c>
      <c r="B2065" s="103">
        <v>310100006</v>
      </c>
      <c r="C2065" s="103" t="s">
        <v>3406</v>
      </c>
      <c r="D2065" s="103" t="s">
        <v>3407</v>
      </c>
      <c r="E2065" s="103"/>
      <c r="F2065" s="114" t="s">
        <v>23</v>
      </c>
      <c r="G2065" s="114" t="s">
        <v>32</v>
      </c>
      <c r="H2065" s="373">
        <v>9500</v>
      </c>
      <c r="I2065" s="374"/>
      <c r="J2065" s="375"/>
      <c r="K2065" s="103"/>
      <c r="L2065" s="114"/>
      <c r="M2065" s="114"/>
      <c r="N2065" s="103"/>
      <c r="O2065" s="103" t="s">
        <v>17</v>
      </c>
    </row>
    <row r="2066" spans="1:15" ht="22.5" hidden="1" customHeight="1">
      <c r="A2066" s="103">
        <f>MAX(A$2:A2065)+1</f>
        <v>1925</v>
      </c>
      <c r="B2066" s="103">
        <v>310100007</v>
      </c>
      <c r="C2066" s="103" t="s">
        <v>3408</v>
      </c>
      <c r="D2066" s="103" t="s">
        <v>3409</v>
      </c>
      <c r="E2066" s="103"/>
      <c r="F2066" s="114" t="s">
        <v>31</v>
      </c>
      <c r="G2066" s="114" t="s">
        <v>3410</v>
      </c>
      <c r="H2066" s="373">
        <v>65</v>
      </c>
      <c r="I2066" s="374"/>
      <c r="J2066" s="375"/>
      <c r="K2066" s="103"/>
      <c r="L2066" s="114"/>
      <c r="M2066" s="114"/>
      <c r="N2066" s="103"/>
      <c r="O2066" s="103" t="s">
        <v>17</v>
      </c>
    </row>
    <row r="2067" spans="1:15" ht="22.5" hidden="1" customHeight="1">
      <c r="A2067" s="103">
        <f>MAX(A$2:A2066)+1</f>
        <v>1926</v>
      </c>
      <c r="B2067" s="103">
        <v>310100008</v>
      </c>
      <c r="C2067" s="103" t="s">
        <v>3411</v>
      </c>
      <c r="D2067" s="103" t="s">
        <v>3412</v>
      </c>
      <c r="E2067" s="103"/>
      <c r="F2067" s="114" t="s">
        <v>31</v>
      </c>
      <c r="G2067" s="114" t="s">
        <v>3410</v>
      </c>
      <c r="H2067" s="373">
        <v>26</v>
      </c>
      <c r="I2067" s="374"/>
      <c r="J2067" s="375"/>
      <c r="K2067" s="103"/>
      <c r="L2067" s="114"/>
      <c r="M2067" s="114"/>
      <c r="N2067" s="103"/>
      <c r="O2067" s="103" t="s">
        <v>17</v>
      </c>
    </row>
    <row r="2068" spans="1:15" ht="33.75" hidden="1" customHeight="1">
      <c r="A2068" s="103">
        <f>MAX(A$2:A2067)+1</f>
        <v>1927</v>
      </c>
      <c r="B2068" s="103">
        <v>310100009</v>
      </c>
      <c r="C2068" s="103" t="s">
        <v>3413</v>
      </c>
      <c r="D2068" s="103" t="s">
        <v>3414</v>
      </c>
      <c r="E2068" s="103"/>
      <c r="F2068" s="114" t="s">
        <v>31</v>
      </c>
      <c r="G2068" s="114" t="s">
        <v>798</v>
      </c>
      <c r="H2068" s="373">
        <v>65</v>
      </c>
      <c r="I2068" s="374"/>
      <c r="J2068" s="375"/>
      <c r="K2068" s="103"/>
      <c r="L2068" s="114"/>
      <c r="M2068" s="114"/>
      <c r="N2068" s="103"/>
      <c r="O2068" s="103" t="s">
        <v>17</v>
      </c>
    </row>
    <row r="2069" spans="1:15" ht="22.5" hidden="1" customHeight="1">
      <c r="A2069" s="103">
        <f>MAX(A$2:A2068)+1</f>
        <v>1928</v>
      </c>
      <c r="B2069" s="103" t="s">
        <v>3415</v>
      </c>
      <c r="C2069" s="190" t="s">
        <v>3416</v>
      </c>
      <c r="D2069" s="103"/>
      <c r="E2069" s="103"/>
      <c r="F2069" s="114" t="s">
        <v>36</v>
      </c>
      <c r="G2069" s="114" t="s">
        <v>151</v>
      </c>
      <c r="H2069" s="373">
        <v>221</v>
      </c>
      <c r="I2069" s="374"/>
      <c r="J2069" s="375"/>
      <c r="K2069" s="103" t="s">
        <v>3417</v>
      </c>
      <c r="L2069" s="114"/>
      <c r="M2069" s="114"/>
      <c r="N2069" s="103"/>
      <c r="O2069" s="103" t="s">
        <v>17</v>
      </c>
    </row>
    <row r="2070" spans="1:15" ht="22.5" hidden="1" customHeight="1">
      <c r="A2070" s="103">
        <f>MAX(A$2:A2069)+1</f>
        <v>1929</v>
      </c>
      <c r="B2070" s="103">
        <v>310100010</v>
      </c>
      <c r="C2070" s="103" t="s">
        <v>3418</v>
      </c>
      <c r="D2070" s="103" t="s">
        <v>3419</v>
      </c>
      <c r="E2070" s="103"/>
      <c r="F2070" s="114" t="s">
        <v>31</v>
      </c>
      <c r="G2070" s="114" t="s">
        <v>32</v>
      </c>
      <c r="H2070" s="373">
        <v>91</v>
      </c>
      <c r="I2070" s="374"/>
      <c r="J2070" s="375"/>
      <c r="K2070" s="103"/>
      <c r="L2070" s="114"/>
      <c r="M2070" s="114"/>
      <c r="N2070" s="103"/>
      <c r="O2070" s="103" t="s">
        <v>17</v>
      </c>
    </row>
    <row r="2071" spans="1:15" ht="22.5" hidden="1" customHeight="1">
      <c r="A2071" s="103">
        <f>MAX(A$2:A2070)+1</f>
        <v>1930</v>
      </c>
      <c r="B2071" s="103">
        <v>310100011</v>
      </c>
      <c r="C2071" s="103" t="s">
        <v>3420</v>
      </c>
      <c r="D2071" s="103" t="s">
        <v>3421</v>
      </c>
      <c r="E2071" s="103"/>
      <c r="F2071" s="114" t="s">
        <v>31</v>
      </c>
      <c r="G2071" s="114" t="s">
        <v>32</v>
      </c>
      <c r="H2071" s="373">
        <v>65</v>
      </c>
      <c r="I2071" s="374"/>
      <c r="J2071" s="375"/>
      <c r="K2071" s="103"/>
      <c r="L2071" s="114"/>
      <c r="M2071" s="114"/>
      <c r="N2071" s="103"/>
      <c r="O2071" s="103" t="s">
        <v>17</v>
      </c>
    </row>
    <row r="2072" spans="1:15" ht="22.5" hidden="1" customHeight="1">
      <c r="A2072" s="103">
        <f>MAX(A$2:A2071)+1</f>
        <v>1931</v>
      </c>
      <c r="B2072" s="103" t="s">
        <v>3422</v>
      </c>
      <c r="C2072" s="180" t="s">
        <v>3423</v>
      </c>
      <c r="D2072" s="103"/>
      <c r="E2072" s="103"/>
      <c r="F2072" s="114" t="s">
        <v>31</v>
      </c>
      <c r="G2072" s="114" t="s">
        <v>32</v>
      </c>
      <c r="H2072" s="373">
        <v>26</v>
      </c>
      <c r="I2072" s="374"/>
      <c r="J2072" s="375"/>
      <c r="K2072" s="245" t="s">
        <v>3423</v>
      </c>
      <c r="L2072" s="114"/>
      <c r="M2072" s="114"/>
      <c r="N2072" s="103"/>
      <c r="O2072" s="103" t="s">
        <v>17</v>
      </c>
    </row>
    <row r="2073" spans="1:15" ht="22.5" hidden="1" customHeight="1">
      <c r="A2073" s="103">
        <f>MAX(A$2:A2072)+1</f>
        <v>1932</v>
      </c>
      <c r="B2073" s="103">
        <v>310100012</v>
      </c>
      <c r="C2073" s="103" t="s">
        <v>3424</v>
      </c>
      <c r="D2073" s="103"/>
      <c r="E2073" s="103"/>
      <c r="F2073" s="114" t="s">
        <v>36</v>
      </c>
      <c r="G2073" s="114" t="s">
        <v>32</v>
      </c>
      <c r="H2073" s="373">
        <v>91</v>
      </c>
      <c r="I2073" s="374"/>
      <c r="J2073" s="375"/>
      <c r="K2073" s="103"/>
      <c r="L2073" s="114"/>
      <c r="M2073" s="114"/>
      <c r="N2073" s="103"/>
      <c r="O2073" s="103" t="s">
        <v>17</v>
      </c>
    </row>
    <row r="2074" spans="1:15" ht="22.5" hidden="1" customHeight="1">
      <c r="A2074" s="103">
        <f>MAX(A$2:A2073)+1</f>
        <v>1933</v>
      </c>
      <c r="B2074" s="103">
        <v>310100013</v>
      </c>
      <c r="C2074" s="103" t="s">
        <v>3425</v>
      </c>
      <c r="D2074" s="103"/>
      <c r="E2074" s="103"/>
      <c r="F2074" s="114" t="s">
        <v>36</v>
      </c>
      <c r="G2074" s="114" t="s">
        <v>151</v>
      </c>
      <c r="H2074" s="373">
        <v>13</v>
      </c>
      <c r="I2074" s="374"/>
      <c r="J2074" s="375"/>
      <c r="K2074" s="103"/>
      <c r="L2074" s="114"/>
      <c r="M2074" s="114"/>
      <c r="N2074" s="103"/>
      <c r="O2074" s="103" t="s">
        <v>17</v>
      </c>
    </row>
    <row r="2075" spans="1:15" ht="22.5" hidden="1" customHeight="1">
      <c r="A2075" s="103">
        <f>MAX(A$2:A2074)+1</f>
        <v>1934</v>
      </c>
      <c r="B2075" s="103">
        <v>310100014</v>
      </c>
      <c r="C2075" s="103" t="s">
        <v>3426</v>
      </c>
      <c r="D2075" s="103"/>
      <c r="E2075" s="103"/>
      <c r="F2075" s="114" t="s">
        <v>36</v>
      </c>
      <c r="G2075" s="114" t="s">
        <v>151</v>
      </c>
      <c r="H2075" s="373">
        <v>6.5</v>
      </c>
      <c r="I2075" s="374"/>
      <c r="J2075" s="375"/>
      <c r="K2075" s="103"/>
      <c r="L2075" s="114"/>
      <c r="M2075" s="114"/>
      <c r="N2075" s="103"/>
      <c r="O2075" s="103" t="s">
        <v>17</v>
      </c>
    </row>
    <row r="2076" spans="1:15" ht="22.5" hidden="1" customHeight="1">
      <c r="A2076" s="103">
        <f>MAX(A$2:A2075)+1</f>
        <v>1935</v>
      </c>
      <c r="B2076" s="103" t="s">
        <v>3427</v>
      </c>
      <c r="C2076" s="244" t="s">
        <v>3428</v>
      </c>
      <c r="D2076" s="103" t="s">
        <v>3429</v>
      </c>
      <c r="E2076" s="103"/>
      <c r="F2076" s="114" t="s">
        <v>36</v>
      </c>
      <c r="G2076" s="114" t="s">
        <v>32</v>
      </c>
      <c r="H2076" s="373">
        <v>234</v>
      </c>
      <c r="I2076" s="374"/>
      <c r="J2076" s="375"/>
      <c r="K2076" s="103"/>
      <c r="L2076" s="114"/>
      <c r="M2076" s="114"/>
      <c r="N2076" s="103"/>
      <c r="O2076" s="103" t="s">
        <v>17</v>
      </c>
    </row>
    <row r="2077" spans="1:15" ht="22.5" hidden="1" customHeight="1">
      <c r="A2077" s="103">
        <f>MAX(A$2:A2076)+1</f>
        <v>1936</v>
      </c>
      <c r="B2077" s="103">
        <v>310100015</v>
      </c>
      <c r="C2077" s="103" t="s">
        <v>3430</v>
      </c>
      <c r="D2077" s="103" t="s">
        <v>3431</v>
      </c>
      <c r="E2077" s="103"/>
      <c r="F2077" s="114" t="s">
        <v>31</v>
      </c>
      <c r="G2077" s="114" t="s">
        <v>32</v>
      </c>
      <c r="H2077" s="373">
        <v>26</v>
      </c>
      <c r="I2077" s="374"/>
      <c r="J2077" s="375"/>
      <c r="K2077" s="103"/>
      <c r="L2077" s="114"/>
      <c r="M2077" s="114"/>
      <c r="N2077" s="103"/>
      <c r="O2077" s="103" t="s">
        <v>17</v>
      </c>
    </row>
    <row r="2078" spans="1:15" ht="22.5" hidden="1" customHeight="1">
      <c r="A2078" s="103">
        <f>MAX(A$2:A2077)+1</f>
        <v>1937</v>
      </c>
      <c r="B2078" s="103">
        <v>310100016</v>
      </c>
      <c r="C2078" s="103" t="s">
        <v>3432</v>
      </c>
      <c r="D2078" s="103" t="s">
        <v>3433</v>
      </c>
      <c r="E2078" s="105" t="s">
        <v>3434</v>
      </c>
      <c r="F2078" s="114" t="s">
        <v>31</v>
      </c>
      <c r="G2078" s="114" t="s">
        <v>32</v>
      </c>
      <c r="H2078" s="376">
        <v>195</v>
      </c>
      <c r="I2078" s="377"/>
      <c r="J2078" s="378"/>
      <c r="K2078" s="244" t="s">
        <v>346</v>
      </c>
      <c r="L2078" s="188"/>
      <c r="M2078" s="188"/>
      <c r="N2078" s="103"/>
      <c r="O2078" s="103" t="s">
        <v>786</v>
      </c>
    </row>
    <row r="2079" spans="1:15" ht="22.5" hidden="1" customHeight="1">
      <c r="A2079" s="103">
        <f>MAX(A$2:A2078)+1</f>
        <v>1938</v>
      </c>
      <c r="B2079" s="103" t="s">
        <v>3435</v>
      </c>
      <c r="C2079" s="103" t="s">
        <v>3432</v>
      </c>
      <c r="D2079" s="103"/>
      <c r="E2079" s="103"/>
      <c r="F2079" s="114" t="s">
        <v>31</v>
      </c>
      <c r="G2079" s="114" t="s">
        <v>32</v>
      </c>
      <c r="H2079" s="373">
        <v>117</v>
      </c>
      <c r="I2079" s="374"/>
      <c r="J2079" s="375"/>
      <c r="K2079" s="246" t="s">
        <v>3436</v>
      </c>
      <c r="L2079" s="114"/>
      <c r="M2079" s="114"/>
      <c r="N2079" s="103"/>
      <c r="O2079" s="103" t="s">
        <v>17</v>
      </c>
    </row>
    <row r="2080" spans="1:15" ht="22.5" hidden="1" customHeight="1">
      <c r="A2080" s="103">
        <f>MAX(A$2:A2079)+1</f>
        <v>1939</v>
      </c>
      <c r="B2080" s="103" t="s">
        <v>3437</v>
      </c>
      <c r="C2080" s="103" t="s">
        <v>3438</v>
      </c>
      <c r="D2080" s="103" t="s">
        <v>3440</v>
      </c>
      <c r="E2080" s="103" t="s">
        <v>3441</v>
      </c>
      <c r="F2080" s="114" t="s">
        <v>36</v>
      </c>
      <c r="G2080" s="114" t="s">
        <v>32</v>
      </c>
      <c r="H2080" s="376">
        <v>560</v>
      </c>
      <c r="I2080" s="377"/>
      <c r="J2080" s="378"/>
      <c r="K2080" s="103"/>
      <c r="L2080" s="188"/>
      <c r="M2080" s="188"/>
      <c r="N2080" s="103"/>
      <c r="O2080" s="103" t="s">
        <v>786</v>
      </c>
    </row>
    <row r="2081" spans="1:15" ht="22.5" hidden="1" customHeight="1">
      <c r="A2081" s="103">
        <f>MAX(A$2:A2080)+1</f>
        <v>1940</v>
      </c>
      <c r="B2081" s="103">
        <v>310100017</v>
      </c>
      <c r="C2081" s="103" t="s">
        <v>3442</v>
      </c>
      <c r="D2081" s="103" t="s">
        <v>3443</v>
      </c>
      <c r="E2081" s="105"/>
      <c r="F2081" s="114" t="s">
        <v>31</v>
      </c>
      <c r="G2081" s="114" t="s">
        <v>32</v>
      </c>
      <c r="H2081" s="373">
        <v>156</v>
      </c>
      <c r="I2081" s="374"/>
      <c r="J2081" s="375"/>
      <c r="K2081" s="244" t="s">
        <v>346</v>
      </c>
      <c r="L2081" s="114"/>
      <c r="M2081" s="114"/>
      <c r="N2081" s="103"/>
      <c r="O2081" s="103" t="s">
        <v>17</v>
      </c>
    </row>
    <row r="2082" spans="1:15" ht="22.5" hidden="1" customHeight="1">
      <c r="A2082" s="103">
        <f>MAX(A$2:A2081)+1</f>
        <v>1941</v>
      </c>
      <c r="B2082" s="103">
        <v>310100018</v>
      </c>
      <c r="C2082" s="103" t="s">
        <v>3444</v>
      </c>
      <c r="D2082" s="105"/>
      <c r="E2082" s="105"/>
      <c r="F2082" s="114" t="s">
        <v>31</v>
      </c>
      <c r="G2082" s="114" t="s">
        <v>32</v>
      </c>
      <c r="H2082" s="373">
        <v>195</v>
      </c>
      <c r="I2082" s="374"/>
      <c r="J2082" s="375"/>
      <c r="K2082" s="244" t="s">
        <v>346</v>
      </c>
      <c r="L2082" s="114"/>
      <c r="M2082" s="114"/>
      <c r="N2082" s="103"/>
      <c r="O2082" s="103" t="s">
        <v>17</v>
      </c>
    </row>
    <row r="2083" spans="1:15" ht="22.5" hidden="1" customHeight="1">
      <c r="A2083" s="103">
        <f>MAX(A$2:A2082)+1</f>
        <v>1942</v>
      </c>
      <c r="B2083" s="103">
        <v>310100019</v>
      </c>
      <c r="C2083" s="103" t="s">
        <v>3445</v>
      </c>
      <c r="D2083" s="105"/>
      <c r="E2083" s="105"/>
      <c r="F2083" s="114" t="s">
        <v>31</v>
      </c>
      <c r="G2083" s="114" t="s">
        <v>32</v>
      </c>
      <c r="H2083" s="373">
        <v>195</v>
      </c>
      <c r="I2083" s="374"/>
      <c r="J2083" s="375"/>
      <c r="K2083" s="244" t="s">
        <v>346</v>
      </c>
      <c r="L2083" s="114"/>
      <c r="M2083" s="114"/>
      <c r="N2083" s="103"/>
      <c r="O2083" s="103" t="s">
        <v>17</v>
      </c>
    </row>
    <row r="2084" spans="1:15" ht="33.75" hidden="1" customHeight="1">
      <c r="A2084" s="103">
        <f>MAX(A$2:A2083)+1</f>
        <v>1943</v>
      </c>
      <c r="B2084" s="103">
        <v>310100020</v>
      </c>
      <c r="C2084" s="103" t="s">
        <v>3446</v>
      </c>
      <c r="D2084" s="103" t="s">
        <v>3447</v>
      </c>
      <c r="E2084" s="105"/>
      <c r="F2084" s="114" t="s">
        <v>31</v>
      </c>
      <c r="G2084" s="114" t="s">
        <v>3448</v>
      </c>
      <c r="H2084" s="373">
        <v>156</v>
      </c>
      <c r="I2084" s="374"/>
      <c r="J2084" s="375"/>
      <c r="K2084" s="246" t="s">
        <v>3449</v>
      </c>
      <c r="L2084" s="114"/>
      <c r="M2084" s="114"/>
      <c r="N2084" s="103"/>
      <c r="O2084" s="103" t="s">
        <v>17</v>
      </c>
    </row>
    <row r="2085" spans="1:15" ht="22.5" hidden="1" customHeight="1">
      <c r="A2085" s="103">
        <f>MAX(A$2:A2084)+1</f>
        <v>1944</v>
      </c>
      <c r="B2085" s="103">
        <v>310100021</v>
      </c>
      <c r="C2085" s="103" t="s">
        <v>3450</v>
      </c>
      <c r="D2085" s="103"/>
      <c r="E2085" s="103"/>
      <c r="F2085" s="114" t="s">
        <v>31</v>
      </c>
      <c r="G2085" s="114" t="s">
        <v>32</v>
      </c>
      <c r="H2085" s="373">
        <v>13</v>
      </c>
      <c r="I2085" s="374"/>
      <c r="J2085" s="375"/>
      <c r="K2085" s="103"/>
      <c r="L2085" s="114"/>
      <c r="M2085" s="114"/>
      <c r="N2085" s="103"/>
      <c r="O2085" s="103" t="s">
        <v>17</v>
      </c>
    </row>
    <row r="2086" spans="1:15" ht="22.5" hidden="1" customHeight="1">
      <c r="A2086" s="103">
        <f>MAX(A$2:A2085)+1</f>
        <v>1945</v>
      </c>
      <c r="B2086" s="103">
        <v>310100022</v>
      </c>
      <c r="C2086" s="103" t="s">
        <v>3451</v>
      </c>
      <c r="D2086" s="103"/>
      <c r="E2086" s="103"/>
      <c r="F2086" s="114" t="s">
        <v>36</v>
      </c>
      <c r="G2086" s="114" t="s">
        <v>151</v>
      </c>
      <c r="H2086" s="373">
        <v>6.5</v>
      </c>
      <c r="I2086" s="374"/>
      <c r="J2086" s="375"/>
      <c r="K2086" s="103"/>
      <c r="L2086" s="114"/>
      <c r="M2086" s="114"/>
      <c r="N2086" s="103"/>
      <c r="O2086" s="103" t="s">
        <v>17</v>
      </c>
    </row>
    <row r="2087" spans="1:15" ht="22.5" hidden="1" customHeight="1">
      <c r="A2087" s="103">
        <f>MAX(A$2:A2086)+1</f>
        <v>1946</v>
      </c>
      <c r="B2087" s="103">
        <v>310100023</v>
      </c>
      <c r="C2087" s="154" t="s">
        <v>3452</v>
      </c>
      <c r="D2087" s="154" t="s">
        <v>3453</v>
      </c>
      <c r="E2087" s="154" t="s">
        <v>3454</v>
      </c>
      <c r="F2087" s="114" t="s">
        <v>31</v>
      </c>
      <c r="G2087" s="188" t="s">
        <v>3455</v>
      </c>
      <c r="H2087" s="373">
        <v>59</v>
      </c>
      <c r="I2087" s="374"/>
      <c r="J2087" s="375"/>
      <c r="K2087" s="154"/>
      <c r="L2087" s="114"/>
      <c r="M2087" s="188"/>
      <c r="N2087" s="114"/>
      <c r="O2087" s="103" t="s">
        <v>915</v>
      </c>
    </row>
    <row r="2088" spans="1:15" ht="22.5" hidden="1" customHeight="1">
      <c r="A2088" s="103">
        <f>MAX(A$2:A2087)+1</f>
        <v>1947</v>
      </c>
      <c r="B2088" s="103">
        <v>310100024</v>
      </c>
      <c r="C2088" s="103" t="s">
        <v>3456</v>
      </c>
      <c r="D2088" s="103"/>
      <c r="E2088" s="103"/>
      <c r="F2088" s="114" t="s">
        <v>31</v>
      </c>
      <c r="G2088" s="114" t="s">
        <v>3455</v>
      </c>
      <c r="H2088" s="373">
        <v>65</v>
      </c>
      <c r="I2088" s="374"/>
      <c r="J2088" s="375"/>
      <c r="K2088" s="103"/>
      <c r="L2088" s="114"/>
      <c r="M2088" s="114"/>
      <c r="N2088" s="103"/>
      <c r="O2088" s="103" t="s">
        <v>17</v>
      </c>
    </row>
    <row r="2089" spans="1:15" ht="22.5" hidden="1" customHeight="1">
      <c r="A2089" s="103">
        <f>MAX(A$2:A2088)+1</f>
        <v>1948</v>
      </c>
      <c r="B2089" s="103">
        <v>310100025</v>
      </c>
      <c r="C2089" s="103" t="s">
        <v>3457</v>
      </c>
      <c r="D2089" s="103"/>
      <c r="E2089" s="103"/>
      <c r="F2089" s="114" t="s">
        <v>36</v>
      </c>
      <c r="G2089" s="114" t="s">
        <v>151</v>
      </c>
      <c r="H2089" s="373">
        <v>26</v>
      </c>
      <c r="I2089" s="374"/>
      <c r="J2089" s="375"/>
      <c r="K2089" s="103"/>
      <c r="L2089" s="114"/>
      <c r="M2089" s="114"/>
      <c r="N2089" s="103"/>
      <c r="O2089" s="103" t="s">
        <v>17</v>
      </c>
    </row>
    <row r="2090" spans="1:15" ht="22.5" hidden="1" customHeight="1">
      <c r="A2090" s="103">
        <f>MAX(A$2:A2089)+1</f>
        <v>1949</v>
      </c>
      <c r="B2090" s="103">
        <v>310100026</v>
      </c>
      <c r="C2090" s="103" t="s">
        <v>3458</v>
      </c>
      <c r="D2090" s="103"/>
      <c r="E2090" s="103"/>
      <c r="F2090" s="114" t="s">
        <v>36</v>
      </c>
      <c r="G2090" s="114" t="s">
        <v>32</v>
      </c>
      <c r="H2090" s="373">
        <v>78</v>
      </c>
      <c r="I2090" s="374"/>
      <c r="J2090" s="375"/>
      <c r="K2090" s="103"/>
      <c r="L2090" s="114"/>
      <c r="M2090" s="114"/>
      <c r="N2090" s="103"/>
      <c r="O2090" s="103" t="s">
        <v>17</v>
      </c>
    </row>
    <row r="2091" spans="1:15" ht="22.5" hidden="1" customHeight="1">
      <c r="A2091" s="103">
        <f>MAX(A$2:A2090)+1</f>
        <v>1950</v>
      </c>
      <c r="B2091" s="103">
        <v>310100027</v>
      </c>
      <c r="C2091" s="103" t="s">
        <v>3459</v>
      </c>
      <c r="D2091" s="103"/>
      <c r="E2091" s="103" t="s">
        <v>3460</v>
      </c>
      <c r="F2091" s="114" t="s">
        <v>31</v>
      </c>
      <c r="G2091" s="114" t="s">
        <v>32</v>
      </c>
      <c r="H2091" s="373">
        <v>65</v>
      </c>
      <c r="I2091" s="374"/>
      <c r="J2091" s="375"/>
      <c r="K2091" s="103"/>
      <c r="L2091" s="114"/>
      <c r="M2091" s="114"/>
      <c r="N2091" s="103"/>
      <c r="O2091" s="103" t="s">
        <v>17</v>
      </c>
    </row>
    <row r="2092" spans="1:15" ht="22.5" hidden="1" customHeight="1">
      <c r="A2092" s="103">
        <f>MAX(A$2:A2091)+1</f>
        <v>1951</v>
      </c>
      <c r="B2092" s="103">
        <v>310100028</v>
      </c>
      <c r="C2092" s="103" t="s">
        <v>3461</v>
      </c>
      <c r="D2092" s="103" t="s">
        <v>3462</v>
      </c>
      <c r="E2092" s="105"/>
      <c r="F2092" s="114" t="s">
        <v>36</v>
      </c>
      <c r="G2092" s="114" t="s">
        <v>32</v>
      </c>
      <c r="H2092" s="373">
        <v>390</v>
      </c>
      <c r="I2092" s="374"/>
      <c r="J2092" s="375"/>
      <c r="K2092" s="244" t="s">
        <v>346</v>
      </c>
      <c r="L2092" s="114"/>
      <c r="M2092" s="114"/>
      <c r="N2092" s="103"/>
      <c r="O2092" s="103" t="s">
        <v>17</v>
      </c>
    </row>
    <row r="2093" spans="1:15" ht="33.75" hidden="1" customHeight="1">
      <c r="A2093" s="103">
        <f>MAX(A$2:A2092)+1</f>
        <v>1952</v>
      </c>
      <c r="B2093" s="103">
        <v>310100029</v>
      </c>
      <c r="C2093" s="103" t="s">
        <v>3463</v>
      </c>
      <c r="D2093" s="103" t="s">
        <v>3464</v>
      </c>
      <c r="E2093" s="105"/>
      <c r="F2093" s="114" t="s">
        <v>36</v>
      </c>
      <c r="G2093" s="114" t="s">
        <v>32</v>
      </c>
      <c r="H2093" s="376">
        <v>1074</v>
      </c>
      <c r="I2093" s="377"/>
      <c r="J2093" s="378"/>
      <c r="K2093" s="244" t="s">
        <v>346</v>
      </c>
      <c r="L2093" s="188"/>
      <c r="M2093" s="188"/>
      <c r="N2093" s="103"/>
      <c r="O2093" s="103" t="s">
        <v>786</v>
      </c>
    </row>
    <row r="2094" spans="1:15" ht="22.5" hidden="1" customHeight="1">
      <c r="A2094" s="103">
        <f>MAX(A$2:A2093)+1</f>
        <v>1953</v>
      </c>
      <c r="B2094" s="103">
        <v>310100030</v>
      </c>
      <c r="C2094" s="103" t="s">
        <v>3465</v>
      </c>
      <c r="D2094" s="103" t="s">
        <v>3462</v>
      </c>
      <c r="E2094" s="105"/>
      <c r="F2094" s="114" t="s">
        <v>36</v>
      </c>
      <c r="G2094" s="114" t="s">
        <v>32</v>
      </c>
      <c r="H2094" s="373">
        <v>390</v>
      </c>
      <c r="I2094" s="374"/>
      <c r="J2094" s="375"/>
      <c r="K2094" s="244" t="s">
        <v>346</v>
      </c>
      <c r="L2094" s="114"/>
      <c r="M2094" s="114"/>
      <c r="N2094" s="103"/>
      <c r="O2094" s="103" t="s">
        <v>17</v>
      </c>
    </row>
    <row r="2095" spans="1:15" ht="22.5" hidden="1" customHeight="1">
      <c r="A2095" s="103">
        <f>MAX(A$2:A2094)+1</f>
        <v>1954</v>
      </c>
      <c r="B2095" s="103">
        <v>310100031</v>
      </c>
      <c r="C2095" s="103" t="s">
        <v>3466</v>
      </c>
      <c r="D2095" s="103"/>
      <c r="E2095" s="103"/>
      <c r="F2095" s="116" t="s">
        <v>36</v>
      </c>
      <c r="G2095" s="114" t="s">
        <v>32</v>
      </c>
      <c r="H2095" s="373" t="s">
        <v>25</v>
      </c>
      <c r="I2095" s="374"/>
      <c r="J2095" s="375"/>
      <c r="K2095" s="103"/>
      <c r="L2095" s="114"/>
      <c r="M2095" s="114"/>
      <c r="N2095" s="103"/>
      <c r="O2095" s="103" t="s">
        <v>17</v>
      </c>
    </row>
    <row r="2096" spans="1:15" ht="22.5" hidden="1" customHeight="1">
      <c r="A2096" s="103">
        <f>MAX(A$2:A2095)+1</f>
        <v>1955</v>
      </c>
      <c r="B2096" s="103">
        <v>310100032</v>
      </c>
      <c r="C2096" s="103" t="s">
        <v>3467</v>
      </c>
      <c r="D2096" s="103" t="s">
        <v>3468</v>
      </c>
      <c r="E2096" s="103"/>
      <c r="F2096" s="114" t="s">
        <v>36</v>
      </c>
      <c r="G2096" s="114" t="s">
        <v>3469</v>
      </c>
      <c r="H2096" s="373">
        <v>34</v>
      </c>
      <c r="I2096" s="374"/>
      <c r="J2096" s="375"/>
      <c r="K2096" s="103"/>
      <c r="L2096" s="114"/>
      <c r="M2096" s="114"/>
      <c r="N2096" s="103"/>
      <c r="O2096" s="103" t="s">
        <v>17</v>
      </c>
    </row>
    <row r="2097" spans="1:15" ht="33.75" hidden="1" customHeight="1">
      <c r="A2097" s="103">
        <f>MAX(A$2:A2096)+1</f>
        <v>1956</v>
      </c>
      <c r="B2097" s="103">
        <v>310100035</v>
      </c>
      <c r="C2097" s="103" t="s">
        <v>3470</v>
      </c>
      <c r="D2097" s="103" t="s">
        <v>3471</v>
      </c>
      <c r="E2097" s="103" t="s">
        <v>3472</v>
      </c>
      <c r="F2097" s="114" t="s">
        <v>36</v>
      </c>
      <c r="G2097" s="114" t="s">
        <v>32</v>
      </c>
      <c r="H2097" s="373">
        <v>98</v>
      </c>
      <c r="I2097" s="374"/>
      <c r="J2097" s="375"/>
      <c r="K2097" s="103"/>
      <c r="L2097" s="114"/>
      <c r="M2097" s="114"/>
      <c r="N2097" s="103"/>
      <c r="O2097" s="103" t="s">
        <v>17</v>
      </c>
    </row>
    <row r="2098" spans="1:15" ht="22.5" hidden="1" customHeight="1">
      <c r="A2098" s="103">
        <f>MAX(A$2:A2097)+1</f>
        <v>1957</v>
      </c>
      <c r="B2098" s="133">
        <v>310100036</v>
      </c>
      <c r="C2098" s="134" t="s">
        <v>3473</v>
      </c>
      <c r="D2098" s="152" t="s">
        <v>3474</v>
      </c>
      <c r="E2098" s="140"/>
      <c r="F2098" s="118" t="s">
        <v>23</v>
      </c>
      <c r="G2098" s="147" t="s">
        <v>32</v>
      </c>
      <c r="H2098" s="373" t="s">
        <v>56</v>
      </c>
      <c r="I2098" s="374"/>
      <c r="J2098" s="375"/>
      <c r="K2098" s="125" t="s">
        <v>336</v>
      </c>
      <c r="L2098" s="114"/>
      <c r="M2098" s="114"/>
      <c r="N2098" s="103"/>
      <c r="O2098" s="103" t="s">
        <v>17</v>
      </c>
    </row>
    <row r="2099" spans="1:15" ht="33.75" hidden="1" customHeight="1">
      <c r="A2099" s="103">
        <f>MAX(A$2:A2098)+1</f>
        <v>1958</v>
      </c>
      <c r="B2099" s="133">
        <v>310100037</v>
      </c>
      <c r="C2099" s="134" t="s">
        <v>3475</v>
      </c>
      <c r="D2099" s="152" t="s">
        <v>3476</v>
      </c>
      <c r="E2099" s="140"/>
      <c r="F2099" s="118" t="s">
        <v>23</v>
      </c>
      <c r="G2099" s="147" t="s">
        <v>32</v>
      </c>
      <c r="H2099" s="373" t="s">
        <v>56</v>
      </c>
      <c r="I2099" s="374"/>
      <c r="J2099" s="375"/>
      <c r="K2099" s="125" t="s">
        <v>336</v>
      </c>
      <c r="L2099" s="114"/>
      <c r="M2099" s="114"/>
      <c r="N2099" s="103"/>
      <c r="O2099" s="103" t="s">
        <v>17</v>
      </c>
    </row>
    <row r="2100" spans="1:15" ht="45" hidden="1" customHeight="1">
      <c r="A2100" s="103">
        <f>MAX(A$2:A2099)+1</f>
        <v>1959</v>
      </c>
      <c r="B2100" s="133">
        <v>310100038</v>
      </c>
      <c r="C2100" s="134" t="s">
        <v>3477</v>
      </c>
      <c r="D2100" s="152" t="s">
        <v>3479</v>
      </c>
      <c r="E2100" s="140"/>
      <c r="F2100" s="118" t="s">
        <v>23</v>
      </c>
      <c r="G2100" s="147" t="s">
        <v>32</v>
      </c>
      <c r="H2100" s="373" t="s">
        <v>56</v>
      </c>
      <c r="I2100" s="374"/>
      <c r="J2100" s="375"/>
      <c r="K2100" s="125" t="s">
        <v>336</v>
      </c>
      <c r="L2100" s="114"/>
      <c r="M2100" s="114"/>
      <c r="N2100" s="103"/>
      <c r="O2100" s="103" t="s">
        <v>17</v>
      </c>
    </row>
    <row r="2101" spans="1:15" ht="22.5" hidden="1" customHeight="1">
      <c r="A2101" s="103">
        <f>MAX(A$2:A2100)+1</f>
        <v>1960</v>
      </c>
      <c r="B2101" s="133">
        <v>310100039</v>
      </c>
      <c r="C2101" s="134" t="s">
        <v>3480</v>
      </c>
      <c r="D2101" s="152" t="s">
        <v>3481</v>
      </c>
      <c r="E2101" s="140"/>
      <c r="F2101" s="118" t="s">
        <v>23</v>
      </c>
      <c r="G2101" s="147" t="s">
        <v>32</v>
      </c>
      <c r="H2101" s="373" t="s">
        <v>56</v>
      </c>
      <c r="I2101" s="374"/>
      <c r="J2101" s="375"/>
      <c r="K2101" s="125" t="s">
        <v>336</v>
      </c>
      <c r="L2101" s="114"/>
      <c r="M2101" s="114"/>
      <c r="N2101" s="103"/>
      <c r="O2101" s="103" t="s">
        <v>17</v>
      </c>
    </row>
    <row r="2102" spans="1:15" ht="56.25" hidden="1" customHeight="1">
      <c r="A2102" s="103">
        <f>MAX(A$2:A2101)+1</f>
        <v>1961</v>
      </c>
      <c r="B2102" s="133">
        <v>310100040</v>
      </c>
      <c r="C2102" s="134" t="s">
        <v>3482</v>
      </c>
      <c r="D2102" s="152" t="s">
        <v>3483</v>
      </c>
      <c r="E2102" s="140"/>
      <c r="F2102" s="118" t="s">
        <v>23</v>
      </c>
      <c r="G2102" s="147" t="s">
        <v>32</v>
      </c>
      <c r="H2102" s="373" t="s">
        <v>56</v>
      </c>
      <c r="I2102" s="374"/>
      <c r="J2102" s="375"/>
      <c r="K2102" s="125" t="s">
        <v>336</v>
      </c>
      <c r="L2102" s="114"/>
      <c r="M2102" s="114"/>
      <c r="N2102" s="103"/>
      <c r="O2102" s="103" t="s">
        <v>17</v>
      </c>
    </row>
    <row r="2103" spans="1:15" ht="45" hidden="1" customHeight="1">
      <c r="A2103" s="103">
        <f>MAX(A$2:A2102)+1</f>
        <v>1962</v>
      </c>
      <c r="B2103" s="133">
        <v>310100041</v>
      </c>
      <c r="C2103" s="133" t="s">
        <v>3484</v>
      </c>
      <c r="D2103" s="152" t="s">
        <v>3486</v>
      </c>
      <c r="E2103" s="140"/>
      <c r="F2103" s="114" t="s">
        <v>23</v>
      </c>
      <c r="G2103" s="147" t="s">
        <v>32</v>
      </c>
      <c r="H2103" s="373" t="s">
        <v>56</v>
      </c>
      <c r="I2103" s="374"/>
      <c r="J2103" s="375"/>
      <c r="K2103" s="103"/>
      <c r="L2103" s="114"/>
      <c r="M2103" s="114"/>
      <c r="N2103" s="126"/>
      <c r="O2103" s="103" t="s">
        <v>94</v>
      </c>
    </row>
    <row r="2104" spans="1:15" ht="33.75" hidden="1" customHeight="1">
      <c r="A2104" s="103">
        <f>MAX(A$2:A2103)+1</f>
        <v>1963</v>
      </c>
      <c r="B2104" s="133">
        <v>310100042</v>
      </c>
      <c r="C2104" s="103" t="s">
        <v>3487</v>
      </c>
      <c r="D2104" s="152" t="s">
        <v>3488</v>
      </c>
      <c r="E2104" s="140"/>
      <c r="F2104" s="114" t="s">
        <v>23</v>
      </c>
      <c r="G2104" s="147" t="s">
        <v>151</v>
      </c>
      <c r="H2104" s="373" t="s">
        <v>56</v>
      </c>
      <c r="I2104" s="374"/>
      <c r="J2104" s="375"/>
      <c r="K2104" s="103"/>
      <c r="L2104" s="114"/>
      <c r="M2104" s="114"/>
      <c r="N2104" s="126"/>
      <c r="O2104" s="103" t="s">
        <v>94</v>
      </c>
    </row>
    <row r="2105" spans="1:15" ht="22.5" hidden="1" customHeight="1">
      <c r="A2105" s="103">
        <f>MAX(A$2:A2104)+1</f>
        <v>1964</v>
      </c>
      <c r="B2105" s="133">
        <v>310100043</v>
      </c>
      <c r="C2105" s="104" t="s">
        <v>3489</v>
      </c>
      <c r="D2105" s="152" t="s">
        <v>3491</v>
      </c>
      <c r="E2105" s="140"/>
      <c r="F2105" s="118" t="s">
        <v>23</v>
      </c>
      <c r="G2105" s="147" t="s">
        <v>32</v>
      </c>
      <c r="H2105" s="373" t="s">
        <v>56</v>
      </c>
      <c r="I2105" s="374"/>
      <c r="J2105" s="375"/>
      <c r="K2105" s="104"/>
      <c r="L2105" s="114"/>
      <c r="M2105" s="114"/>
      <c r="N2105" s="103"/>
      <c r="O2105" s="103" t="s">
        <v>492</v>
      </c>
    </row>
    <row r="2106" spans="1:15" ht="45" hidden="1" customHeight="1">
      <c r="A2106" s="103">
        <f>MAX(A$2:A2105)+1</f>
        <v>1965</v>
      </c>
      <c r="B2106" s="133">
        <v>310100044</v>
      </c>
      <c r="C2106" s="104" t="s">
        <v>3492</v>
      </c>
      <c r="D2106" s="152" t="s">
        <v>3493</v>
      </c>
      <c r="E2106" s="140"/>
      <c r="F2106" s="118" t="s">
        <v>23</v>
      </c>
      <c r="G2106" s="147" t="s">
        <v>32</v>
      </c>
      <c r="H2106" s="373" t="s">
        <v>56</v>
      </c>
      <c r="I2106" s="374"/>
      <c r="J2106" s="375"/>
      <c r="K2106" s="104"/>
      <c r="L2106" s="114"/>
      <c r="M2106" s="114"/>
      <c r="N2106" s="103"/>
      <c r="O2106" s="103" t="s">
        <v>492</v>
      </c>
    </row>
    <row r="2107" spans="1:15" s="87" customFormat="1" ht="22.5" hidden="1" customHeight="1">
      <c r="A2107" s="103"/>
      <c r="B2107" s="103">
        <v>3102</v>
      </c>
      <c r="C2107" s="103" t="s">
        <v>3494</v>
      </c>
      <c r="D2107" s="103"/>
      <c r="E2107" s="103" t="s">
        <v>3495</v>
      </c>
      <c r="F2107" s="114"/>
      <c r="G2107" s="114"/>
      <c r="H2107" s="373"/>
      <c r="I2107" s="374"/>
      <c r="J2107" s="375"/>
      <c r="K2107" s="103"/>
      <c r="L2107" s="114"/>
      <c r="M2107" s="114"/>
      <c r="N2107" s="103"/>
      <c r="O2107" s="103" t="s">
        <v>17</v>
      </c>
    </row>
    <row r="2108" spans="1:15" s="87" customFormat="1" ht="22.5" hidden="1" customHeight="1">
      <c r="A2108" s="103"/>
      <c r="B2108" s="103">
        <v>310201</v>
      </c>
      <c r="C2108" s="103" t="s">
        <v>3496</v>
      </c>
      <c r="D2108" s="103" t="s">
        <v>3497</v>
      </c>
      <c r="E2108" s="103"/>
      <c r="F2108" s="114"/>
      <c r="G2108" s="114"/>
      <c r="H2108" s="373"/>
      <c r="I2108" s="374"/>
      <c r="J2108" s="375"/>
      <c r="K2108" s="103"/>
      <c r="L2108" s="114"/>
      <c r="M2108" s="114"/>
      <c r="N2108" s="103"/>
      <c r="O2108" s="103" t="s">
        <v>17</v>
      </c>
    </row>
    <row r="2109" spans="1:15" ht="22.5" hidden="1" customHeight="1">
      <c r="A2109" s="103">
        <f>MAX(A$2:A2108)+1</f>
        <v>1966</v>
      </c>
      <c r="B2109" s="103">
        <v>310201001</v>
      </c>
      <c r="C2109" s="103" t="s">
        <v>3498</v>
      </c>
      <c r="D2109" s="103"/>
      <c r="E2109" s="103"/>
      <c r="F2109" s="114" t="s">
        <v>31</v>
      </c>
      <c r="G2109" s="114" t="s">
        <v>3499</v>
      </c>
      <c r="H2109" s="373">
        <v>20</v>
      </c>
      <c r="I2109" s="374"/>
      <c r="J2109" s="375"/>
      <c r="K2109" s="103"/>
      <c r="L2109" s="114"/>
      <c r="M2109" s="114"/>
      <c r="N2109" s="103"/>
      <c r="O2109" s="103" t="s">
        <v>17</v>
      </c>
    </row>
    <row r="2110" spans="1:15" ht="22.5" hidden="1" customHeight="1">
      <c r="A2110" s="103">
        <f>MAX(A$2:A2109)+1</f>
        <v>1967</v>
      </c>
      <c r="B2110" s="103" t="s">
        <v>3500</v>
      </c>
      <c r="C2110" s="103" t="s">
        <v>3501</v>
      </c>
      <c r="D2110" s="103"/>
      <c r="E2110" s="103"/>
      <c r="F2110" s="114" t="s">
        <v>31</v>
      </c>
      <c r="G2110" s="114" t="s">
        <v>3499</v>
      </c>
      <c r="H2110" s="373">
        <v>39</v>
      </c>
      <c r="I2110" s="374"/>
      <c r="J2110" s="375"/>
      <c r="K2110" s="103"/>
      <c r="L2110" s="114"/>
      <c r="M2110" s="114"/>
      <c r="N2110" s="103"/>
      <c r="O2110" s="103" t="s">
        <v>17</v>
      </c>
    </row>
    <row r="2111" spans="1:15" ht="22.5" hidden="1" customHeight="1">
      <c r="A2111" s="103">
        <f>MAX(A$2:A2110)+1</f>
        <v>1968</v>
      </c>
      <c r="B2111" s="103">
        <v>310201002</v>
      </c>
      <c r="C2111" s="103" t="s">
        <v>3502</v>
      </c>
      <c r="D2111" s="103"/>
      <c r="E2111" s="103"/>
      <c r="F2111" s="114" t="s">
        <v>31</v>
      </c>
      <c r="G2111" s="114" t="s">
        <v>3499</v>
      </c>
      <c r="H2111" s="373">
        <v>26</v>
      </c>
      <c r="I2111" s="374"/>
      <c r="J2111" s="375"/>
      <c r="K2111" s="103"/>
      <c r="L2111" s="114"/>
      <c r="M2111" s="114"/>
      <c r="N2111" s="103"/>
      <c r="O2111" s="103" t="s">
        <v>17</v>
      </c>
    </row>
    <row r="2112" spans="1:15" ht="22.5" hidden="1" customHeight="1">
      <c r="A2112" s="103">
        <f>MAX(A$2:A2111)+1</f>
        <v>1969</v>
      </c>
      <c r="B2112" s="103" t="s">
        <v>3503</v>
      </c>
      <c r="C2112" s="103" t="s">
        <v>3504</v>
      </c>
      <c r="D2112" s="103"/>
      <c r="E2112" s="103"/>
      <c r="F2112" s="114" t="s">
        <v>31</v>
      </c>
      <c r="G2112" s="114" t="s">
        <v>3499</v>
      </c>
      <c r="H2112" s="373">
        <v>39</v>
      </c>
      <c r="I2112" s="374"/>
      <c r="J2112" s="375"/>
      <c r="K2112" s="103"/>
      <c r="L2112" s="114"/>
      <c r="M2112" s="114"/>
      <c r="N2112" s="103"/>
      <c r="O2112" s="103" t="s">
        <v>17</v>
      </c>
    </row>
    <row r="2113" spans="1:15" ht="22.5" hidden="1" customHeight="1">
      <c r="A2113" s="103">
        <f>MAX(A$2:A2112)+1</f>
        <v>1970</v>
      </c>
      <c r="B2113" s="103">
        <v>310201003</v>
      </c>
      <c r="C2113" s="103" t="s">
        <v>3505</v>
      </c>
      <c r="D2113" s="103"/>
      <c r="E2113" s="103"/>
      <c r="F2113" s="114" t="s">
        <v>31</v>
      </c>
      <c r="G2113" s="114" t="s">
        <v>3499</v>
      </c>
      <c r="H2113" s="373">
        <v>39</v>
      </c>
      <c r="I2113" s="374"/>
      <c r="J2113" s="375"/>
      <c r="K2113" s="103"/>
      <c r="L2113" s="114"/>
      <c r="M2113" s="114"/>
      <c r="N2113" s="103"/>
      <c r="O2113" s="103" t="s">
        <v>17</v>
      </c>
    </row>
    <row r="2114" spans="1:15" ht="22.5" hidden="1" customHeight="1">
      <c r="A2114" s="103">
        <f>MAX(A$2:A2113)+1</f>
        <v>1971</v>
      </c>
      <c r="B2114" s="103">
        <v>310201004</v>
      </c>
      <c r="C2114" s="103" t="s">
        <v>3506</v>
      </c>
      <c r="D2114" s="103" t="s">
        <v>3507</v>
      </c>
      <c r="E2114" s="103"/>
      <c r="F2114" s="114" t="s">
        <v>31</v>
      </c>
      <c r="G2114" s="114" t="s">
        <v>3499</v>
      </c>
      <c r="H2114" s="373">
        <v>39</v>
      </c>
      <c r="I2114" s="374"/>
      <c r="J2114" s="375"/>
      <c r="K2114" s="103"/>
      <c r="L2114" s="114"/>
      <c r="M2114" s="114"/>
      <c r="N2114" s="103"/>
      <c r="O2114" s="103" t="s">
        <v>17</v>
      </c>
    </row>
    <row r="2115" spans="1:15" ht="22.5" hidden="1" customHeight="1">
      <c r="A2115" s="103">
        <f>MAX(A$2:A2114)+1</f>
        <v>1972</v>
      </c>
      <c r="B2115" s="103">
        <v>310201005</v>
      </c>
      <c r="C2115" s="103" t="s">
        <v>3508</v>
      </c>
      <c r="D2115" s="103" t="s">
        <v>3509</v>
      </c>
      <c r="E2115" s="103"/>
      <c r="F2115" s="114" t="s">
        <v>31</v>
      </c>
      <c r="G2115" s="114" t="s">
        <v>3499</v>
      </c>
      <c r="H2115" s="373">
        <v>39</v>
      </c>
      <c r="I2115" s="374"/>
      <c r="J2115" s="375"/>
      <c r="K2115" s="103"/>
      <c r="L2115" s="114"/>
      <c r="M2115" s="114"/>
      <c r="N2115" s="103"/>
      <c r="O2115" s="103" t="s">
        <v>17</v>
      </c>
    </row>
    <row r="2116" spans="1:15" ht="22.5" hidden="1" customHeight="1">
      <c r="A2116" s="103">
        <f>MAX(A$2:A2115)+1</f>
        <v>1973</v>
      </c>
      <c r="B2116" s="103">
        <v>310201006</v>
      </c>
      <c r="C2116" s="103" t="s">
        <v>3510</v>
      </c>
      <c r="D2116" s="103"/>
      <c r="E2116" s="103"/>
      <c r="F2116" s="114" t="s">
        <v>31</v>
      </c>
      <c r="G2116" s="114" t="s">
        <v>3499</v>
      </c>
      <c r="H2116" s="373">
        <v>26</v>
      </c>
      <c r="I2116" s="374"/>
      <c r="J2116" s="375"/>
      <c r="K2116" s="103"/>
      <c r="L2116" s="114"/>
      <c r="M2116" s="114"/>
      <c r="N2116" s="103"/>
      <c r="O2116" s="103" t="s">
        <v>17</v>
      </c>
    </row>
    <row r="2117" spans="1:15" ht="22.5" hidden="1" customHeight="1">
      <c r="A2117" s="103">
        <f>MAX(A$2:A2116)+1</f>
        <v>1974</v>
      </c>
      <c r="B2117" s="103">
        <v>310201007</v>
      </c>
      <c r="C2117" s="103" t="s">
        <v>3511</v>
      </c>
      <c r="D2117" s="103"/>
      <c r="E2117" s="103"/>
      <c r="F2117" s="114" t="s">
        <v>31</v>
      </c>
      <c r="G2117" s="114" t="s">
        <v>3499</v>
      </c>
      <c r="H2117" s="373">
        <v>26</v>
      </c>
      <c r="I2117" s="374"/>
      <c r="J2117" s="375"/>
      <c r="K2117" s="103"/>
      <c r="L2117" s="114"/>
      <c r="M2117" s="114"/>
      <c r="N2117" s="103"/>
      <c r="O2117" s="103" t="s">
        <v>17</v>
      </c>
    </row>
    <row r="2118" spans="1:15" s="87" customFormat="1" ht="22.5" hidden="1" customHeight="1">
      <c r="A2118" s="103"/>
      <c r="B2118" s="103">
        <v>310202</v>
      </c>
      <c r="C2118" s="103" t="s">
        <v>3512</v>
      </c>
      <c r="D2118" s="103"/>
      <c r="E2118" s="103"/>
      <c r="F2118" s="114"/>
      <c r="G2118" s="114"/>
      <c r="H2118" s="373"/>
      <c r="I2118" s="374"/>
      <c r="J2118" s="375"/>
      <c r="K2118" s="103"/>
      <c r="L2118" s="114"/>
      <c r="M2118" s="114"/>
      <c r="N2118" s="103"/>
      <c r="O2118" s="103" t="s">
        <v>17</v>
      </c>
    </row>
    <row r="2119" spans="1:15" ht="22.5" hidden="1" customHeight="1">
      <c r="A2119" s="103">
        <f>MAX(A$2:A2118)+1</f>
        <v>1975</v>
      </c>
      <c r="B2119" s="103">
        <v>310202001</v>
      </c>
      <c r="C2119" s="103" t="s">
        <v>3513</v>
      </c>
      <c r="D2119" s="103" t="s">
        <v>3514</v>
      </c>
      <c r="E2119" s="103"/>
      <c r="F2119" s="114" t="s">
        <v>31</v>
      </c>
      <c r="G2119" s="114" t="s">
        <v>3499</v>
      </c>
      <c r="H2119" s="373">
        <v>26</v>
      </c>
      <c r="I2119" s="374"/>
      <c r="J2119" s="375"/>
      <c r="K2119" s="103"/>
      <c r="L2119" s="114"/>
      <c r="M2119" s="114"/>
      <c r="N2119" s="103"/>
      <c r="O2119" s="103" t="s">
        <v>17</v>
      </c>
    </row>
    <row r="2120" spans="1:15" ht="22.5" hidden="1" customHeight="1">
      <c r="A2120" s="103">
        <f>MAX(A$2:A2119)+1</f>
        <v>1976</v>
      </c>
      <c r="B2120" s="103">
        <v>310202002</v>
      </c>
      <c r="C2120" s="103" t="s">
        <v>3515</v>
      </c>
      <c r="D2120" s="103" t="s">
        <v>3516</v>
      </c>
      <c r="E2120" s="103"/>
      <c r="F2120" s="114" t="s">
        <v>31</v>
      </c>
      <c r="G2120" s="114" t="s">
        <v>3499</v>
      </c>
      <c r="H2120" s="373">
        <v>39</v>
      </c>
      <c r="I2120" s="374"/>
      <c r="J2120" s="375"/>
      <c r="K2120" s="103"/>
      <c r="L2120" s="114"/>
      <c r="M2120" s="114"/>
      <c r="N2120" s="103"/>
      <c r="O2120" s="103" t="s">
        <v>17</v>
      </c>
    </row>
    <row r="2121" spans="1:15" s="87" customFormat="1" ht="22.5" hidden="1" customHeight="1">
      <c r="A2121" s="103"/>
      <c r="B2121" s="103">
        <v>310203</v>
      </c>
      <c r="C2121" s="103" t="s">
        <v>3517</v>
      </c>
      <c r="D2121" s="103"/>
      <c r="E2121" s="103"/>
      <c r="F2121" s="114"/>
      <c r="G2121" s="114"/>
      <c r="H2121" s="373"/>
      <c r="I2121" s="374"/>
      <c r="J2121" s="375"/>
      <c r="K2121" s="103"/>
      <c r="L2121" s="114"/>
      <c r="M2121" s="114"/>
      <c r="N2121" s="103"/>
      <c r="O2121" s="103" t="s">
        <v>17</v>
      </c>
    </row>
    <row r="2122" spans="1:15" ht="33.75" hidden="1" customHeight="1">
      <c r="A2122" s="103">
        <f>MAX(A$2:A2121)+1</f>
        <v>1977</v>
      </c>
      <c r="B2122" s="103">
        <v>310203001</v>
      </c>
      <c r="C2122" s="103" t="s">
        <v>3518</v>
      </c>
      <c r="D2122" s="246" t="s">
        <v>3519</v>
      </c>
      <c r="E2122" s="103"/>
      <c r="F2122" s="114" t="s">
        <v>31</v>
      </c>
      <c r="G2122" s="114" t="s">
        <v>3499</v>
      </c>
      <c r="H2122" s="373">
        <v>26</v>
      </c>
      <c r="I2122" s="374"/>
      <c r="J2122" s="375"/>
      <c r="K2122" s="103"/>
      <c r="L2122" s="114"/>
      <c r="M2122" s="114"/>
      <c r="N2122" s="103"/>
      <c r="O2122" s="103" t="s">
        <v>17</v>
      </c>
    </row>
    <row r="2123" spans="1:15" ht="69.95" hidden="1" customHeight="1">
      <c r="A2123" s="103">
        <f>MAX(A$2:A2122)+1</f>
        <v>1978</v>
      </c>
      <c r="B2123" s="103">
        <v>310203002</v>
      </c>
      <c r="C2123" s="103" t="s">
        <v>3520</v>
      </c>
      <c r="D2123" s="246" t="s">
        <v>3521</v>
      </c>
      <c r="E2123" s="103" t="s">
        <v>2282</v>
      </c>
      <c r="F2123" s="114" t="s">
        <v>31</v>
      </c>
      <c r="G2123" s="114" t="s">
        <v>3499</v>
      </c>
      <c r="H2123" s="373">
        <v>26</v>
      </c>
      <c r="I2123" s="374"/>
      <c r="J2123" s="375"/>
      <c r="K2123" s="103"/>
      <c r="L2123" s="114"/>
      <c r="M2123" s="114"/>
      <c r="N2123" s="103"/>
      <c r="O2123" s="103" t="s">
        <v>17</v>
      </c>
    </row>
    <row r="2124" spans="1:15" ht="74.099999999999994" hidden="1" customHeight="1">
      <c r="A2124" s="103">
        <f>MAX(A$2:A2123)+1</f>
        <v>1979</v>
      </c>
      <c r="B2124" s="103">
        <v>310203003</v>
      </c>
      <c r="C2124" s="103" t="s">
        <v>3522</v>
      </c>
      <c r="D2124" s="246" t="s">
        <v>3523</v>
      </c>
      <c r="E2124" s="103"/>
      <c r="F2124" s="114" t="s">
        <v>31</v>
      </c>
      <c r="G2124" s="114" t="s">
        <v>3499</v>
      </c>
      <c r="H2124" s="373">
        <v>26</v>
      </c>
      <c r="I2124" s="374"/>
      <c r="J2124" s="375"/>
      <c r="K2124" s="103"/>
      <c r="L2124" s="114"/>
      <c r="M2124" s="114"/>
      <c r="N2124" s="103"/>
      <c r="O2124" s="103" t="s">
        <v>17</v>
      </c>
    </row>
    <row r="2125" spans="1:15" ht="22.5" hidden="1" customHeight="1">
      <c r="A2125" s="103">
        <f>MAX(A$2:A2124)+1</f>
        <v>1980</v>
      </c>
      <c r="B2125" s="103">
        <v>310203004</v>
      </c>
      <c r="C2125" s="103" t="s">
        <v>3524</v>
      </c>
      <c r="D2125" s="246" t="s">
        <v>3525</v>
      </c>
      <c r="E2125" s="103"/>
      <c r="F2125" s="114" t="s">
        <v>31</v>
      </c>
      <c r="G2125" s="114" t="s">
        <v>3499</v>
      </c>
      <c r="H2125" s="373">
        <v>26</v>
      </c>
      <c r="I2125" s="374"/>
      <c r="J2125" s="375"/>
      <c r="K2125" s="103"/>
      <c r="L2125" s="114"/>
      <c r="M2125" s="114"/>
      <c r="N2125" s="103"/>
      <c r="O2125" s="103" t="s">
        <v>17</v>
      </c>
    </row>
    <row r="2126" spans="1:15" ht="22.5" hidden="1" customHeight="1">
      <c r="A2126" s="103">
        <f>MAX(A$2:A2125)+1</f>
        <v>1981</v>
      </c>
      <c r="B2126" s="103">
        <v>310203005</v>
      </c>
      <c r="C2126" s="103" t="s">
        <v>3526</v>
      </c>
      <c r="D2126" s="246" t="s">
        <v>3527</v>
      </c>
      <c r="E2126" s="103"/>
      <c r="F2126" s="114" t="s">
        <v>31</v>
      </c>
      <c r="G2126" s="114" t="s">
        <v>3499</v>
      </c>
      <c r="H2126" s="373">
        <v>26</v>
      </c>
      <c r="I2126" s="374"/>
      <c r="J2126" s="375"/>
      <c r="K2126" s="103"/>
      <c r="L2126" s="114"/>
      <c r="M2126" s="114"/>
      <c r="N2126" s="103"/>
      <c r="O2126" s="103" t="s">
        <v>17</v>
      </c>
    </row>
    <row r="2127" spans="1:15" s="87" customFormat="1" ht="22.5" hidden="1" customHeight="1">
      <c r="A2127" s="103"/>
      <c r="B2127" s="103">
        <v>310204</v>
      </c>
      <c r="C2127" s="103" t="s">
        <v>3528</v>
      </c>
      <c r="D2127" s="103"/>
      <c r="E2127" s="103"/>
      <c r="F2127" s="114"/>
      <c r="G2127" s="114"/>
      <c r="H2127" s="373"/>
      <c r="I2127" s="374"/>
      <c r="J2127" s="375"/>
      <c r="K2127" s="103"/>
      <c r="L2127" s="114"/>
      <c r="M2127" s="114"/>
      <c r="N2127" s="103"/>
      <c r="O2127" s="103" t="s">
        <v>17</v>
      </c>
    </row>
    <row r="2128" spans="1:15" ht="22.5" hidden="1" customHeight="1">
      <c r="A2128" s="103">
        <f>MAX(A$2:A2127)+1</f>
        <v>1982</v>
      </c>
      <c r="B2128" s="103">
        <v>310204001</v>
      </c>
      <c r="C2128" s="103" t="s">
        <v>3529</v>
      </c>
      <c r="D2128" s="246" t="s">
        <v>3530</v>
      </c>
      <c r="E2128" s="103"/>
      <c r="F2128" s="114" t="s">
        <v>31</v>
      </c>
      <c r="G2128" s="114" t="s">
        <v>3499</v>
      </c>
      <c r="H2128" s="373">
        <v>20</v>
      </c>
      <c r="I2128" s="374"/>
      <c r="J2128" s="375"/>
      <c r="K2128" s="103"/>
      <c r="L2128" s="114"/>
      <c r="M2128" s="114"/>
      <c r="N2128" s="103"/>
      <c r="O2128" s="103" t="s">
        <v>17</v>
      </c>
    </row>
    <row r="2129" spans="1:15" ht="22.5" hidden="1" customHeight="1">
      <c r="A2129" s="103">
        <f>MAX(A$2:A2128)+1</f>
        <v>1983</v>
      </c>
      <c r="B2129" s="103">
        <v>310204002</v>
      </c>
      <c r="C2129" s="103" t="s">
        <v>3531</v>
      </c>
      <c r="D2129" s="246" t="s">
        <v>3532</v>
      </c>
      <c r="E2129" s="103"/>
      <c r="F2129" s="114" t="s">
        <v>31</v>
      </c>
      <c r="G2129" s="114" t="s">
        <v>3499</v>
      </c>
      <c r="H2129" s="373">
        <v>13</v>
      </c>
      <c r="I2129" s="374"/>
      <c r="J2129" s="375"/>
      <c r="K2129" s="103"/>
      <c r="L2129" s="114"/>
      <c r="M2129" s="114"/>
      <c r="N2129" s="103"/>
      <c r="O2129" s="103" t="s">
        <v>17</v>
      </c>
    </row>
    <row r="2130" spans="1:15" ht="33.75" hidden="1" customHeight="1">
      <c r="A2130" s="103">
        <f>MAX(A$2:A2129)+1</f>
        <v>1984</v>
      </c>
      <c r="B2130" s="103">
        <v>310204003</v>
      </c>
      <c r="C2130" s="103" t="s">
        <v>3533</v>
      </c>
      <c r="D2130" s="246" t="s">
        <v>3534</v>
      </c>
      <c r="E2130" s="103"/>
      <c r="F2130" s="114" t="s">
        <v>31</v>
      </c>
      <c r="G2130" s="114" t="s">
        <v>3499</v>
      </c>
      <c r="H2130" s="373">
        <v>20</v>
      </c>
      <c r="I2130" s="374"/>
      <c r="J2130" s="375"/>
      <c r="K2130" s="103"/>
      <c r="L2130" s="114"/>
      <c r="M2130" s="114"/>
      <c r="N2130" s="103"/>
      <c r="O2130" s="103" t="s">
        <v>17</v>
      </c>
    </row>
    <row r="2131" spans="1:15" ht="33.75" hidden="1" customHeight="1">
      <c r="A2131" s="103">
        <f>MAX(A$2:A2130)+1</f>
        <v>1985</v>
      </c>
      <c r="B2131" s="103">
        <v>310204004</v>
      </c>
      <c r="C2131" s="103" t="s">
        <v>3535</v>
      </c>
      <c r="D2131" s="246" t="s">
        <v>3536</v>
      </c>
      <c r="E2131" s="103"/>
      <c r="F2131" s="114" t="s">
        <v>31</v>
      </c>
      <c r="G2131" s="114" t="s">
        <v>3499</v>
      </c>
      <c r="H2131" s="373">
        <v>20</v>
      </c>
      <c r="I2131" s="374"/>
      <c r="J2131" s="375"/>
      <c r="K2131" s="103"/>
      <c r="L2131" s="114"/>
      <c r="M2131" s="114"/>
      <c r="N2131" s="103"/>
      <c r="O2131" s="103" t="s">
        <v>17</v>
      </c>
    </row>
    <row r="2132" spans="1:15" ht="22.5" hidden="1" customHeight="1">
      <c r="A2132" s="103">
        <f>MAX(A$2:A2131)+1</f>
        <v>1986</v>
      </c>
      <c r="B2132" s="103">
        <v>310204005</v>
      </c>
      <c r="C2132" s="103" t="s">
        <v>3537</v>
      </c>
      <c r="D2132" s="246" t="s">
        <v>3538</v>
      </c>
      <c r="E2132" s="103"/>
      <c r="F2132" s="114" t="s">
        <v>31</v>
      </c>
      <c r="G2132" s="114" t="s">
        <v>3499</v>
      </c>
      <c r="H2132" s="373">
        <v>20</v>
      </c>
      <c r="I2132" s="374"/>
      <c r="J2132" s="375"/>
      <c r="K2132" s="103"/>
      <c r="L2132" s="114"/>
      <c r="M2132" s="114"/>
      <c r="N2132" s="103"/>
      <c r="O2132" s="103" t="s">
        <v>17</v>
      </c>
    </row>
    <row r="2133" spans="1:15" ht="22.5" hidden="1" customHeight="1">
      <c r="A2133" s="103">
        <f>MAX(A$2:A2132)+1</f>
        <v>1987</v>
      </c>
      <c r="B2133" s="103">
        <v>310204006</v>
      </c>
      <c r="C2133" s="103" t="s">
        <v>3539</v>
      </c>
      <c r="D2133" s="246" t="s">
        <v>3540</v>
      </c>
      <c r="E2133" s="103"/>
      <c r="F2133" s="114" t="s">
        <v>31</v>
      </c>
      <c r="G2133" s="114" t="s">
        <v>3499</v>
      </c>
      <c r="H2133" s="373">
        <v>20</v>
      </c>
      <c r="I2133" s="374"/>
      <c r="J2133" s="375"/>
      <c r="K2133" s="103"/>
      <c r="L2133" s="114"/>
      <c r="M2133" s="114"/>
      <c r="N2133" s="103"/>
      <c r="O2133" s="103" t="s">
        <v>17</v>
      </c>
    </row>
    <row r="2134" spans="1:15" s="87" customFormat="1" ht="22.5" hidden="1" customHeight="1">
      <c r="A2134" s="103"/>
      <c r="B2134" s="103">
        <v>310205</v>
      </c>
      <c r="C2134" s="103" t="s">
        <v>3541</v>
      </c>
      <c r="D2134" s="103"/>
      <c r="E2134" s="103"/>
      <c r="F2134" s="114"/>
      <c r="G2134" s="114"/>
      <c r="H2134" s="373"/>
      <c r="I2134" s="374"/>
      <c r="J2134" s="375"/>
      <c r="K2134" s="103"/>
      <c r="L2134" s="114"/>
      <c r="M2134" s="114"/>
      <c r="N2134" s="103"/>
      <c r="O2134" s="103" t="s">
        <v>17</v>
      </c>
    </row>
    <row r="2135" spans="1:15" ht="22.5" hidden="1" customHeight="1">
      <c r="A2135" s="103">
        <f>MAX(A$2:A2134)+1</f>
        <v>1988</v>
      </c>
      <c r="B2135" s="103">
        <v>310205001</v>
      </c>
      <c r="C2135" s="103" t="s">
        <v>3542</v>
      </c>
      <c r="D2135" s="246" t="s">
        <v>3543</v>
      </c>
      <c r="E2135" s="103"/>
      <c r="F2135" s="114" t="s">
        <v>31</v>
      </c>
      <c r="G2135" s="114" t="s">
        <v>3499</v>
      </c>
      <c r="H2135" s="373">
        <v>20</v>
      </c>
      <c r="I2135" s="374"/>
      <c r="J2135" s="375"/>
      <c r="K2135" s="103"/>
      <c r="L2135" s="114"/>
      <c r="M2135" s="114"/>
      <c r="N2135" s="103"/>
      <c r="O2135" s="103" t="s">
        <v>17</v>
      </c>
    </row>
    <row r="2136" spans="1:15" ht="22.5" hidden="1" customHeight="1">
      <c r="A2136" s="103">
        <f>MAX(A$2:A2135)+1</f>
        <v>1989</v>
      </c>
      <c r="B2136" s="103">
        <v>310205002</v>
      </c>
      <c r="C2136" s="103" t="s">
        <v>3544</v>
      </c>
      <c r="D2136" s="246" t="s">
        <v>3545</v>
      </c>
      <c r="E2136" s="103"/>
      <c r="F2136" s="114" t="s">
        <v>31</v>
      </c>
      <c r="G2136" s="114" t="s">
        <v>3499</v>
      </c>
      <c r="H2136" s="373">
        <v>20</v>
      </c>
      <c r="I2136" s="374"/>
      <c r="J2136" s="375"/>
      <c r="K2136" s="103"/>
      <c r="L2136" s="114"/>
      <c r="M2136" s="114"/>
      <c r="N2136" s="103"/>
      <c r="O2136" s="103" t="s">
        <v>17</v>
      </c>
    </row>
    <row r="2137" spans="1:15" ht="22.5" hidden="1" customHeight="1">
      <c r="A2137" s="103">
        <f>MAX(A$2:A2136)+1</f>
        <v>1990</v>
      </c>
      <c r="B2137" s="103">
        <v>310205003</v>
      </c>
      <c r="C2137" s="103" t="s">
        <v>3546</v>
      </c>
      <c r="D2137" s="246" t="s">
        <v>3547</v>
      </c>
      <c r="E2137" s="103"/>
      <c r="F2137" s="114" t="s">
        <v>31</v>
      </c>
      <c r="G2137" s="114" t="s">
        <v>3499</v>
      </c>
      <c r="H2137" s="373">
        <v>20</v>
      </c>
      <c r="I2137" s="374"/>
      <c r="J2137" s="375"/>
      <c r="K2137" s="103"/>
      <c r="L2137" s="114"/>
      <c r="M2137" s="114"/>
      <c r="N2137" s="103"/>
      <c r="O2137" s="103" t="s">
        <v>17</v>
      </c>
    </row>
    <row r="2138" spans="1:15" ht="33.75" hidden="1" customHeight="1">
      <c r="A2138" s="103">
        <f>MAX(A$2:A2137)+1</f>
        <v>1991</v>
      </c>
      <c r="B2138" s="103">
        <v>310205004</v>
      </c>
      <c r="C2138" s="103" t="s">
        <v>3548</v>
      </c>
      <c r="D2138" s="246" t="s">
        <v>3549</v>
      </c>
      <c r="E2138" s="103"/>
      <c r="F2138" s="114" t="s">
        <v>31</v>
      </c>
      <c r="G2138" s="114" t="s">
        <v>3499</v>
      </c>
      <c r="H2138" s="376">
        <v>62</v>
      </c>
      <c r="I2138" s="377"/>
      <c r="J2138" s="378"/>
      <c r="K2138" s="103"/>
      <c r="L2138" s="188"/>
      <c r="M2138" s="188"/>
      <c r="N2138" s="103"/>
      <c r="O2138" s="103" t="s">
        <v>786</v>
      </c>
    </row>
    <row r="2139" spans="1:15" ht="22.5" hidden="1" customHeight="1">
      <c r="A2139" s="103">
        <f>MAX(A$2:A2138)+1</f>
        <v>1992</v>
      </c>
      <c r="B2139" s="103">
        <v>310205005</v>
      </c>
      <c r="C2139" s="103" t="s">
        <v>3550</v>
      </c>
      <c r="D2139" s="246" t="s">
        <v>3551</v>
      </c>
      <c r="E2139" s="103"/>
      <c r="F2139" s="114" t="s">
        <v>31</v>
      </c>
      <c r="G2139" s="114" t="s">
        <v>3499</v>
      </c>
      <c r="H2139" s="373">
        <v>26</v>
      </c>
      <c r="I2139" s="374"/>
      <c r="J2139" s="375"/>
      <c r="K2139" s="103"/>
      <c r="L2139" s="114"/>
      <c r="M2139" s="114"/>
      <c r="N2139" s="103"/>
      <c r="O2139" s="103" t="s">
        <v>17</v>
      </c>
    </row>
    <row r="2140" spans="1:15" ht="22.5" hidden="1" customHeight="1">
      <c r="A2140" s="103">
        <f>MAX(A$2:A2139)+1</f>
        <v>1993</v>
      </c>
      <c r="B2140" s="103">
        <v>310205006</v>
      </c>
      <c r="C2140" s="103" t="s">
        <v>3552</v>
      </c>
      <c r="D2140" s="246" t="s">
        <v>3553</v>
      </c>
      <c r="E2140" s="103"/>
      <c r="F2140" s="114" t="s">
        <v>31</v>
      </c>
      <c r="G2140" s="114" t="s">
        <v>3499</v>
      </c>
      <c r="H2140" s="373">
        <v>20</v>
      </c>
      <c r="I2140" s="374"/>
      <c r="J2140" s="375"/>
      <c r="K2140" s="103"/>
      <c r="L2140" s="114"/>
      <c r="M2140" s="114"/>
      <c r="N2140" s="103"/>
      <c r="O2140" s="103" t="s">
        <v>17</v>
      </c>
    </row>
    <row r="2141" spans="1:15" ht="22.5" hidden="1" customHeight="1">
      <c r="A2141" s="103">
        <f>MAX(A$2:A2140)+1</f>
        <v>1994</v>
      </c>
      <c r="B2141" s="103">
        <v>310205007</v>
      </c>
      <c r="C2141" s="103" t="s">
        <v>3554</v>
      </c>
      <c r="D2141" s="246" t="s">
        <v>3555</v>
      </c>
      <c r="E2141" s="103"/>
      <c r="F2141" s="114" t="s">
        <v>31</v>
      </c>
      <c r="G2141" s="114" t="s">
        <v>3499</v>
      </c>
      <c r="H2141" s="373">
        <v>39</v>
      </c>
      <c r="I2141" s="374"/>
      <c r="J2141" s="375"/>
      <c r="K2141" s="103"/>
      <c r="L2141" s="114"/>
      <c r="M2141" s="114"/>
      <c r="N2141" s="103"/>
      <c r="O2141" s="103" t="s">
        <v>17</v>
      </c>
    </row>
    <row r="2142" spans="1:15" ht="22.5" hidden="1" customHeight="1">
      <c r="A2142" s="103">
        <f>MAX(A$2:A2141)+1</f>
        <v>1995</v>
      </c>
      <c r="B2142" s="103">
        <v>310205008</v>
      </c>
      <c r="C2142" s="103" t="s">
        <v>3556</v>
      </c>
      <c r="D2142" s="246" t="s">
        <v>3557</v>
      </c>
      <c r="E2142" s="103" t="s">
        <v>3558</v>
      </c>
      <c r="F2142" s="114" t="s">
        <v>36</v>
      </c>
      <c r="G2142" s="116" t="s">
        <v>32</v>
      </c>
      <c r="H2142" s="373">
        <v>5.2</v>
      </c>
      <c r="I2142" s="374"/>
      <c r="J2142" s="375"/>
      <c r="K2142" s="103" t="s">
        <v>3559</v>
      </c>
      <c r="L2142" s="114"/>
      <c r="M2142" s="114"/>
      <c r="N2142" s="103"/>
      <c r="O2142" s="103" t="s">
        <v>17</v>
      </c>
    </row>
    <row r="2143" spans="1:15" ht="33.75" hidden="1" customHeight="1">
      <c r="A2143" s="103">
        <f>MAX(A$2:A2142)+1</f>
        <v>1996</v>
      </c>
      <c r="B2143" s="103">
        <v>310205009</v>
      </c>
      <c r="C2143" s="103" t="s">
        <v>3560</v>
      </c>
      <c r="D2143" s="67" t="s">
        <v>3561</v>
      </c>
      <c r="E2143" s="103" t="s">
        <v>3562</v>
      </c>
      <c r="F2143" s="114" t="s">
        <v>36</v>
      </c>
      <c r="G2143" s="114" t="s">
        <v>32</v>
      </c>
      <c r="H2143" s="373">
        <v>650</v>
      </c>
      <c r="I2143" s="374"/>
      <c r="J2143" s="375"/>
      <c r="K2143" s="103"/>
      <c r="L2143" s="114"/>
      <c r="M2143" s="114"/>
      <c r="N2143" s="103"/>
      <c r="O2143" s="103" t="s">
        <v>17</v>
      </c>
    </row>
    <row r="2144" spans="1:15" s="87" customFormat="1" ht="22.5" hidden="1" customHeight="1">
      <c r="A2144" s="103"/>
      <c r="B2144" s="103">
        <v>310206</v>
      </c>
      <c r="C2144" s="103" t="s">
        <v>3563</v>
      </c>
      <c r="D2144" s="103"/>
      <c r="E2144" s="103"/>
      <c r="F2144" s="114"/>
      <c r="G2144" s="114"/>
      <c r="H2144" s="373"/>
      <c r="I2144" s="374"/>
      <c r="J2144" s="375"/>
      <c r="K2144" s="103"/>
      <c r="L2144" s="114"/>
      <c r="M2144" s="114"/>
      <c r="N2144" s="103"/>
      <c r="O2144" s="103" t="s">
        <v>17</v>
      </c>
    </row>
    <row r="2145" spans="1:15" ht="22.5" hidden="1" customHeight="1">
      <c r="A2145" s="103">
        <f>MAX(A$2:A2144)+1</f>
        <v>1997</v>
      </c>
      <c r="B2145" s="103">
        <v>310206001</v>
      </c>
      <c r="C2145" s="103" t="s">
        <v>3564</v>
      </c>
      <c r="D2145" s="246" t="s">
        <v>3565</v>
      </c>
      <c r="E2145" s="103"/>
      <c r="F2145" s="114" t="s">
        <v>31</v>
      </c>
      <c r="G2145" s="114" t="s">
        <v>3499</v>
      </c>
      <c r="H2145" s="373">
        <v>13</v>
      </c>
      <c r="I2145" s="374"/>
      <c r="J2145" s="375"/>
      <c r="K2145" s="103"/>
      <c r="L2145" s="114"/>
      <c r="M2145" s="114"/>
      <c r="N2145" s="103"/>
      <c r="O2145" s="103" t="s">
        <v>17</v>
      </c>
    </row>
    <row r="2146" spans="1:15" ht="22.5" hidden="1" customHeight="1">
      <c r="A2146" s="103">
        <f>MAX(A$2:A2145)+1</f>
        <v>1998</v>
      </c>
      <c r="B2146" s="103">
        <v>310206002</v>
      </c>
      <c r="C2146" s="103" t="s">
        <v>3566</v>
      </c>
      <c r="D2146" s="246" t="s">
        <v>3567</v>
      </c>
      <c r="E2146" s="103"/>
      <c r="F2146" s="114" t="s">
        <v>31</v>
      </c>
      <c r="G2146" s="114" t="s">
        <v>3499</v>
      </c>
      <c r="H2146" s="373">
        <v>26</v>
      </c>
      <c r="I2146" s="374"/>
      <c r="J2146" s="375"/>
      <c r="K2146" s="103"/>
      <c r="L2146" s="114"/>
      <c r="M2146" s="114"/>
      <c r="N2146" s="103"/>
      <c r="O2146" s="103" t="s">
        <v>17</v>
      </c>
    </row>
    <row r="2147" spans="1:15" ht="22.5" hidden="1" customHeight="1">
      <c r="A2147" s="103">
        <f>MAX(A$2:A2146)+1</f>
        <v>1999</v>
      </c>
      <c r="B2147" s="103" t="s">
        <v>3568</v>
      </c>
      <c r="C2147" s="103" t="s">
        <v>3569</v>
      </c>
      <c r="D2147" s="246" t="s">
        <v>3567</v>
      </c>
      <c r="E2147" s="103"/>
      <c r="F2147" s="114" t="s">
        <v>31</v>
      </c>
      <c r="G2147" s="114" t="s">
        <v>3499</v>
      </c>
      <c r="H2147" s="373">
        <v>78</v>
      </c>
      <c r="I2147" s="374"/>
      <c r="J2147" s="375"/>
      <c r="K2147" s="103"/>
      <c r="L2147" s="114"/>
      <c r="M2147" s="114"/>
      <c r="N2147" s="103"/>
      <c r="O2147" s="103" t="s">
        <v>17</v>
      </c>
    </row>
    <row r="2148" spans="1:15" ht="22.5" hidden="1" customHeight="1">
      <c r="A2148" s="103">
        <f>MAX(A$2:A2147)+1</f>
        <v>2000</v>
      </c>
      <c r="B2148" s="103">
        <v>310206003</v>
      </c>
      <c r="C2148" s="103" t="s">
        <v>3570</v>
      </c>
      <c r="D2148" s="246" t="s">
        <v>3571</v>
      </c>
      <c r="E2148" s="103"/>
      <c r="F2148" s="114" t="s">
        <v>31</v>
      </c>
      <c r="G2148" s="114" t="s">
        <v>3499</v>
      </c>
      <c r="H2148" s="373">
        <v>13</v>
      </c>
      <c r="I2148" s="374"/>
      <c r="J2148" s="375"/>
      <c r="K2148" s="103"/>
      <c r="L2148" s="114"/>
      <c r="M2148" s="114"/>
      <c r="N2148" s="103"/>
      <c r="O2148" s="103" t="s">
        <v>17</v>
      </c>
    </row>
    <row r="2149" spans="1:15" ht="33.75" hidden="1" customHeight="1">
      <c r="A2149" s="103">
        <f>MAX(A$2:A2148)+1</f>
        <v>2001</v>
      </c>
      <c r="B2149" s="103">
        <v>310206004</v>
      </c>
      <c r="C2149" s="103" t="s">
        <v>3572</v>
      </c>
      <c r="D2149" s="246" t="s">
        <v>3573</v>
      </c>
      <c r="E2149" s="103"/>
      <c r="F2149" s="114" t="s">
        <v>31</v>
      </c>
      <c r="G2149" s="114" t="s">
        <v>3499</v>
      </c>
      <c r="H2149" s="373">
        <v>26</v>
      </c>
      <c r="I2149" s="374"/>
      <c r="J2149" s="375"/>
      <c r="K2149" s="103"/>
      <c r="L2149" s="114"/>
      <c r="M2149" s="114"/>
      <c r="N2149" s="103"/>
      <c r="O2149" s="103" t="s">
        <v>17</v>
      </c>
    </row>
    <row r="2150" spans="1:15" ht="22.5" hidden="1" customHeight="1">
      <c r="A2150" s="103">
        <f>MAX(A$2:A2149)+1</f>
        <v>2002</v>
      </c>
      <c r="B2150" s="103">
        <v>310206005</v>
      </c>
      <c r="C2150" s="103" t="s">
        <v>3574</v>
      </c>
      <c r="D2150" s="246" t="s">
        <v>3575</v>
      </c>
      <c r="E2150" s="103"/>
      <c r="F2150" s="114" t="s">
        <v>31</v>
      </c>
      <c r="G2150" s="114" t="s">
        <v>3499</v>
      </c>
      <c r="H2150" s="373">
        <v>20</v>
      </c>
      <c r="I2150" s="374"/>
      <c r="J2150" s="375"/>
      <c r="K2150" s="103"/>
      <c r="L2150" s="114"/>
      <c r="M2150" s="114"/>
      <c r="N2150" s="103"/>
      <c r="O2150" s="103" t="s">
        <v>17</v>
      </c>
    </row>
    <row r="2151" spans="1:15" ht="22.5" hidden="1" customHeight="1">
      <c r="A2151" s="103">
        <f>MAX(A$2:A2150)+1</f>
        <v>2003</v>
      </c>
      <c r="B2151" s="103">
        <v>310206006</v>
      </c>
      <c r="C2151" s="103" t="s">
        <v>3576</v>
      </c>
      <c r="D2151" s="246" t="s">
        <v>3577</v>
      </c>
      <c r="E2151" s="103"/>
      <c r="F2151" s="114" t="s">
        <v>31</v>
      </c>
      <c r="G2151" s="114" t="s">
        <v>3499</v>
      </c>
      <c r="H2151" s="373">
        <v>33</v>
      </c>
      <c r="I2151" s="374"/>
      <c r="J2151" s="375"/>
      <c r="K2151" s="103"/>
      <c r="L2151" s="114"/>
      <c r="M2151" s="114"/>
      <c r="N2151" s="103"/>
      <c r="O2151" s="103" t="s">
        <v>17</v>
      </c>
    </row>
    <row r="2152" spans="1:15" ht="22.5" hidden="1" customHeight="1">
      <c r="A2152" s="103">
        <f>MAX(A$2:A2151)+1</f>
        <v>2004</v>
      </c>
      <c r="B2152" s="103">
        <v>310206007</v>
      </c>
      <c r="C2152" s="103" t="s">
        <v>3578</v>
      </c>
      <c r="D2152" s="103" t="s">
        <v>3579</v>
      </c>
      <c r="E2152" s="103"/>
      <c r="F2152" s="114" t="s">
        <v>31</v>
      </c>
      <c r="G2152" s="114" t="s">
        <v>3499</v>
      </c>
      <c r="H2152" s="373">
        <v>13</v>
      </c>
      <c r="I2152" s="374"/>
      <c r="J2152" s="375"/>
      <c r="K2152" s="103"/>
      <c r="L2152" s="114"/>
      <c r="M2152" s="114"/>
      <c r="N2152" s="103"/>
      <c r="O2152" s="103" t="s">
        <v>17</v>
      </c>
    </row>
    <row r="2153" spans="1:15" ht="22.5" hidden="1" customHeight="1">
      <c r="A2153" s="103">
        <f>MAX(A$2:A2152)+1</f>
        <v>2005</v>
      </c>
      <c r="B2153" s="103">
        <v>310206008</v>
      </c>
      <c r="C2153" s="103" t="s">
        <v>3580</v>
      </c>
      <c r="D2153" s="103" t="s">
        <v>3581</v>
      </c>
      <c r="E2153" s="103"/>
      <c r="F2153" s="114" t="s">
        <v>31</v>
      </c>
      <c r="G2153" s="114" t="s">
        <v>3499</v>
      </c>
      <c r="H2153" s="373">
        <v>13</v>
      </c>
      <c r="I2153" s="374"/>
      <c r="J2153" s="375"/>
      <c r="K2153" s="103"/>
      <c r="L2153" s="114"/>
      <c r="M2153" s="114"/>
      <c r="N2153" s="103"/>
      <c r="O2153" s="103" t="s">
        <v>17</v>
      </c>
    </row>
    <row r="2154" spans="1:15" ht="22.5" hidden="1" customHeight="1">
      <c r="A2154" s="103">
        <f>MAX(A$2:A2153)+1</f>
        <v>2006</v>
      </c>
      <c r="B2154" s="103">
        <v>310206009</v>
      </c>
      <c r="C2154" s="103" t="s">
        <v>3582</v>
      </c>
      <c r="D2154" s="103" t="s">
        <v>3583</v>
      </c>
      <c r="E2154" s="103"/>
      <c r="F2154" s="114" t="s">
        <v>31</v>
      </c>
      <c r="G2154" s="114" t="s">
        <v>3499</v>
      </c>
      <c r="H2154" s="373">
        <v>26</v>
      </c>
      <c r="I2154" s="374"/>
      <c r="J2154" s="375"/>
      <c r="K2154" s="103"/>
      <c r="L2154" s="114"/>
      <c r="M2154" s="114"/>
      <c r="N2154" s="103"/>
      <c r="O2154" s="103" t="s">
        <v>17</v>
      </c>
    </row>
    <row r="2155" spans="1:15" ht="22.5" hidden="1" customHeight="1">
      <c r="A2155" s="103">
        <f>MAX(A$2:A2154)+1</f>
        <v>2007</v>
      </c>
      <c r="B2155" s="103">
        <v>310206010</v>
      </c>
      <c r="C2155" s="103" t="s">
        <v>3584</v>
      </c>
      <c r="D2155" s="103" t="s">
        <v>3585</v>
      </c>
      <c r="E2155" s="103"/>
      <c r="F2155" s="114" t="s">
        <v>31</v>
      </c>
      <c r="G2155" s="114" t="s">
        <v>3499</v>
      </c>
      <c r="H2155" s="373">
        <v>20</v>
      </c>
      <c r="I2155" s="374"/>
      <c r="J2155" s="375"/>
      <c r="K2155" s="103"/>
      <c r="L2155" s="114"/>
      <c r="M2155" s="114"/>
      <c r="N2155" s="103"/>
      <c r="O2155" s="103" t="s">
        <v>17</v>
      </c>
    </row>
    <row r="2156" spans="1:15" ht="22.5" hidden="1" customHeight="1">
      <c r="A2156" s="103">
        <f>MAX(A$2:A2155)+1</f>
        <v>2008</v>
      </c>
      <c r="B2156" s="103">
        <v>310206011</v>
      </c>
      <c r="C2156" s="103" t="s">
        <v>3586</v>
      </c>
      <c r="D2156" s="103" t="s">
        <v>3583</v>
      </c>
      <c r="E2156" s="103"/>
      <c r="F2156" s="114" t="s">
        <v>31</v>
      </c>
      <c r="G2156" s="114" t="s">
        <v>3499</v>
      </c>
      <c r="H2156" s="373">
        <v>20</v>
      </c>
      <c r="I2156" s="374"/>
      <c r="J2156" s="375"/>
      <c r="K2156" s="103"/>
      <c r="L2156" s="114"/>
      <c r="M2156" s="114"/>
      <c r="N2156" s="103"/>
      <c r="O2156" s="103" t="s">
        <v>17</v>
      </c>
    </row>
    <row r="2157" spans="1:15" ht="22.5" hidden="1" customHeight="1">
      <c r="A2157" s="103">
        <f>MAX(A$2:A2156)+1</f>
        <v>2009</v>
      </c>
      <c r="B2157" s="103">
        <v>310206012</v>
      </c>
      <c r="C2157" s="103" t="s">
        <v>3587</v>
      </c>
      <c r="D2157" s="103" t="s">
        <v>3588</v>
      </c>
      <c r="E2157" s="103"/>
      <c r="F2157" s="114" t="s">
        <v>31</v>
      </c>
      <c r="G2157" s="114" t="s">
        <v>3499</v>
      </c>
      <c r="H2157" s="373">
        <v>26</v>
      </c>
      <c r="I2157" s="374"/>
      <c r="J2157" s="375"/>
      <c r="K2157" s="103"/>
      <c r="L2157" s="114"/>
      <c r="M2157" s="114"/>
      <c r="N2157" s="103"/>
      <c r="O2157" s="103" t="s">
        <v>17</v>
      </c>
    </row>
    <row r="2158" spans="1:15" s="87" customFormat="1" ht="22.5" hidden="1" customHeight="1">
      <c r="A2158" s="103"/>
      <c r="B2158" s="103">
        <v>310207</v>
      </c>
      <c r="C2158" s="103" t="s">
        <v>3589</v>
      </c>
      <c r="D2158" s="103"/>
      <c r="E2158" s="103"/>
      <c r="F2158" s="114"/>
      <c r="G2158" s="114"/>
      <c r="H2158" s="373"/>
      <c r="I2158" s="374"/>
      <c r="J2158" s="375"/>
      <c r="K2158" s="103"/>
      <c r="L2158" s="114"/>
      <c r="M2158" s="114"/>
      <c r="N2158" s="103"/>
      <c r="O2158" s="103" t="s">
        <v>17</v>
      </c>
    </row>
    <row r="2159" spans="1:15" ht="22.5" hidden="1" customHeight="1">
      <c r="A2159" s="103">
        <f>MAX(A$2:A2158)+1</f>
        <v>2010</v>
      </c>
      <c r="B2159" s="103">
        <v>310207001</v>
      </c>
      <c r="C2159" s="103" t="s">
        <v>3590</v>
      </c>
      <c r="D2159" s="103" t="s">
        <v>3591</v>
      </c>
      <c r="E2159" s="103"/>
      <c r="F2159" s="114" t="s">
        <v>31</v>
      </c>
      <c r="G2159" s="114" t="s">
        <v>3499</v>
      </c>
      <c r="H2159" s="373">
        <v>26</v>
      </c>
      <c r="I2159" s="374"/>
      <c r="J2159" s="375"/>
      <c r="K2159" s="103"/>
      <c r="L2159" s="114"/>
      <c r="M2159" s="114"/>
      <c r="N2159" s="103"/>
      <c r="O2159" s="103" t="s">
        <v>17</v>
      </c>
    </row>
    <row r="2160" spans="1:15" ht="22.5" hidden="1" customHeight="1">
      <c r="A2160" s="103">
        <f>MAX(A$2:A2159)+1</f>
        <v>2011</v>
      </c>
      <c r="B2160" s="103">
        <v>310207002</v>
      </c>
      <c r="C2160" s="103" t="s">
        <v>3592</v>
      </c>
      <c r="D2160" s="103" t="s">
        <v>3593</v>
      </c>
      <c r="E2160" s="103"/>
      <c r="F2160" s="114" t="s">
        <v>31</v>
      </c>
      <c r="G2160" s="114" t="s">
        <v>3499</v>
      </c>
      <c r="H2160" s="373">
        <v>39</v>
      </c>
      <c r="I2160" s="374"/>
      <c r="J2160" s="375"/>
      <c r="K2160" s="103"/>
      <c r="L2160" s="114"/>
      <c r="M2160" s="114"/>
      <c r="N2160" s="103"/>
      <c r="O2160" s="103" t="s">
        <v>17</v>
      </c>
    </row>
    <row r="2161" spans="1:15" ht="22.5" hidden="1" customHeight="1">
      <c r="A2161" s="103">
        <f>MAX(A$2:A2160)+1</f>
        <v>2012</v>
      </c>
      <c r="B2161" s="103">
        <v>310207003</v>
      </c>
      <c r="C2161" s="103" t="s">
        <v>3594</v>
      </c>
      <c r="D2161" s="103" t="s">
        <v>3595</v>
      </c>
      <c r="E2161" s="103"/>
      <c r="F2161" s="114" t="s">
        <v>31</v>
      </c>
      <c r="G2161" s="114" t="s">
        <v>3499</v>
      </c>
      <c r="H2161" s="373">
        <v>26</v>
      </c>
      <c r="I2161" s="374"/>
      <c r="J2161" s="375"/>
      <c r="K2161" s="103"/>
      <c r="L2161" s="114"/>
      <c r="M2161" s="114"/>
      <c r="N2161" s="103"/>
      <c r="O2161" s="103" t="s">
        <v>17</v>
      </c>
    </row>
    <row r="2162" spans="1:15" ht="22.5" hidden="1" customHeight="1">
      <c r="A2162" s="103">
        <f>MAX(A$2:A2161)+1</f>
        <v>2013</v>
      </c>
      <c r="B2162" s="103">
        <v>310207004</v>
      </c>
      <c r="C2162" s="103" t="s">
        <v>3596</v>
      </c>
      <c r="D2162" s="103" t="s">
        <v>3597</v>
      </c>
      <c r="E2162" s="103"/>
      <c r="F2162" s="114" t="s">
        <v>31</v>
      </c>
      <c r="G2162" s="114" t="s">
        <v>3499</v>
      </c>
      <c r="H2162" s="373">
        <v>13</v>
      </c>
      <c r="I2162" s="374"/>
      <c r="J2162" s="375"/>
      <c r="K2162" s="103"/>
      <c r="L2162" s="114"/>
      <c r="M2162" s="114"/>
      <c r="N2162" s="103"/>
      <c r="O2162" s="103" t="s">
        <v>17</v>
      </c>
    </row>
    <row r="2163" spans="1:15" ht="22.5" hidden="1" customHeight="1">
      <c r="A2163" s="103">
        <f>MAX(A$2:A2162)+1</f>
        <v>2014</v>
      </c>
      <c r="B2163" s="103">
        <v>310207005</v>
      </c>
      <c r="C2163" s="103" t="s">
        <v>3598</v>
      </c>
      <c r="D2163" s="103" t="s">
        <v>3599</v>
      </c>
      <c r="E2163" s="103"/>
      <c r="F2163" s="114" t="s">
        <v>31</v>
      </c>
      <c r="G2163" s="114" t="s">
        <v>3499</v>
      </c>
      <c r="H2163" s="373">
        <v>20</v>
      </c>
      <c r="I2163" s="374"/>
      <c r="J2163" s="375"/>
      <c r="K2163" s="103"/>
      <c r="L2163" s="114"/>
      <c r="M2163" s="114"/>
      <c r="N2163" s="103"/>
      <c r="O2163" s="103" t="s">
        <v>17</v>
      </c>
    </row>
    <row r="2164" spans="1:15" ht="22.5" hidden="1" customHeight="1">
      <c r="A2164" s="103">
        <f>MAX(A$2:A2163)+1</f>
        <v>2015</v>
      </c>
      <c r="B2164" s="103">
        <v>310207006</v>
      </c>
      <c r="C2164" s="103" t="s">
        <v>3600</v>
      </c>
      <c r="D2164" s="103" t="s">
        <v>3599</v>
      </c>
      <c r="E2164" s="103"/>
      <c r="F2164" s="114" t="s">
        <v>31</v>
      </c>
      <c r="G2164" s="114" t="s">
        <v>3499</v>
      </c>
      <c r="H2164" s="373">
        <v>20</v>
      </c>
      <c r="I2164" s="374"/>
      <c r="J2164" s="375"/>
      <c r="K2164" s="103"/>
      <c r="L2164" s="114"/>
      <c r="M2164" s="114"/>
      <c r="N2164" s="103"/>
      <c r="O2164" s="103" t="s">
        <v>17</v>
      </c>
    </row>
    <row r="2165" spans="1:15" s="87" customFormat="1" ht="22.5" hidden="1" customHeight="1">
      <c r="A2165" s="103"/>
      <c r="B2165" s="103">
        <v>310208</v>
      </c>
      <c r="C2165" s="103" t="s">
        <v>3601</v>
      </c>
      <c r="D2165" s="103"/>
      <c r="E2165" s="103"/>
      <c r="F2165" s="114"/>
      <c r="G2165" s="114"/>
      <c r="H2165" s="373"/>
      <c r="I2165" s="374"/>
      <c r="J2165" s="375"/>
      <c r="K2165" s="103"/>
      <c r="L2165" s="114"/>
      <c r="M2165" s="114"/>
      <c r="N2165" s="103"/>
      <c r="O2165" s="103" t="s">
        <v>17</v>
      </c>
    </row>
    <row r="2166" spans="1:15" ht="22.5" hidden="1" customHeight="1">
      <c r="A2166" s="103">
        <f>MAX(A$2:A2165)+1</f>
        <v>2016</v>
      </c>
      <c r="B2166" s="103">
        <v>310208001</v>
      </c>
      <c r="C2166" s="103" t="s">
        <v>3602</v>
      </c>
      <c r="D2166" s="103" t="s">
        <v>3603</v>
      </c>
      <c r="E2166" s="103"/>
      <c r="F2166" s="114" t="s">
        <v>36</v>
      </c>
      <c r="G2166" s="114" t="s">
        <v>151</v>
      </c>
      <c r="H2166" s="373">
        <v>10</v>
      </c>
      <c r="I2166" s="374"/>
      <c r="J2166" s="375"/>
      <c r="K2166" s="103"/>
      <c r="L2166" s="114"/>
      <c r="M2166" s="114"/>
      <c r="N2166" s="103"/>
      <c r="O2166" s="103" t="s">
        <v>17</v>
      </c>
    </row>
    <row r="2167" spans="1:15" ht="22.5" hidden="1" customHeight="1">
      <c r="A2167" s="103">
        <f>MAX(A$2:A2166)+1</f>
        <v>2017</v>
      </c>
      <c r="B2167" s="103">
        <v>310208002</v>
      </c>
      <c r="C2167" s="103" t="s">
        <v>3604</v>
      </c>
      <c r="D2167" s="103" t="s">
        <v>3605</v>
      </c>
      <c r="E2167" s="103"/>
      <c r="F2167" s="114" t="s">
        <v>31</v>
      </c>
      <c r="G2167" s="114" t="s">
        <v>3499</v>
      </c>
      <c r="H2167" s="373">
        <v>13</v>
      </c>
      <c r="I2167" s="374"/>
      <c r="J2167" s="375"/>
      <c r="K2167" s="103"/>
      <c r="L2167" s="114"/>
      <c r="M2167" s="114"/>
      <c r="N2167" s="103"/>
      <c r="O2167" s="103" t="s">
        <v>17</v>
      </c>
    </row>
    <row r="2168" spans="1:15" ht="22.5" hidden="1" customHeight="1">
      <c r="A2168" s="103">
        <f>MAX(A$2:A2167)+1</f>
        <v>2018</v>
      </c>
      <c r="B2168" s="103" t="s">
        <v>3606</v>
      </c>
      <c r="C2168" s="103" t="s">
        <v>3607</v>
      </c>
      <c r="D2168" s="103"/>
      <c r="E2168" s="103"/>
      <c r="F2168" s="114" t="s">
        <v>31</v>
      </c>
      <c r="G2168" s="114" t="s">
        <v>3499</v>
      </c>
      <c r="H2168" s="373">
        <v>52</v>
      </c>
      <c r="I2168" s="374"/>
      <c r="J2168" s="375"/>
      <c r="K2168" s="103"/>
      <c r="L2168" s="114"/>
      <c r="M2168" s="114"/>
      <c r="N2168" s="103"/>
      <c r="O2168" s="103" t="s">
        <v>17</v>
      </c>
    </row>
    <row r="2169" spans="1:15" ht="22.5" hidden="1" customHeight="1">
      <c r="A2169" s="103">
        <f>MAX(A$2:A2168)+1</f>
        <v>2019</v>
      </c>
      <c r="B2169" s="103" t="s">
        <v>3608</v>
      </c>
      <c r="C2169" s="103" t="s">
        <v>3609</v>
      </c>
      <c r="D2169" s="103"/>
      <c r="E2169" s="103"/>
      <c r="F2169" s="114" t="s">
        <v>31</v>
      </c>
      <c r="G2169" s="114" t="s">
        <v>3499</v>
      </c>
      <c r="H2169" s="373">
        <v>59</v>
      </c>
      <c r="I2169" s="374"/>
      <c r="J2169" s="375"/>
      <c r="K2169" s="103"/>
      <c r="L2169" s="114"/>
      <c r="M2169" s="114"/>
      <c r="N2169" s="103"/>
      <c r="O2169" s="103" t="s">
        <v>17</v>
      </c>
    </row>
    <row r="2170" spans="1:15" ht="22.5" hidden="1" customHeight="1">
      <c r="A2170" s="103">
        <f>MAX(A$2:A2169)+1</f>
        <v>2020</v>
      </c>
      <c r="B2170" s="133">
        <v>310208003</v>
      </c>
      <c r="C2170" s="134" t="s">
        <v>3610</v>
      </c>
      <c r="D2170" s="152" t="s">
        <v>3611</v>
      </c>
      <c r="E2170" s="140"/>
      <c r="F2170" s="118" t="s">
        <v>23</v>
      </c>
      <c r="G2170" s="147" t="s">
        <v>32</v>
      </c>
      <c r="H2170" s="373" t="s">
        <v>56</v>
      </c>
      <c r="I2170" s="374"/>
      <c r="J2170" s="375"/>
      <c r="K2170" s="125" t="s">
        <v>336</v>
      </c>
      <c r="L2170" s="114"/>
      <c r="M2170" s="114"/>
      <c r="N2170" s="103"/>
      <c r="O2170" s="103" t="s">
        <v>17</v>
      </c>
    </row>
    <row r="2171" spans="1:15" ht="33.75" hidden="1" customHeight="1">
      <c r="A2171" s="103">
        <f>MAX(A$2:A2170)+1</f>
        <v>2021</v>
      </c>
      <c r="B2171" s="133">
        <v>310208004</v>
      </c>
      <c r="C2171" s="134" t="s">
        <v>3612</v>
      </c>
      <c r="D2171" s="152" t="s">
        <v>3613</v>
      </c>
      <c r="E2171" s="140"/>
      <c r="F2171" s="118" t="s">
        <v>23</v>
      </c>
      <c r="G2171" s="147" t="s">
        <v>32</v>
      </c>
      <c r="H2171" s="373" t="s">
        <v>56</v>
      </c>
      <c r="I2171" s="374"/>
      <c r="J2171" s="375"/>
      <c r="K2171" s="125" t="s">
        <v>336</v>
      </c>
      <c r="L2171" s="114"/>
      <c r="M2171" s="114"/>
      <c r="N2171" s="103"/>
      <c r="O2171" s="103" t="s">
        <v>17</v>
      </c>
    </row>
    <row r="2172" spans="1:15" ht="22.5" hidden="1" customHeight="1">
      <c r="A2172" s="103">
        <f>MAX(A$2:A2171)+1</f>
        <v>2022</v>
      </c>
      <c r="B2172" s="133">
        <v>310208005</v>
      </c>
      <c r="C2172" s="134" t="s">
        <v>3614</v>
      </c>
      <c r="D2172" s="152" t="s">
        <v>3615</v>
      </c>
      <c r="E2172" s="140"/>
      <c r="F2172" s="118" t="s">
        <v>23</v>
      </c>
      <c r="G2172" s="147" t="s">
        <v>32</v>
      </c>
      <c r="H2172" s="373" t="s">
        <v>56</v>
      </c>
      <c r="I2172" s="374"/>
      <c r="J2172" s="375"/>
      <c r="K2172" s="125" t="s">
        <v>336</v>
      </c>
      <c r="L2172" s="114"/>
      <c r="M2172" s="114"/>
      <c r="N2172" s="103"/>
      <c r="O2172" s="103" t="s">
        <v>17</v>
      </c>
    </row>
    <row r="2173" spans="1:15" ht="22.5" hidden="1" customHeight="1">
      <c r="A2173" s="103">
        <f>MAX(A$2:A2172)+1</f>
        <v>2023</v>
      </c>
      <c r="B2173" s="133">
        <v>310208006</v>
      </c>
      <c r="C2173" s="134" t="s">
        <v>3616</v>
      </c>
      <c r="D2173" s="152" t="s">
        <v>3617</v>
      </c>
      <c r="E2173" s="140"/>
      <c r="F2173" s="118" t="s">
        <v>23</v>
      </c>
      <c r="G2173" s="147" t="s">
        <v>32</v>
      </c>
      <c r="H2173" s="373" t="s">
        <v>56</v>
      </c>
      <c r="I2173" s="374"/>
      <c r="J2173" s="375"/>
      <c r="K2173" s="125" t="s">
        <v>336</v>
      </c>
      <c r="L2173" s="114"/>
      <c r="M2173" s="114"/>
      <c r="N2173" s="103"/>
      <c r="O2173" s="103" t="s">
        <v>17</v>
      </c>
    </row>
    <row r="2174" spans="1:15" s="87" customFormat="1" ht="22.5" hidden="1" customHeight="1">
      <c r="A2174" s="103"/>
      <c r="B2174" s="103">
        <v>3103</v>
      </c>
      <c r="C2174" s="103" t="s">
        <v>3618</v>
      </c>
      <c r="D2174" s="103"/>
      <c r="E2174" s="103"/>
      <c r="F2174" s="114"/>
      <c r="G2174" s="114"/>
      <c r="H2174" s="373"/>
      <c r="I2174" s="374"/>
      <c r="J2174" s="375"/>
      <c r="K2174" s="103"/>
      <c r="L2174" s="114"/>
      <c r="M2174" s="114"/>
      <c r="N2174" s="103"/>
      <c r="O2174" s="103" t="s">
        <v>17</v>
      </c>
    </row>
    <row r="2175" spans="1:15" ht="22.5" hidden="1" customHeight="1">
      <c r="A2175" s="103">
        <f>MAX(A$2:A2174)+1</f>
        <v>2024</v>
      </c>
      <c r="B2175" s="103" t="s">
        <v>3619</v>
      </c>
      <c r="C2175" s="67" t="s">
        <v>3620</v>
      </c>
      <c r="D2175" s="105"/>
      <c r="E2175" s="105"/>
      <c r="F2175" s="114" t="s">
        <v>36</v>
      </c>
      <c r="G2175" s="114" t="s">
        <v>648</v>
      </c>
      <c r="H2175" s="373" t="s">
        <v>25</v>
      </c>
      <c r="I2175" s="374"/>
      <c r="J2175" s="375"/>
      <c r="K2175" s="103"/>
      <c r="L2175" s="114"/>
      <c r="M2175" s="114"/>
      <c r="N2175" s="103"/>
      <c r="O2175" s="103" t="s">
        <v>17</v>
      </c>
    </row>
    <row r="2176" spans="1:15" ht="22.5" hidden="1" customHeight="1">
      <c r="A2176" s="103">
        <f>MAX(A$2:A2175)+1</f>
        <v>2025</v>
      </c>
      <c r="B2176" s="103" t="s">
        <v>3621</v>
      </c>
      <c r="C2176" s="67" t="s">
        <v>3622</v>
      </c>
      <c r="D2176" s="105"/>
      <c r="E2176" s="105"/>
      <c r="F2176" s="114" t="s">
        <v>31</v>
      </c>
      <c r="G2176" s="114" t="s">
        <v>32</v>
      </c>
      <c r="H2176" s="373" t="s">
        <v>25</v>
      </c>
      <c r="I2176" s="374"/>
      <c r="J2176" s="375"/>
      <c r="K2176" s="103"/>
      <c r="L2176" s="114"/>
      <c r="M2176" s="114"/>
      <c r="N2176" s="103"/>
      <c r="O2176" s="103" t="s">
        <v>17</v>
      </c>
    </row>
    <row r="2177" spans="1:15" ht="22.5" hidden="1" customHeight="1">
      <c r="A2177" s="103">
        <f>MAX(A$2:A2176)+1</f>
        <v>2026</v>
      </c>
      <c r="B2177" s="103">
        <v>310300001</v>
      </c>
      <c r="C2177" s="190" t="s">
        <v>3623</v>
      </c>
      <c r="D2177" s="246" t="s">
        <v>3624</v>
      </c>
      <c r="E2177" s="103"/>
      <c r="F2177" s="114" t="s">
        <v>31</v>
      </c>
      <c r="G2177" s="114" t="s">
        <v>3625</v>
      </c>
      <c r="H2177" s="373" t="s">
        <v>25</v>
      </c>
      <c r="I2177" s="374"/>
      <c r="J2177" s="375"/>
      <c r="K2177" s="103"/>
      <c r="L2177" s="114"/>
      <c r="M2177" s="114"/>
      <c r="N2177" s="103"/>
      <c r="O2177" s="103" t="s">
        <v>17</v>
      </c>
    </row>
    <row r="2178" spans="1:15" ht="22.5" hidden="1" customHeight="1">
      <c r="A2178" s="103">
        <f>MAX(A$2:A2177)+1</f>
        <v>2027</v>
      </c>
      <c r="B2178" s="103">
        <v>310300002</v>
      </c>
      <c r="C2178" s="190" t="s">
        <v>3626</v>
      </c>
      <c r="D2178" s="246" t="s">
        <v>3627</v>
      </c>
      <c r="E2178" s="103"/>
      <c r="F2178" s="114" t="s">
        <v>31</v>
      </c>
      <c r="G2178" s="114" t="s">
        <v>1381</v>
      </c>
      <c r="H2178" s="373" t="s">
        <v>25</v>
      </c>
      <c r="I2178" s="374"/>
      <c r="J2178" s="375"/>
      <c r="K2178" s="103"/>
      <c r="L2178" s="114"/>
      <c r="M2178" s="114"/>
      <c r="N2178" s="103"/>
      <c r="O2178" s="103" t="s">
        <v>17</v>
      </c>
    </row>
    <row r="2179" spans="1:15" ht="22.5" hidden="1" customHeight="1">
      <c r="A2179" s="103">
        <f>MAX(A$2:A2178)+1</f>
        <v>2028</v>
      </c>
      <c r="B2179" s="103" t="s">
        <v>3628</v>
      </c>
      <c r="C2179" s="180" t="s">
        <v>3629</v>
      </c>
      <c r="D2179" s="190"/>
      <c r="E2179" s="103"/>
      <c r="F2179" s="114" t="s">
        <v>31</v>
      </c>
      <c r="G2179" s="114" t="s">
        <v>1381</v>
      </c>
      <c r="H2179" s="373" t="s">
        <v>25</v>
      </c>
      <c r="I2179" s="374"/>
      <c r="J2179" s="375"/>
      <c r="K2179" s="245" t="s">
        <v>3629</v>
      </c>
      <c r="L2179" s="114"/>
      <c r="M2179" s="114"/>
      <c r="N2179" s="103"/>
      <c r="O2179" s="103" t="s">
        <v>17</v>
      </c>
    </row>
    <row r="2180" spans="1:15" ht="22.5" hidden="1" customHeight="1">
      <c r="A2180" s="103">
        <f>MAX(A$2:A2179)+1</f>
        <v>2029</v>
      </c>
      <c r="B2180" s="103">
        <v>310300003</v>
      </c>
      <c r="C2180" s="190" t="s">
        <v>3630</v>
      </c>
      <c r="D2180" s="246"/>
      <c r="E2180" s="103"/>
      <c r="F2180" s="114" t="s">
        <v>31</v>
      </c>
      <c r="G2180" s="114" t="s">
        <v>3625</v>
      </c>
      <c r="H2180" s="373" t="s">
        <v>25</v>
      </c>
      <c r="I2180" s="374"/>
      <c r="J2180" s="375"/>
      <c r="K2180" s="103"/>
      <c r="L2180" s="114"/>
      <c r="M2180" s="114"/>
      <c r="N2180" s="103"/>
      <c r="O2180" s="103" t="s">
        <v>17</v>
      </c>
    </row>
    <row r="2181" spans="1:15" ht="22.5" hidden="1" customHeight="1">
      <c r="A2181" s="103">
        <f>MAX(A$2:A2180)+1</f>
        <v>2030</v>
      </c>
      <c r="B2181" s="103">
        <v>310300004</v>
      </c>
      <c r="C2181" s="190" t="s">
        <v>3631</v>
      </c>
      <c r="D2181" s="246"/>
      <c r="E2181" s="103"/>
      <c r="F2181" s="114" t="s">
        <v>31</v>
      </c>
      <c r="G2181" s="114" t="s">
        <v>3625</v>
      </c>
      <c r="H2181" s="373" t="s">
        <v>25</v>
      </c>
      <c r="I2181" s="374"/>
      <c r="J2181" s="375"/>
      <c r="K2181" s="103"/>
      <c r="L2181" s="114"/>
      <c r="M2181" s="114"/>
      <c r="N2181" s="103"/>
      <c r="O2181" s="103" t="s">
        <v>17</v>
      </c>
    </row>
    <row r="2182" spans="1:15" ht="22.5" hidden="1" customHeight="1">
      <c r="A2182" s="103">
        <f>MAX(A$2:A2181)+1</f>
        <v>2031</v>
      </c>
      <c r="B2182" s="103">
        <v>310300005</v>
      </c>
      <c r="C2182" s="190" t="s">
        <v>3632</v>
      </c>
      <c r="D2182" s="246" t="s">
        <v>3633</v>
      </c>
      <c r="E2182" s="103"/>
      <c r="F2182" s="114" t="s">
        <v>31</v>
      </c>
      <c r="G2182" s="114" t="s">
        <v>3625</v>
      </c>
      <c r="H2182" s="373" t="s">
        <v>25</v>
      </c>
      <c r="I2182" s="374"/>
      <c r="J2182" s="375"/>
      <c r="K2182" s="103"/>
      <c r="L2182" s="114"/>
      <c r="M2182" s="114"/>
      <c r="N2182" s="103"/>
      <c r="O2182" s="103" t="s">
        <v>17</v>
      </c>
    </row>
    <row r="2183" spans="1:15" ht="22.5" hidden="1" customHeight="1">
      <c r="A2183" s="103">
        <f>MAX(A$2:A2182)+1</f>
        <v>2032</v>
      </c>
      <c r="B2183" s="103" t="s">
        <v>3634</v>
      </c>
      <c r="C2183" s="190" t="s">
        <v>3632</v>
      </c>
      <c r="D2183" s="190"/>
      <c r="E2183" s="103"/>
      <c r="F2183" s="114" t="s">
        <v>31</v>
      </c>
      <c r="G2183" s="114" t="s">
        <v>3625</v>
      </c>
      <c r="H2183" s="373" t="s">
        <v>25</v>
      </c>
      <c r="I2183" s="374"/>
      <c r="J2183" s="375"/>
      <c r="K2183" s="103" t="s">
        <v>3635</v>
      </c>
      <c r="L2183" s="114"/>
      <c r="M2183" s="114"/>
      <c r="N2183" s="103"/>
      <c r="O2183" s="103" t="s">
        <v>17</v>
      </c>
    </row>
    <row r="2184" spans="1:15" ht="22.5" hidden="1" customHeight="1">
      <c r="A2184" s="103">
        <f>MAX(A$2:A2183)+1</f>
        <v>2033</v>
      </c>
      <c r="B2184" s="103">
        <v>310300006</v>
      </c>
      <c r="C2184" s="190" t="s">
        <v>3636</v>
      </c>
      <c r="D2184" s="246"/>
      <c r="E2184" s="103"/>
      <c r="F2184" s="114" t="s">
        <v>31</v>
      </c>
      <c r="G2184" s="114" t="s">
        <v>3625</v>
      </c>
      <c r="H2184" s="373" t="s">
        <v>25</v>
      </c>
      <c r="I2184" s="374"/>
      <c r="J2184" s="375"/>
      <c r="K2184" s="103"/>
      <c r="L2184" s="114"/>
      <c r="M2184" s="114"/>
      <c r="N2184" s="103"/>
      <c r="O2184" s="103" t="s">
        <v>17</v>
      </c>
    </row>
    <row r="2185" spans="1:15" ht="22.5" hidden="1" customHeight="1">
      <c r="A2185" s="103">
        <f>MAX(A$2:A2184)+1</f>
        <v>2034</v>
      </c>
      <c r="B2185" s="103">
        <v>310300007</v>
      </c>
      <c r="C2185" s="190" t="s">
        <v>3637</v>
      </c>
      <c r="D2185" s="246" t="s">
        <v>3638</v>
      </c>
      <c r="E2185" s="103"/>
      <c r="F2185" s="114" t="s">
        <v>23</v>
      </c>
      <c r="G2185" s="114" t="s">
        <v>32</v>
      </c>
      <c r="H2185" s="373" t="s">
        <v>25</v>
      </c>
      <c r="I2185" s="374"/>
      <c r="J2185" s="375"/>
      <c r="K2185" s="103"/>
      <c r="L2185" s="114"/>
      <c r="M2185" s="114"/>
      <c r="N2185" s="103"/>
      <c r="O2185" s="103" t="s">
        <v>17</v>
      </c>
    </row>
    <row r="2186" spans="1:15" ht="22.5" hidden="1" customHeight="1">
      <c r="A2186" s="103">
        <f>MAX(A$2:A2185)+1</f>
        <v>2035</v>
      </c>
      <c r="B2186" s="103">
        <v>310300008</v>
      </c>
      <c r="C2186" s="190" t="s">
        <v>3639</v>
      </c>
      <c r="D2186" s="246"/>
      <c r="E2186" s="103"/>
      <c r="F2186" s="114" t="s">
        <v>23</v>
      </c>
      <c r="G2186" s="114" t="s">
        <v>3625</v>
      </c>
      <c r="H2186" s="373" t="s">
        <v>25</v>
      </c>
      <c r="I2186" s="374"/>
      <c r="J2186" s="375"/>
      <c r="K2186" s="103"/>
      <c r="L2186" s="114"/>
      <c r="M2186" s="114"/>
      <c r="N2186" s="103"/>
      <c r="O2186" s="103" t="s">
        <v>17</v>
      </c>
    </row>
    <row r="2187" spans="1:15" ht="22.5" hidden="1" customHeight="1">
      <c r="A2187" s="103">
        <f>MAX(A$2:A2186)+1</f>
        <v>2036</v>
      </c>
      <c r="B2187" s="103">
        <v>310300009</v>
      </c>
      <c r="C2187" s="190" t="s">
        <v>3640</v>
      </c>
      <c r="D2187" s="246" t="s">
        <v>3641</v>
      </c>
      <c r="E2187" s="103"/>
      <c r="F2187" s="114" t="s">
        <v>23</v>
      </c>
      <c r="G2187" s="114" t="s">
        <v>3625</v>
      </c>
      <c r="H2187" s="373" t="s">
        <v>25</v>
      </c>
      <c r="I2187" s="374"/>
      <c r="J2187" s="375"/>
      <c r="K2187" s="103"/>
      <c r="L2187" s="114"/>
      <c r="M2187" s="114"/>
      <c r="N2187" s="103"/>
      <c r="O2187" s="103" t="s">
        <v>17</v>
      </c>
    </row>
    <row r="2188" spans="1:15" ht="22.5" hidden="1" customHeight="1">
      <c r="A2188" s="103">
        <f>MAX(A$2:A2187)+1</f>
        <v>2037</v>
      </c>
      <c r="B2188" s="103">
        <v>310300010</v>
      </c>
      <c r="C2188" s="190" t="s">
        <v>3642</v>
      </c>
      <c r="D2188" s="103"/>
      <c r="E2188" s="103"/>
      <c r="F2188" s="114" t="s">
        <v>31</v>
      </c>
      <c r="G2188" s="114" t="s">
        <v>3625</v>
      </c>
      <c r="H2188" s="373" t="s">
        <v>25</v>
      </c>
      <c r="I2188" s="374"/>
      <c r="J2188" s="375"/>
      <c r="K2188" s="103"/>
      <c r="L2188" s="114"/>
      <c r="M2188" s="114"/>
      <c r="N2188" s="103"/>
      <c r="O2188" s="103" t="s">
        <v>17</v>
      </c>
    </row>
    <row r="2189" spans="1:15" ht="22.5" hidden="1" customHeight="1">
      <c r="A2189" s="103">
        <f>MAX(A$2:A2188)+1</f>
        <v>2038</v>
      </c>
      <c r="B2189" s="103">
        <v>310300011</v>
      </c>
      <c r="C2189" s="190" t="s">
        <v>3643</v>
      </c>
      <c r="D2189" s="103" t="s">
        <v>3644</v>
      </c>
      <c r="E2189" s="103"/>
      <c r="F2189" s="114" t="s">
        <v>31</v>
      </c>
      <c r="G2189" s="114" t="s">
        <v>32</v>
      </c>
      <c r="H2189" s="373" t="s">
        <v>25</v>
      </c>
      <c r="I2189" s="374"/>
      <c r="J2189" s="375"/>
      <c r="K2189" s="103"/>
      <c r="L2189" s="114"/>
      <c r="M2189" s="114"/>
      <c r="N2189" s="103"/>
      <c r="O2189" s="103" t="s">
        <v>17</v>
      </c>
    </row>
    <row r="2190" spans="1:15" ht="22.5" hidden="1" customHeight="1">
      <c r="A2190" s="103">
        <f>MAX(A$2:A2189)+1</f>
        <v>2039</v>
      </c>
      <c r="B2190" s="103">
        <v>310300012</v>
      </c>
      <c r="C2190" s="190" t="s">
        <v>3645</v>
      </c>
      <c r="D2190" s="103"/>
      <c r="E2190" s="103"/>
      <c r="F2190" s="114" t="s">
        <v>31</v>
      </c>
      <c r="G2190" s="114" t="s">
        <v>3625</v>
      </c>
      <c r="H2190" s="373" t="s">
        <v>25</v>
      </c>
      <c r="I2190" s="374"/>
      <c r="J2190" s="375"/>
      <c r="K2190" s="103"/>
      <c r="L2190" s="114"/>
      <c r="M2190" s="114"/>
      <c r="N2190" s="103"/>
      <c r="O2190" s="103" t="s">
        <v>17</v>
      </c>
    </row>
    <row r="2191" spans="1:15" ht="22.5" hidden="1" customHeight="1">
      <c r="A2191" s="103">
        <f>MAX(A$2:A2190)+1</f>
        <v>2040</v>
      </c>
      <c r="B2191" s="103">
        <v>310300013</v>
      </c>
      <c r="C2191" s="190" t="s">
        <v>3646</v>
      </c>
      <c r="D2191" s="103" t="s">
        <v>3647</v>
      </c>
      <c r="E2191" s="103"/>
      <c r="F2191" s="114" t="s">
        <v>23</v>
      </c>
      <c r="G2191" s="114" t="s">
        <v>3625</v>
      </c>
      <c r="H2191" s="373" t="s">
        <v>25</v>
      </c>
      <c r="I2191" s="374"/>
      <c r="J2191" s="375"/>
      <c r="K2191" s="103"/>
      <c r="L2191" s="114"/>
      <c r="M2191" s="114"/>
      <c r="N2191" s="103"/>
      <c r="O2191" s="103" t="s">
        <v>17</v>
      </c>
    </row>
    <row r="2192" spans="1:15" ht="22.5" hidden="1" customHeight="1">
      <c r="A2192" s="103">
        <f>MAX(A$2:A2191)+1</f>
        <v>2041</v>
      </c>
      <c r="B2192" s="103">
        <v>310300014</v>
      </c>
      <c r="C2192" s="190" t="s">
        <v>3648</v>
      </c>
      <c r="D2192" s="103"/>
      <c r="E2192" s="103"/>
      <c r="F2192" s="114" t="s">
        <v>31</v>
      </c>
      <c r="G2192" s="114" t="s">
        <v>3625</v>
      </c>
      <c r="H2192" s="373" t="s">
        <v>25</v>
      </c>
      <c r="I2192" s="374"/>
      <c r="J2192" s="375"/>
      <c r="K2192" s="103"/>
      <c r="L2192" s="114"/>
      <c r="M2192" s="114"/>
      <c r="N2192" s="103"/>
      <c r="O2192" s="103" t="s">
        <v>17</v>
      </c>
    </row>
    <row r="2193" spans="1:15" ht="22.5" hidden="1" customHeight="1">
      <c r="A2193" s="103">
        <f>MAX(A$2:A2192)+1</f>
        <v>2042</v>
      </c>
      <c r="B2193" s="103">
        <v>310300015</v>
      </c>
      <c r="C2193" s="190" t="s">
        <v>3649</v>
      </c>
      <c r="D2193" s="103"/>
      <c r="E2193" s="103"/>
      <c r="F2193" s="114" t="s">
        <v>31</v>
      </c>
      <c r="G2193" s="114" t="s">
        <v>3625</v>
      </c>
      <c r="H2193" s="373" t="s">
        <v>25</v>
      </c>
      <c r="I2193" s="374"/>
      <c r="J2193" s="375"/>
      <c r="K2193" s="103"/>
      <c r="L2193" s="114"/>
      <c r="M2193" s="114"/>
      <c r="N2193" s="103"/>
      <c r="O2193" s="103" t="s">
        <v>17</v>
      </c>
    </row>
    <row r="2194" spans="1:15" ht="22.5" hidden="1" customHeight="1">
      <c r="A2194" s="103">
        <f>MAX(A$2:A2193)+1</f>
        <v>2043</v>
      </c>
      <c r="B2194" s="103">
        <v>310300016</v>
      </c>
      <c r="C2194" s="190" t="s">
        <v>3650</v>
      </c>
      <c r="D2194" s="103"/>
      <c r="E2194" s="103"/>
      <c r="F2194" s="114" t="s">
        <v>31</v>
      </c>
      <c r="G2194" s="114" t="s">
        <v>3625</v>
      </c>
      <c r="H2194" s="373" t="s">
        <v>25</v>
      </c>
      <c r="I2194" s="374"/>
      <c r="J2194" s="375"/>
      <c r="K2194" s="103"/>
      <c r="L2194" s="114"/>
      <c r="M2194" s="114"/>
      <c r="N2194" s="103"/>
      <c r="O2194" s="103" t="s">
        <v>17</v>
      </c>
    </row>
    <row r="2195" spans="1:15" ht="22.5" hidden="1" customHeight="1">
      <c r="A2195" s="103">
        <f>MAX(A$2:A2194)+1</f>
        <v>2044</v>
      </c>
      <c r="B2195" s="103">
        <v>310300017</v>
      </c>
      <c r="C2195" s="190" t="s">
        <v>3651</v>
      </c>
      <c r="D2195" s="103"/>
      <c r="E2195" s="103"/>
      <c r="F2195" s="114" t="s">
        <v>31</v>
      </c>
      <c r="G2195" s="114" t="s">
        <v>3625</v>
      </c>
      <c r="H2195" s="373" t="s">
        <v>25</v>
      </c>
      <c r="I2195" s="374"/>
      <c r="J2195" s="375"/>
      <c r="K2195" s="103"/>
      <c r="L2195" s="114"/>
      <c r="M2195" s="114"/>
      <c r="N2195" s="103"/>
      <c r="O2195" s="103" t="s">
        <v>17</v>
      </c>
    </row>
    <row r="2196" spans="1:15" ht="22.5" hidden="1" customHeight="1">
      <c r="A2196" s="103">
        <f>MAX(A$2:A2195)+1</f>
        <v>2045</v>
      </c>
      <c r="B2196" s="103">
        <v>310300018</v>
      </c>
      <c r="C2196" s="190" t="s">
        <v>3652</v>
      </c>
      <c r="D2196" s="103" t="s">
        <v>3653</v>
      </c>
      <c r="E2196" s="103"/>
      <c r="F2196" s="114" t="s">
        <v>31</v>
      </c>
      <c r="G2196" s="114" t="s">
        <v>3625</v>
      </c>
      <c r="H2196" s="373" t="s">
        <v>25</v>
      </c>
      <c r="I2196" s="374"/>
      <c r="J2196" s="375"/>
      <c r="K2196" s="103"/>
      <c r="L2196" s="114"/>
      <c r="M2196" s="114"/>
      <c r="N2196" s="103"/>
      <c r="O2196" s="103" t="s">
        <v>17</v>
      </c>
    </row>
    <row r="2197" spans="1:15" ht="22.5" hidden="1" customHeight="1">
      <c r="A2197" s="103">
        <f>MAX(A$2:A2196)+1</f>
        <v>2046</v>
      </c>
      <c r="B2197" s="103">
        <v>310300019</v>
      </c>
      <c r="C2197" s="190" t="s">
        <v>3654</v>
      </c>
      <c r="D2197" s="103" t="s">
        <v>3655</v>
      </c>
      <c r="E2197" s="103"/>
      <c r="F2197" s="114" t="s">
        <v>23</v>
      </c>
      <c r="G2197" s="114" t="s">
        <v>3625</v>
      </c>
      <c r="H2197" s="373" t="s">
        <v>25</v>
      </c>
      <c r="I2197" s="374"/>
      <c r="J2197" s="375"/>
      <c r="K2197" s="103"/>
      <c r="L2197" s="114"/>
      <c r="M2197" s="114"/>
      <c r="N2197" s="103"/>
      <c r="O2197" s="103" t="s">
        <v>17</v>
      </c>
    </row>
    <row r="2198" spans="1:15" ht="22.5" hidden="1" customHeight="1">
      <c r="A2198" s="103">
        <f>MAX(A$2:A2197)+1</f>
        <v>2047</v>
      </c>
      <c r="B2198" s="103" t="s">
        <v>3656</v>
      </c>
      <c r="C2198" s="190" t="s">
        <v>3654</v>
      </c>
      <c r="D2198" s="103"/>
      <c r="E2198" s="103"/>
      <c r="F2198" s="114" t="s">
        <v>23</v>
      </c>
      <c r="G2198" s="114" t="s">
        <v>3625</v>
      </c>
      <c r="H2198" s="373" t="s">
        <v>25</v>
      </c>
      <c r="I2198" s="374"/>
      <c r="J2198" s="375"/>
      <c r="K2198" s="103" t="s">
        <v>3657</v>
      </c>
      <c r="L2198" s="114"/>
      <c r="M2198" s="114"/>
      <c r="N2198" s="103"/>
      <c r="O2198" s="103" t="s">
        <v>17</v>
      </c>
    </row>
    <row r="2199" spans="1:15" ht="22.5" hidden="1" customHeight="1">
      <c r="A2199" s="103">
        <f>MAX(A$2:A2198)+1</f>
        <v>2048</v>
      </c>
      <c r="B2199" s="103">
        <v>310300020</v>
      </c>
      <c r="C2199" s="190" t="s">
        <v>3658</v>
      </c>
      <c r="D2199" s="103" t="s">
        <v>3659</v>
      </c>
      <c r="E2199" s="103"/>
      <c r="F2199" s="114" t="s">
        <v>23</v>
      </c>
      <c r="G2199" s="114" t="s">
        <v>3625</v>
      </c>
      <c r="H2199" s="373" t="s">
        <v>25</v>
      </c>
      <c r="I2199" s="374"/>
      <c r="J2199" s="375"/>
      <c r="K2199" s="103"/>
      <c r="L2199" s="114"/>
      <c r="M2199" s="114"/>
      <c r="N2199" s="103"/>
      <c r="O2199" s="103" t="s">
        <v>17</v>
      </c>
    </row>
    <row r="2200" spans="1:15" ht="22.5" hidden="1" customHeight="1">
      <c r="A2200" s="103">
        <f>MAX(A$2:A2199)+1</f>
        <v>2049</v>
      </c>
      <c r="B2200" s="103">
        <v>310300021</v>
      </c>
      <c r="C2200" s="190" t="s">
        <v>3660</v>
      </c>
      <c r="D2200" s="103"/>
      <c r="E2200" s="103"/>
      <c r="F2200" s="114" t="s">
        <v>23</v>
      </c>
      <c r="G2200" s="114" t="s">
        <v>3625</v>
      </c>
      <c r="H2200" s="373" t="s">
        <v>25</v>
      </c>
      <c r="I2200" s="374"/>
      <c r="J2200" s="375"/>
      <c r="K2200" s="103"/>
      <c r="L2200" s="114"/>
      <c r="M2200" s="114"/>
      <c r="N2200" s="103"/>
      <c r="O2200" s="103" t="s">
        <v>17</v>
      </c>
    </row>
    <row r="2201" spans="1:15" ht="22.5" hidden="1" customHeight="1">
      <c r="A2201" s="103">
        <f>MAX(A$2:A2200)+1</f>
        <v>2050</v>
      </c>
      <c r="B2201" s="103">
        <v>310300022</v>
      </c>
      <c r="C2201" s="190" t="s">
        <v>3661</v>
      </c>
      <c r="D2201" s="103" t="s">
        <v>3662</v>
      </c>
      <c r="E2201" s="103"/>
      <c r="F2201" s="114" t="s">
        <v>23</v>
      </c>
      <c r="G2201" s="114" t="s">
        <v>3625</v>
      </c>
      <c r="H2201" s="373" t="s">
        <v>25</v>
      </c>
      <c r="I2201" s="374"/>
      <c r="J2201" s="375"/>
      <c r="K2201" s="103"/>
      <c r="L2201" s="114"/>
      <c r="M2201" s="114"/>
      <c r="N2201" s="103"/>
      <c r="O2201" s="103" t="s">
        <v>17</v>
      </c>
    </row>
    <row r="2202" spans="1:15" ht="22.5" hidden="1" customHeight="1">
      <c r="A2202" s="103">
        <f>MAX(A$2:A2201)+1</f>
        <v>2051</v>
      </c>
      <c r="B2202" s="103">
        <v>310300023</v>
      </c>
      <c r="C2202" s="190" t="s">
        <v>3663</v>
      </c>
      <c r="D2202" s="103"/>
      <c r="E2202" s="103"/>
      <c r="F2202" s="114" t="s">
        <v>23</v>
      </c>
      <c r="G2202" s="114" t="s">
        <v>3625</v>
      </c>
      <c r="H2202" s="373" t="s">
        <v>25</v>
      </c>
      <c r="I2202" s="374"/>
      <c r="J2202" s="375"/>
      <c r="K2202" s="103"/>
      <c r="L2202" s="114"/>
      <c r="M2202" s="114"/>
      <c r="N2202" s="103"/>
      <c r="O2202" s="103" t="s">
        <v>17</v>
      </c>
    </row>
    <row r="2203" spans="1:15" ht="22.5" hidden="1" customHeight="1">
      <c r="A2203" s="103">
        <f>MAX(A$2:A2202)+1</f>
        <v>2052</v>
      </c>
      <c r="B2203" s="103">
        <v>310300024</v>
      </c>
      <c r="C2203" s="190" t="s">
        <v>3664</v>
      </c>
      <c r="D2203" s="103"/>
      <c r="E2203" s="103"/>
      <c r="F2203" s="114" t="s">
        <v>23</v>
      </c>
      <c r="G2203" s="114" t="s">
        <v>3625</v>
      </c>
      <c r="H2203" s="373" t="s">
        <v>25</v>
      </c>
      <c r="I2203" s="374"/>
      <c r="J2203" s="375"/>
      <c r="K2203" s="103"/>
      <c r="L2203" s="114"/>
      <c r="M2203" s="114"/>
      <c r="N2203" s="103"/>
      <c r="O2203" s="103" t="s">
        <v>17</v>
      </c>
    </row>
    <row r="2204" spans="1:15" ht="22.5" hidden="1" customHeight="1">
      <c r="A2204" s="103">
        <f>MAX(A$2:A2203)+1</f>
        <v>2053</v>
      </c>
      <c r="B2204" s="103">
        <v>310300025</v>
      </c>
      <c r="C2204" s="190" t="s">
        <v>3665</v>
      </c>
      <c r="D2204" s="103"/>
      <c r="E2204" s="103"/>
      <c r="F2204" s="114" t="s">
        <v>23</v>
      </c>
      <c r="G2204" s="114" t="s">
        <v>3625</v>
      </c>
      <c r="H2204" s="373" t="s">
        <v>25</v>
      </c>
      <c r="I2204" s="374"/>
      <c r="J2204" s="375"/>
      <c r="K2204" s="103"/>
      <c r="L2204" s="114"/>
      <c r="M2204" s="114"/>
      <c r="N2204" s="103"/>
      <c r="O2204" s="103" t="s">
        <v>17</v>
      </c>
    </row>
    <row r="2205" spans="1:15" ht="22.5" hidden="1" customHeight="1">
      <c r="A2205" s="103">
        <f>MAX(A$2:A2204)+1</f>
        <v>2054</v>
      </c>
      <c r="B2205" s="103">
        <v>310300026</v>
      </c>
      <c r="C2205" s="190" t="s">
        <v>3666</v>
      </c>
      <c r="D2205" s="103"/>
      <c r="E2205" s="103"/>
      <c r="F2205" s="114" t="s">
        <v>23</v>
      </c>
      <c r="G2205" s="114" t="s">
        <v>3625</v>
      </c>
      <c r="H2205" s="373" t="s">
        <v>25</v>
      </c>
      <c r="I2205" s="374"/>
      <c r="J2205" s="375"/>
      <c r="K2205" s="103"/>
      <c r="L2205" s="114"/>
      <c r="M2205" s="114"/>
      <c r="N2205" s="103"/>
      <c r="O2205" s="103" t="s">
        <v>17</v>
      </c>
    </row>
    <row r="2206" spans="1:15" ht="22.5" hidden="1" customHeight="1">
      <c r="A2206" s="103">
        <f>MAX(A$2:A2205)+1</f>
        <v>2055</v>
      </c>
      <c r="B2206" s="103">
        <v>310300027</v>
      </c>
      <c r="C2206" s="190" t="s">
        <v>3667</v>
      </c>
      <c r="D2206" s="103" t="s">
        <v>3668</v>
      </c>
      <c r="E2206" s="103"/>
      <c r="F2206" s="114" t="s">
        <v>31</v>
      </c>
      <c r="G2206" s="114" t="s">
        <v>3625</v>
      </c>
      <c r="H2206" s="373" t="s">
        <v>25</v>
      </c>
      <c r="I2206" s="374"/>
      <c r="J2206" s="375"/>
      <c r="K2206" s="103"/>
      <c r="L2206" s="114"/>
      <c r="M2206" s="114"/>
      <c r="N2206" s="103"/>
      <c r="O2206" s="103" t="s">
        <v>17</v>
      </c>
    </row>
    <row r="2207" spans="1:15" ht="22.5" hidden="1" customHeight="1">
      <c r="A2207" s="103">
        <f>MAX(A$2:A2206)+1</f>
        <v>2056</v>
      </c>
      <c r="B2207" s="103">
        <v>310300028</v>
      </c>
      <c r="C2207" s="190" t="s">
        <v>3669</v>
      </c>
      <c r="D2207" s="103"/>
      <c r="E2207" s="103"/>
      <c r="F2207" s="114" t="s">
        <v>31</v>
      </c>
      <c r="G2207" s="114" t="s">
        <v>3625</v>
      </c>
      <c r="H2207" s="373" t="s">
        <v>25</v>
      </c>
      <c r="I2207" s="374"/>
      <c r="J2207" s="375"/>
      <c r="K2207" s="103"/>
      <c r="L2207" s="114"/>
      <c r="M2207" s="114"/>
      <c r="N2207" s="103"/>
      <c r="O2207" s="103" t="s">
        <v>17</v>
      </c>
    </row>
    <row r="2208" spans="1:15" ht="22.5" hidden="1" customHeight="1">
      <c r="A2208" s="103">
        <f>MAX(A$2:A2207)+1</f>
        <v>2057</v>
      </c>
      <c r="B2208" s="103">
        <v>310300029</v>
      </c>
      <c r="C2208" s="190" t="s">
        <v>3670</v>
      </c>
      <c r="D2208" s="103"/>
      <c r="E2208" s="103"/>
      <c r="F2208" s="114" t="s">
        <v>31</v>
      </c>
      <c r="G2208" s="114" t="s">
        <v>3625</v>
      </c>
      <c r="H2208" s="373" t="s">
        <v>25</v>
      </c>
      <c r="I2208" s="374"/>
      <c r="J2208" s="375"/>
      <c r="K2208" s="103"/>
      <c r="L2208" s="114"/>
      <c r="M2208" s="114"/>
      <c r="N2208" s="103"/>
      <c r="O2208" s="103" t="s">
        <v>17</v>
      </c>
    </row>
    <row r="2209" spans="1:15" ht="22.5" hidden="1" customHeight="1">
      <c r="A2209" s="103">
        <f>MAX(A$2:A2208)+1</f>
        <v>2058</v>
      </c>
      <c r="B2209" s="103">
        <v>310300030</v>
      </c>
      <c r="C2209" s="190" t="s">
        <v>3671</v>
      </c>
      <c r="D2209" s="103" t="s">
        <v>3672</v>
      </c>
      <c r="E2209" s="103"/>
      <c r="F2209" s="114" t="s">
        <v>31</v>
      </c>
      <c r="G2209" s="114" t="s">
        <v>3625</v>
      </c>
      <c r="H2209" s="373" t="s">
        <v>25</v>
      </c>
      <c r="I2209" s="374"/>
      <c r="J2209" s="375"/>
      <c r="K2209" s="103"/>
      <c r="L2209" s="114"/>
      <c r="M2209" s="114"/>
      <c r="N2209" s="103"/>
      <c r="O2209" s="103" t="s">
        <v>17</v>
      </c>
    </row>
    <row r="2210" spans="1:15" ht="22.5" hidden="1" customHeight="1">
      <c r="A2210" s="103">
        <f>MAX(A$2:A2209)+1</f>
        <v>2059</v>
      </c>
      <c r="B2210" s="103">
        <v>310300031</v>
      </c>
      <c r="C2210" s="190" t="s">
        <v>3673</v>
      </c>
      <c r="D2210" s="103" t="s">
        <v>3674</v>
      </c>
      <c r="E2210" s="103"/>
      <c r="F2210" s="114" t="s">
        <v>31</v>
      </c>
      <c r="G2210" s="114" t="s">
        <v>3625</v>
      </c>
      <c r="H2210" s="373" t="s">
        <v>25</v>
      </c>
      <c r="I2210" s="374"/>
      <c r="J2210" s="375"/>
      <c r="K2210" s="103"/>
      <c r="L2210" s="114"/>
      <c r="M2210" s="114"/>
      <c r="N2210" s="103"/>
      <c r="O2210" s="103" t="s">
        <v>17</v>
      </c>
    </row>
    <row r="2211" spans="1:15" ht="22.5" hidden="1" customHeight="1">
      <c r="A2211" s="103">
        <f>MAX(A$2:A2210)+1</f>
        <v>2060</v>
      </c>
      <c r="B2211" s="103">
        <v>310300032</v>
      </c>
      <c r="C2211" s="190" t="s">
        <v>3675</v>
      </c>
      <c r="D2211" s="103"/>
      <c r="E2211" s="103"/>
      <c r="F2211" s="114" t="s">
        <v>23</v>
      </c>
      <c r="G2211" s="114" t="s">
        <v>3625</v>
      </c>
      <c r="H2211" s="373" t="s">
        <v>25</v>
      </c>
      <c r="I2211" s="374"/>
      <c r="J2211" s="375"/>
      <c r="K2211" s="103"/>
      <c r="L2211" s="114"/>
      <c r="M2211" s="114"/>
      <c r="N2211" s="103"/>
      <c r="O2211" s="103" t="s">
        <v>17</v>
      </c>
    </row>
    <row r="2212" spans="1:15" ht="22.5" hidden="1" customHeight="1">
      <c r="A2212" s="103">
        <f>MAX(A$2:A2211)+1</f>
        <v>2061</v>
      </c>
      <c r="B2212" s="103">
        <v>310300033</v>
      </c>
      <c r="C2212" s="190" t="s">
        <v>3676</v>
      </c>
      <c r="D2212" s="103"/>
      <c r="E2212" s="103"/>
      <c r="F2212" s="114" t="s">
        <v>31</v>
      </c>
      <c r="G2212" s="114" t="s">
        <v>3625</v>
      </c>
      <c r="H2212" s="373" t="s">
        <v>25</v>
      </c>
      <c r="I2212" s="374"/>
      <c r="J2212" s="375"/>
      <c r="K2212" s="103"/>
      <c r="L2212" s="114"/>
      <c r="M2212" s="114"/>
      <c r="N2212" s="103"/>
      <c r="O2212" s="103" t="s">
        <v>17</v>
      </c>
    </row>
    <row r="2213" spans="1:15" ht="22.5" hidden="1" customHeight="1">
      <c r="A2213" s="103">
        <f>MAX(A$2:A2212)+1</f>
        <v>2062</v>
      </c>
      <c r="B2213" s="103">
        <v>310300034</v>
      </c>
      <c r="C2213" s="190" t="s">
        <v>3677</v>
      </c>
      <c r="D2213" s="103"/>
      <c r="E2213" s="103"/>
      <c r="F2213" s="114" t="s">
        <v>31</v>
      </c>
      <c r="G2213" s="114" t="s">
        <v>3625</v>
      </c>
      <c r="H2213" s="373" t="s">
        <v>25</v>
      </c>
      <c r="I2213" s="374"/>
      <c r="J2213" s="375"/>
      <c r="K2213" s="103"/>
      <c r="L2213" s="114"/>
      <c r="M2213" s="114"/>
      <c r="N2213" s="103"/>
      <c r="O2213" s="103" t="s">
        <v>17</v>
      </c>
    </row>
    <row r="2214" spans="1:15" ht="22.5" hidden="1" customHeight="1">
      <c r="A2214" s="103">
        <f>MAX(A$2:A2213)+1</f>
        <v>2063</v>
      </c>
      <c r="B2214" s="103">
        <v>310300035</v>
      </c>
      <c r="C2214" s="190" t="s">
        <v>3678</v>
      </c>
      <c r="D2214" s="103"/>
      <c r="E2214" s="103" t="s">
        <v>3679</v>
      </c>
      <c r="F2214" s="114" t="s">
        <v>31</v>
      </c>
      <c r="G2214" s="114" t="s">
        <v>3625</v>
      </c>
      <c r="H2214" s="373" t="s">
        <v>25</v>
      </c>
      <c r="I2214" s="374"/>
      <c r="J2214" s="375"/>
      <c r="K2214" s="103"/>
      <c r="L2214" s="114"/>
      <c r="M2214" s="114"/>
      <c r="N2214" s="103"/>
      <c r="O2214" s="103" t="s">
        <v>17</v>
      </c>
    </row>
    <row r="2215" spans="1:15" ht="22.5" hidden="1" customHeight="1">
      <c r="A2215" s="103">
        <f>MAX(A$2:A2214)+1</f>
        <v>2064</v>
      </c>
      <c r="B2215" s="103">
        <v>310300036</v>
      </c>
      <c r="C2215" s="190" t="s">
        <v>3680</v>
      </c>
      <c r="D2215" s="103"/>
      <c r="E2215" s="103"/>
      <c r="F2215" s="114" t="s">
        <v>31</v>
      </c>
      <c r="G2215" s="114" t="s">
        <v>3625</v>
      </c>
      <c r="H2215" s="373" t="s">
        <v>25</v>
      </c>
      <c r="I2215" s="374"/>
      <c r="J2215" s="375"/>
      <c r="K2215" s="103"/>
      <c r="L2215" s="114"/>
      <c r="M2215" s="114"/>
      <c r="N2215" s="103"/>
      <c r="O2215" s="103" t="s">
        <v>17</v>
      </c>
    </row>
    <row r="2216" spans="1:15" ht="22.5" hidden="1" customHeight="1">
      <c r="A2216" s="103">
        <f>MAX(A$2:A2215)+1</f>
        <v>2065</v>
      </c>
      <c r="B2216" s="103">
        <v>310300037</v>
      </c>
      <c r="C2216" s="190" t="s">
        <v>3681</v>
      </c>
      <c r="D2216" s="103" t="s">
        <v>3682</v>
      </c>
      <c r="E2216" s="103"/>
      <c r="F2216" s="114" t="s">
        <v>31</v>
      </c>
      <c r="G2216" s="114" t="s">
        <v>3625</v>
      </c>
      <c r="H2216" s="373" t="s">
        <v>25</v>
      </c>
      <c r="I2216" s="374"/>
      <c r="J2216" s="375"/>
      <c r="K2216" s="103"/>
      <c r="L2216" s="114"/>
      <c r="M2216" s="114"/>
      <c r="N2216" s="103"/>
      <c r="O2216" s="103" t="s">
        <v>17</v>
      </c>
    </row>
    <row r="2217" spans="1:15" ht="22.5" hidden="1" customHeight="1">
      <c r="A2217" s="103">
        <f>MAX(A$2:A2216)+1</f>
        <v>2066</v>
      </c>
      <c r="B2217" s="103">
        <v>310300038</v>
      </c>
      <c r="C2217" s="190" t="s">
        <v>3683</v>
      </c>
      <c r="D2217" s="103"/>
      <c r="E2217" s="103"/>
      <c r="F2217" s="114" t="s">
        <v>31</v>
      </c>
      <c r="G2217" s="114" t="s">
        <v>3625</v>
      </c>
      <c r="H2217" s="373" t="s">
        <v>25</v>
      </c>
      <c r="I2217" s="374"/>
      <c r="J2217" s="375"/>
      <c r="K2217" s="103"/>
      <c r="L2217" s="114"/>
      <c r="M2217" s="114"/>
      <c r="N2217" s="103"/>
      <c r="O2217" s="103" t="s">
        <v>17</v>
      </c>
    </row>
    <row r="2218" spans="1:15" ht="22.5" hidden="1" customHeight="1">
      <c r="A2218" s="103">
        <f>MAX(A$2:A2217)+1</f>
        <v>2067</v>
      </c>
      <c r="B2218" s="103">
        <v>310300039</v>
      </c>
      <c r="C2218" s="190" t="s">
        <v>3684</v>
      </c>
      <c r="D2218" s="103"/>
      <c r="E2218" s="103"/>
      <c r="F2218" s="114" t="s">
        <v>31</v>
      </c>
      <c r="G2218" s="114" t="s">
        <v>3625</v>
      </c>
      <c r="H2218" s="373" t="s">
        <v>25</v>
      </c>
      <c r="I2218" s="374"/>
      <c r="J2218" s="375"/>
      <c r="K2218" s="103"/>
      <c r="L2218" s="114"/>
      <c r="M2218" s="114"/>
      <c r="N2218" s="103"/>
      <c r="O2218" s="103" t="s">
        <v>17</v>
      </c>
    </row>
    <row r="2219" spans="1:15" ht="22.5" hidden="1" customHeight="1">
      <c r="A2219" s="103">
        <f>MAX(A$2:A2218)+1</f>
        <v>2068</v>
      </c>
      <c r="B2219" s="103">
        <v>310300040</v>
      </c>
      <c r="C2219" s="190" t="s">
        <v>3685</v>
      </c>
      <c r="D2219" s="103"/>
      <c r="E2219" s="103"/>
      <c r="F2219" s="114" t="s">
        <v>23</v>
      </c>
      <c r="G2219" s="114" t="s">
        <v>3625</v>
      </c>
      <c r="H2219" s="373" t="s">
        <v>25</v>
      </c>
      <c r="I2219" s="374"/>
      <c r="J2219" s="375"/>
      <c r="K2219" s="103"/>
      <c r="L2219" s="114"/>
      <c r="M2219" s="114"/>
      <c r="N2219" s="103"/>
      <c r="O2219" s="103" t="s">
        <v>17</v>
      </c>
    </row>
    <row r="2220" spans="1:15" ht="22.5" hidden="1" customHeight="1">
      <c r="A2220" s="103">
        <f>MAX(A$2:A2219)+1</f>
        <v>2069</v>
      </c>
      <c r="B2220" s="103">
        <v>310300041</v>
      </c>
      <c r="C2220" s="190" t="s">
        <v>3686</v>
      </c>
      <c r="D2220" s="103"/>
      <c r="E2220" s="103"/>
      <c r="F2220" s="114" t="s">
        <v>36</v>
      </c>
      <c r="G2220" s="114" t="s">
        <v>3625</v>
      </c>
      <c r="H2220" s="373" t="s">
        <v>25</v>
      </c>
      <c r="I2220" s="374"/>
      <c r="J2220" s="375"/>
      <c r="K2220" s="103"/>
      <c r="L2220" s="114"/>
      <c r="M2220" s="114"/>
      <c r="N2220" s="103"/>
      <c r="O2220" s="103" t="s">
        <v>17</v>
      </c>
    </row>
    <row r="2221" spans="1:15" ht="22.5" hidden="1" customHeight="1">
      <c r="A2221" s="103">
        <f>MAX(A$2:A2220)+1</f>
        <v>2070</v>
      </c>
      <c r="B2221" s="103">
        <v>310300042</v>
      </c>
      <c r="C2221" s="190" t="s">
        <v>3687</v>
      </c>
      <c r="D2221" s="103" t="s">
        <v>3688</v>
      </c>
      <c r="E2221" s="103"/>
      <c r="F2221" s="114" t="s">
        <v>23</v>
      </c>
      <c r="G2221" s="114" t="s">
        <v>3625</v>
      </c>
      <c r="H2221" s="373" t="s">
        <v>25</v>
      </c>
      <c r="I2221" s="374"/>
      <c r="J2221" s="375"/>
      <c r="K2221" s="103"/>
      <c r="L2221" s="114"/>
      <c r="M2221" s="114"/>
      <c r="N2221" s="103"/>
      <c r="O2221" s="103" t="s">
        <v>17</v>
      </c>
    </row>
    <row r="2222" spans="1:15" ht="22.5" hidden="1" customHeight="1">
      <c r="A2222" s="103">
        <f>MAX(A$2:A2221)+1</f>
        <v>2071</v>
      </c>
      <c r="B2222" s="103">
        <v>310300043</v>
      </c>
      <c r="C2222" s="190" t="s">
        <v>3689</v>
      </c>
      <c r="D2222" s="103"/>
      <c r="E2222" s="103"/>
      <c r="F2222" s="114" t="s">
        <v>31</v>
      </c>
      <c r="G2222" s="114" t="s">
        <v>3625</v>
      </c>
      <c r="H2222" s="373" t="s">
        <v>25</v>
      </c>
      <c r="I2222" s="374"/>
      <c r="J2222" s="375"/>
      <c r="K2222" s="103"/>
      <c r="L2222" s="114"/>
      <c r="M2222" s="114"/>
      <c r="N2222" s="103"/>
      <c r="O2222" s="103" t="s">
        <v>17</v>
      </c>
    </row>
    <row r="2223" spans="1:15" ht="22.5" hidden="1" customHeight="1">
      <c r="A2223" s="103">
        <f>MAX(A$2:A2222)+1</f>
        <v>2072</v>
      </c>
      <c r="B2223" s="103">
        <v>310300044</v>
      </c>
      <c r="C2223" s="190" t="s">
        <v>3690</v>
      </c>
      <c r="D2223" s="103" t="s">
        <v>3691</v>
      </c>
      <c r="E2223" s="103"/>
      <c r="F2223" s="114" t="s">
        <v>31</v>
      </c>
      <c r="G2223" s="114" t="s">
        <v>3625</v>
      </c>
      <c r="H2223" s="373" t="s">
        <v>25</v>
      </c>
      <c r="I2223" s="374"/>
      <c r="J2223" s="375"/>
      <c r="K2223" s="103"/>
      <c r="L2223" s="114"/>
      <c r="M2223" s="114"/>
      <c r="N2223" s="103"/>
      <c r="O2223" s="103" t="s">
        <v>17</v>
      </c>
    </row>
    <row r="2224" spans="1:15" ht="22.5" hidden="1" customHeight="1">
      <c r="A2224" s="103">
        <f>MAX(A$2:A2223)+1</f>
        <v>2073</v>
      </c>
      <c r="B2224" s="103">
        <v>310300045</v>
      </c>
      <c r="C2224" s="190" t="s">
        <v>3692</v>
      </c>
      <c r="D2224" s="103"/>
      <c r="E2224" s="103"/>
      <c r="F2224" s="114" t="s">
        <v>31</v>
      </c>
      <c r="G2224" s="114" t="s">
        <v>3625</v>
      </c>
      <c r="H2224" s="373" t="s">
        <v>25</v>
      </c>
      <c r="I2224" s="374"/>
      <c r="J2224" s="375"/>
      <c r="K2224" s="103"/>
      <c r="L2224" s="114"/>
      <c r="M2224" s="114"/>
      <c r="N2224" s="103"/>
      <c r="O2224" s="103" t="s">
        <v>17</v>
      </c>
    </row>
    <row r="2225" spans="1:15" ht="22.5" hidden="1" customHeight="1">
      <c r="A2225" s="103">
        <f>MAX(A$2:A2224)+1</f>
        <v>2074</v>
      </c>
      <c r="B2225" s="103">
        <v>310300046</v>
      </c>
      <c r="C2225" s="190" t="s">
        <v>3693</v>
      </c>
      <c r="D2225" s="103" t="s">
        <v>3694</v>
      </c>
      <c r="E2225" s="103"/>
      <c r="F2225" s="114" t="s">
        <v>31</v>
      </c>
      <c r="G2225" s="114" t="s">
        <v>3625</v>
      </c>
      <c r="H2225" s="373" t="s">
        <v>25</v>
      </c>
      <c r="I2225" s="374"/>
      <c r="J2225" s="375"/>
      <c r="K2225" s="103"/>
      <c r="L2225" s="114"/>
      <c r="M2225" s="114"/>
      <c r="N2225" s="103"/>
      <c r="O2225" s="103" t="s">
        <v>17</v>
      </c>
    </row>
    <row r="2226" spans="1:15" ht="22.5" hidden="1" customHeight="1">
      <c r="A2226" s="103">
        <f>MAX(A$2:A2225)+1</f>
        <v>2075</v>
      </c>
      <c r="B2226" s="103">
        <v>310300047</v>
      </c>
      <c r="C2226" s="190" t="s">
        <v>3695</v>
      </c>
      <c r="D2226" s="103"/>
      <c r="E2226" s="103"/>
      <c r="F2226" s="114" t="s">
        <v>23</v>
      </c>
      <c r="G2226" s="114" t="s">
        <v>3625</v>
      </c>
      <c r="H2226" s="373" t="s">
        <v>25</v>
      </c>
      <c r="I2226" s="374"/>
      <c r="J2226" s="375"/>
      <c r="K2226" s="103"/>
      <c r="L2226" s="114"/>
      <c r="M2226" s="114"/>
      <c r="N2226" s="103"/>
      <c r="O2226" s="103" t="s">
        <v>17</v>
      </c>
    </row>
    <row r="2227" spans="1:15" ht="22.5" hidden="1" customHeight="1">
      <c r="A2227" s="103">
        <f>MAX(A$2:A2226)+1</f>
        <v>2076</v>
      </c>
      <c r="B2227" s="103">
        <v>310300048</v>
      </c>
      <c r="C2227" s="190" t="s">
        <v>3696</v>
      </c>
      <c r="D2227" s="103"/>
      <c r="E2227" s="103"/>
      <c r="F2227" s="114" t="s">
        <v>31</v>
      </c>
      <c r="G2227" s="114" t="s">
        <v>3625</v>
      </c>
      <c r="H2227" s="373" t="s">
        <v>25</v>
      </c>
      <c r="I2227" s="374"/>
      <c r="J2227" s="375"/>
      <c r="K2227" s="103"/>
      <c r="L2227" s="114"/>
      <c r="M2227" s="114"/>
      <c r="N2227" s="103"/>
      <c r="O2227" s="103" t="s">
        <v>17</v>
      </c>
    </row>
    <row r="2228" spans="1:15" ht="22.5" hidden="1" customHeight="1">
      <c r="A2228" s="103">
        <f>MAX(A$2:A2227)+1</f>
        <v>2077</v>
      </c>
      <c r="B2228" s="103">
        <v>310300049</v>
      </c>
      <c r="C2228" s="190" t="s">
        <v>3697</v>
      </c>
      <c r="D2228" s="103" t="s">
        <v>3698</v>
      </c>
      <c r="E2228" s="103"/>
      <c r="F2228" s="114" t="s">
        <v>31</v>
      </c>
      <c r="G2228" s="114" t="s">
        <v>3625</v>
      </c>
      <c r="H2228" s="373" t="s">
        <v>25</v>
      </c>
      <c r="I2228" s="374"/>
      <c r="J2228" s="375"/>
      <c r="K2228" s="103"/>
      <c r="L2228" s="114"/>
      <c r="M2228" s="114"/>
      <c r="N2228" s="103"/>
      <c r="O2228" s="103" t="s">
        <v>17</v>
      </c>
    </row>
    <row r="2229" spans="1:15" ht="22.5" hidden="1" customHeight="1">
      <c r="A2229" s="103">
        <f>MAX(A$2:A2228)+1</f>
        <v>2078</v>
      </c>
      <c r="B2229" s="103">
        <v>310300050</v>
      </c>
      <c r="C2229" s="190" t="s">
        <v>3699</v>
      </c>
      <c r="D2229" s="103"/>
      <c r="E2229" s="103"/>
      <c r="F2229" s="114" t="s">
        <v>31</v>
      </c>
      <c r="G2229" s="114" t="s">
        <v>3625</v>
      </c>
      <c r="H2229" s="373" t="s">
        <v>25</v>
      </c>
      <c r="I2229" s="374"/>
      <c r="J2229" s="375"/>
      <c r="K2229" s="103"/>
      <c r="L2229" s="114"/>
      <c r="M2229" s="114"/>
      <c r="N2229" s="103"/>
      <c r="O2229" s="103" t="s">
        <v>17</v>
      </c>
    </row>
    <row r="2230" spans="1:15" ht="22.5" hidden="1" customHeight="1">
      <c r="A2230" s="103">
        <f>MAX(A$2:A2229)+1</f>
        <v>2079</v>
      </c>
      <c r="B2230" s="103">
        <v>310300051</v>
      </c>
      <c r="C2230" s="190" t="s">
        <v>3700</v>
      </c>
      <c r="D2230" s="103"/>
      <c r="E2230" s="103"/>
      <c r="F2230" s="114" t="s">
        <v>23</v>
      </c>
      <c r="G2230" s="114" t="s">
        <v>3625</v>
      </c>
      <c r="H2230" s="373" t="s">
        <v>25</v>
      </c>
      <c r="I2230" s="374"/>
      <c r="J2230" s="375"/>
      <c r="K2230" s="103"/>
      <c r="L2230" s="114"/>
      <c r="M2230" s="114"/>
      <c r="N2230" s="103"/>
      <c r="O2230" s="103" t="s">
        <v>17</v>
      </c>
    </row>
    <row r="2231" spans="1:15" ht="22.5" hidden="1" customHeight="1">
      <c r="A2231" s="103">
        <f>MAX(A$2:A2230)+1</f>
        <v>2080</v>
      </c>
      <c r="B2231" s="103">
        <v>310300052</v>
      </c>
      <c r="C2231" s="190" t="s">
        <v>3701</v>
      </c>
      <c r="D2231" s="103"/>
      <c r="E2231" s="103"/>
      <c r="F2231" s="114" t="s">
        <v>23</v>
      </c>
      <c r="G2231" s="114" t="s">
        <v>3625</v>
      </c>
      <c r="H2231" s="373" t="s">
        <v>25</v>
      </c>
      <c r="I2231" s="374"/>
      <c r="J2231" s="375"/>
      <c r="K2231" s="103"/>
      <c r="L2231" s="114"/>
      <c r="M2231" s="114"/>
      <c r="N2231" s="103"/>
      <c r="O2231" s="103" t="s">
        <v>17</v>
      </c>
    </row>
    <row r="2232" spans="1:15" ht="22.5" hidden="1" customHeight="1">
      <c r="A2232" s="103">
        <f>MAX(A$2:A2231)+1</f>
        <v>2081</v>
      </c>
      <c r="B2232" s="103">
        <v>310300053</v>
      </c>
      <c r="C2232" s="190" t="s">
        <v>3702</v>
      </c>
      <c r="D2232" s="103"/>
      <c r="E2232" s="103"/>
      <c r="F2232" s="114" t="s">
        <v>23</v>
      </c>
      <c r="G2232" s="114" t="s">
        <v>3625</v>
      </c>
      <c r="H2232" s="373" t="s">
        <v>25</v>
      </c>
      <c r="I2232" s="374"/>
      <c r="J2232" s="375"/>
      <c r="K2232" s="103"/>
      <c r="L2232" s="114"/>
      <c r="M2232" s="114"/>
      <c r="N2232" s="103"/>
      <c r="O2232" s="103" t="s">
        <v>17</v>
      </c>
    </row>
    <row r="2233" spans="1:15" ht="22.5" hidden="1" customHeight="1">
      <c r="A2233" s="103">
        <f>MAX(A$2:A2232)+1</f>
        <v>2082</v>
      </c>
      <c r="B2233" s="103">
        <v>310300054</v>
      </c>
      <c r="C2233" s="190" t="s">
        <v>3703</v>
      </c>
      <c r="D2233" s="103" t="s">
        <v>3704</v>
      </c>
      <c r="E2233" s="103"/>
      <c r="F2233" s="114" t="s">
        <v>36</v>
      </c>
      <c r="G2233" s="114" t="s">
        <v>3625</v>
      </c>
      <c r="H2233" s="373" t="s">
        <v>25</v>
      </c>
      <c r="I2233" s="374"/>
      <c r="J2233" s="375"/>
      <c r="K2233" s="103"/>
      <c r="L2233" s="114"/>
      <c r="M2233" s="114"/>
      <c r="N2233" s="103"/>
      <c r="O2233" s="103" t="s">
        <v>17</v>
      </c>
    </row>
    <row r="2234" spans="1:15" ht="45" hidden="1" customHeight="1">
      <c r="A2234" s="152">
        <f>MAX(A$2:A2233)+1</f>
        <v>2083</v>
      </c>
      <c r="B2234" s="152" t="s">
        <v>3705</v>
      </c>
      <c r="C2234" s="190" t="s">
        <v>3706</v>
      </c>
      <c r="D2234" s="152" t="s">
        <v>3707</v>
      </c>
      <c r="E2234" s="152"/>
      <c r="F2234" s="80" t="s">
        <v>36</v>
      </c>
      <c r="G2234" s="80" t="s">
        <v>3625</v>
      </c>
      <c r="H2234" s="373" t="s">
        <v>25</v>
      </c>
      <c r="I2234" s="374"/>
      <c r="J2234" s="375"/>
      <c r="K2234" s="152"/>
      <c r="L2234" s="80"/>
      <c r="M2234" s="80"/>
      <c r="N2234" s="103"/>
      <c r="O2234" s="103" t="s">
        <v>17</v>
      </c>
    </row>
    <row r="2235" spans="1:15" ht="22.5" hidden="1" customHeight="1">
      <c r="A2235" s="103">
        <f>MAX(A$2:A2234)+1</f>
        <v>2084</v>
      </c>
      <c r="B2235" s="103">
        <v>310300055</v>
      </c>
      <c r="C2235" s="190" t="s">
        <v>3708</v>
      </c>
      <c r="D2235" s="103"/>
      <c r="E2235" s="103"/>
      <c r="F2235" s="114" t="s">
        <v>23</v>
      </c>
      <c r="G2235" s="114" t="s">
        <v>3625</v>
      </c>
      <c r="H2235" s="373" t="s">
        <v>25</v>
      </c>
      <c r="I2235" s="374"/>
      <c r="J2235" s="375"/>
      <c r="K2235" s="103"/>
      <c r="L2235" s="114"/>
      <c r="M2235" s="114"/>
      <c r="N2235" s="103"/>
      <c r="O2235" s="103" t="s">
        <v>17</v>
      </c>
    </row>
    <row r="2236" spans="1:15" ht="22.5" hidden="1" customHeight="1">
      <c r="A2236" s="103">
        <f>MAX(A$2:A2235)+1</f>
        <v>2085</v>
      </c>
      <c r="B2236" s="103">
        <v>310300056</v>
      </c>
      <c r="C2236" s="190" t="s">
        <v>3709</v>
      </c>
      <c r="D2236" s="103" t="s">
        <v>3710</v>
      </c>
      <c r="E2236" s="103"/>
      <c r="F2236" s="114" t="s">
        <v>31</v>
      </c>
      <c r="G2236" s="114" t="s">
        <v>3625</v>
      </c>
      <c r="H2236" s="373" t="s">
        <v>25</v>
      </c>
      <c r="I2236" s="374"/>
      <c r="J2236" s="375"/>
      <c r="K2236" s="103"/>
      <c r="L2236" s="114"/>
      <c r="M2236" s="114"/>
      <c r="N2236" s="103"/>
      <c r="O2236" s="103" t="s">
        <v>17</v>
      </c>
    </row>
    <row r="2237" spans="1:15" ht="22.5" hidden="1" customHeight="1">
      <c r="A2237" s="152">
        <f>MAX(A$2:A2236)+1</f>
        <v>2086</v>
      </c>
      <c r="B2237" s="152" t="s">
        <v>3711</v>
      </c>
      <c r="C2237" s="190" t="s">
        <v>3712</v>
      </c>
      <c r="D2237" s="152" t="s">
        <v>3713</v>
      </c>
      <c r="E2237" s="152"/>
      <c r="F2237" s="80" t="s">
        <v>36</v>
      </c>
      <c r="G2237" s="80" t="s">
        <v>3625</v>
      </c>
      <c r="H2237" s="373" t="s">
        <v>25</v>
      </c>
      <c r="I2237" s="374"/>
      <c r="J2237" s="375"/>
      <c r="K2237" s="152"/>
      <c r="L2237" s="80"/>
      <c r="M2237" s="80"/>
      <c r="N2237" s="103"/>
      <c r="O2237" s="103" t="s">
        <v>17</v>
      </c>
    </row>
    <row r="2238" spans="1:15" ht="22.5" hidden="1" customHeight="1">
      <c r="A2238" s="103">
        <f>MAX(A$2:A2237)+1</f>
        <v>2087</v>
      </c>
      <c r="B2238" s="103">
        <v>310300057</v>
      </c>
      <c r="C2238" s="190" t="s">
        <v>3714</v>
      </c>
      <c r="D2238" s="103"/>
      <c r="E2238" s="103"/>
      <c r="F2238" s="114" t="s">
        <v>23</v>
      </c>
      <c r="G2238" s="114" t="s">
        <v>3625</v>
      </c>
      <c r="H2238" s="373" t="s">
        <v>25</v>
      </c>
      <c r="I2238" s="374"/>
      <c r="J2238" s="375"/>
      <c r="K2238" s="103"/>
      <c r="L2238" s="114"/>
      <c r="M2238" s="114"/>
      <c r="N2238" s="103"/>
      <c r="O2238" s="103" t="s">
        <v>17</v>
      </c>
    </row>
    <row r="2239" spans="1:15" ht="22.5" hidden="1" customHeight="1">
      <c r="A2239" s="103">
        <f>MAX(A$2:A2238)+1</f>
        <v>2088</v>
      </c>
      <c r="B2239" s="103">
        <v>310300058</v>
      </c>
      <c r="C2239" s="190" t="s">
        <v>3715</v>
      </c>
      <c r="D2239" s="103" t="s">
        <v>3716</v>
      </c>
      <c r="E2239" s="103"/>
      <c r="F2239" s="114" t="s">
        <v>31</v>
      </c>
      <c r="G2239" s="114" t="s">
        <v>3625</v>
      </c>
      <c r="H2239" s="373" t="s">
        <v>25</v>
      </c>
      <c r="I2239" s="374"/>
      <c r="J2239" s="375"/>
      <c r="K2239" s="103"/>
      <c r="L2239" s="114"/>
      <c r="M2239" s="114"/>
      <c r="N2239" s="103"/>
      <c r="O2239" s="103" t="s">
        <v>17</v>
      </c>
    </row>
    <row r="2240" spans="1:15" ht="22.5" hidden="1" customHeight="1">
      <c r="A2240" s="103">
        <f>MAX(A$2:A2239)+1</f>
        <v>2089</v>
      </c>
      <c r="B2240" s="103">
        <v>310300059</v>
      </c>
      <c r="C2240" s="190" t="s">
        <v>3717</v>
      </c>
      <c r="D2240" s="103"/>
      <c r="E2240" s="103"/>
      <c r="F2240" s="114" t="s">
        <v>23</v>
      </c>
      <c r="G2240" s="114" t="s">
        <v>3625</v>
      </c>
      <c r="H2240" s="373" t="s">
        <v>25</v>
      </c>
      <c r="I2240" s="374"/>
      <c r="J2240" s="375"/>
      <c r="K2240" s="103" t="s">
        <v>3718</v>
      </c>
      <c r="L2240" s="114"/>
      <c r="M2240" s="114"/>
      <c r="N2240" s="103"/>
      <c r="O2240" s="103" t="s">
        <v>17</v>
      </c>
    </row>
    <row r="2241" spans="1:15" ht="22.5" hidden="1" customHeight="1">
      <c r="A2241" s="103">
        <f>MAX(A$2:A2240)+1</f>
        <v>2090</v>
      </c>
      <c r="B2241" s="103">
        <v>310300060</v>
      </c>
      <c r="C2241" s="190" t="s">
        <v>3719</v>
      </c>
      <c r="D2241" s="103"/>
      <c r="E2241" s="103"/>
      <c r="F2241" s="114" t="s">
        <v>23</v>
      </c>
      <c r="G2241" s="114" t="s">
        <v>3625</v>
      </c>
      <c r="H2241" s="373" t="s">
        <v>25</v>
      </c>
      <c r="I2241" s="374"/>
      <c r="J2241" s="375"/>
      <c r="K2241" s="103"/>
      <c r="L2241" s="114"/>
      <c r="M2241" s="114"/>
      <c r="N2241" s="103"/>
      <c r="O2241" s="103" t="s">
        <v>17</v>
      </c>
    </row>
    <row r="2242" spans="1:15" ht="22.5" hidden="1" customHeight="1">
      <c r="A2242" s="103">
        <f>MAX(A$2:A2241)+1</f>
        <v>2091</v>
      </c>
      <c r="B2242" s="103">
        <v>310300061</v>
      </c>
      <c r="C2242" s="190" t="s">
        <v>3720</v>
      </c>
      <c r="D2242" s="103"/>
      <c r="E2242" s="103"/>
      <c r="F2242" s="114" t="s">
        <v>23</v>
      </c>
      <c r="G2242" s="114" t="s">
        <v>3625</v>
      </c>
      <c r="H2242" s="373" t="s">
        <v>25</v>
      </c>
      <c r="I2242" s="374"/>
      <c r="J2242" s="375"/>
      <c r="K2242" s="103"/>
      <c r="L2242" s="114"/>
      <c r="M2242" s="114"/>
      <c r="N2242" s="103"/>
      <c r="O2242" s="103" t="s">
        <v>17</v>
      </c>
    </row>
    <row r="2243" spans="1:15" ht="22.5" hidden="1" customHeight="1">
      <c r="A2243" s="103">
        <f>MAX(A$2:A2242)+1</f>
        <v>2092</v>
      </c>
      <c r="B2243" s="103">
        <v>310300062</v>
      </c>
      <c r="C2243" s="190" t="s">
        <v>3721</v>
      </c>
      <c r="D2243" s="103"/>
      <c r="E2243" s="103"/>
      <c r="F2243" s="114" t="s">
        <v>23</v>
      </c>
      <c r="G2243" s="114" t="s">
        <v>3625</v>
      </c>
      <c r="H2243" s="373" t="s">
        <v>25</v>
      </c>
      <c r="I2243" s="374"/>
      <c r="J2243" s="375"/>
      <c r="K2243" s="103"/>
      <c r="L2243" s="114"/>
      <c r="M2243" s="114"/>
      <c r="N2243" s="103"/>
      <c r="O2243" s="103" t="s">
        <v>17</v>
      </c>
    </row>
    <row r="2244" spans="1:15" ht="22.5" hidden="1" customHeight="1">
      <c r="A2244" s="103">
        <f>MAX(A$2:A2243)+1</f>
        <v>2093</v>
      </c>
      <c r="B2244" s="103">
        <v>310300063</v>
      </c>
      <c r="C2244" s="190" t="s">
        <v>3722</v>
      </c>
      <c r="D2244" s="103"/>
      <c r="E2244" s="103"/>
      <c r="F2244" s="114" t="s">
        <v>36</v>
      </c>
      <c r="G2244" s="114" t="s">
        <v>3723</v>
      </c>
      <c r="H2244" s="373" t="s">
        <v>25</v>
      </c>
      <c r="I2244" s="374"/>
      <c r="J2244" s="375"/>
      <c r="K2244" s="103"/>
      <c r="L2244" s="114"/>
      <c r="M2244" s="114"/>
      <c r="N2244" s="103"/>
      <c r="O2244" s="103" t="s">
        <v>17</v>
      </c>
    </row>
    <row r="2245" spans="1:15" ht="22.5" hidden="1" customHeight="1">
      <c r="A2245" s="103">
        <f>MAX(A$2:A2244)+1</f>
        <v>2094</v>
      </c>
      <c r="B2245" s="103">
        <v>310300064</v>
      </c>
      <c r="C2245" s="190" t="s">
        <v>3724</v>
      </c>
      <c r="D2245" s="103" t="s">
        <v>3725</v>
      </c>
      <c r="E2245" s="103"/>
      <c r="F2245" s="114" t="s">
        <v>23</v>
      </c>
      <c r="G2245" s="114" t="s">
        <v>3723</v>
      </c>
      <c r="H2245" s="373" t="s">
        <v>25</v>
      </c>
      <c r="I2245" s="374"/>
      <c r="J2245" s="375"/>
      <c r="K2245" s="103"/>
      <c r="L2245" s="114"/>
      <c r="M2245" s="114"/>
      <c r="N2245" s="103"/>
      <c r="O2245" s="103" t="s">
        <v>17</v>
      </c>
    </row>
    <row r="2246" spans="1:15" ht="22.5" hidden="1" customHeight="1">
      <c r="A2246" s="103">
        <f>MAX(A$2:A2245)+1</f>
        <v>2095</v>
      </c>
      <c r="B2246" s="103">
        <v>310300065</v>
      </c>
      <c r="C2246" s="190" t="s">
        <v>3726</v>
      </c>
      <c r="D2246" s="103"/>
      <c r="E2246" s="103"/>
      <c r="F2246" s="114" t="s">
        <v>31</v>
      </c>
      <c r="G2246" s="114" t="s">
        <v>3625</v>
      </c>
      <c r="H2246" s="373" t="s">
        <v>25</v>
      </c>
      <c r="I2246" s="374"/>
      <c r="J2246" s="375"/>
      <c r="K2246" s="103"/>
      <c r="L2246" s="114"/>
      <c r="M2246" s="114"/>
      <c r="N2246" s="103"/>
      <c r="O2246" s="103" t="s">
        <v>17</v>
      </c>
    </row>
    <row r="2247" spans="1:15" ht="22.5" hidden="1" customHeight="1">
      <c r="A2247" s="103">
        <f>MAX(A$2:A2246)+1</f>
        <v>2096</v>
      </c>
      <c r="B2247" s="103">
        <v>310300066</v>
      </c>
      <c r="C2247" s="190" t="s">
        <v>3727</v>
      </c>
      <c r="D2247" s="103"/>
      <c r="E2247" s="103"/>
      <c r="F2247" s="114" t="s">
        <v>31</v>
      </c>
      <c r="G2247" s="114" t="s">
        <v>3625</v>
      </c>
      <c r="H2247" s="373" t="s">
        <v>25</v>
      </c>
      <c r="I2247" s="374"/>
      <c r="J2247" s="375"/>
      <c r="K2247" s="103"/>
      <c r="L2247" s="114"/>
      <c r="M2247" s="114"/>
      <c r="N2247" s="103"/>
      <c r="O2247" s="103" t="s">
        <v>17</v>
      </c>
    </row>
    <row r="2248" spans="1:15" ht="22.5" hidden="1" customHeight="1">
      <c r="A2248" s="103">
        <f>MAX(A$2:A2247)+1</f>
        <v>2097</v>
      </c>
      <c r="B2248" s="103">
        <v>310300067</v>
      </c>
      <c r="C2248" s="190" t="s">
        <v>3728</v>
      </c>
      <c r="D2248" s="103" t="s">
        <v>3729</v>
      </c>
      <c r="E2248" s="103"/>
      <c r="F2248" s="114" t="s">
        <v>31</v>
      </c>
      <c r="G2248" s="114" t="s">
        <v>3625</v>
      </c>
      <c r="H2248" s="373" t="s">
        <v>25</v>
      </c>
      <c r="I2248" s="374"/>
      <c r="J2248" s="375"/>
      <c r="K2248" s="103"/>
      <c r="L2248" s="114"/>
      <c r="M2248" s="114"/>
      <c r="N2248" s="103"/>
      <c r="O2248" s="103" t="s">
        <v>17</v>
      </c>
    </row>
    <row r="2249" spans="1:15" ht="22.5" hidden="1" customHeight="1">
      <c r="A2249" s="103">
        <f>MAX(A$2:A2248)+1</f>
        <v>2098</v>
      </c>
      <c r="B2249" s="103">
        <v>310300068</v>
      </c>
      <c r="C2249" s="190" t="s">
        <v>3730</v>
      </c>
      <c r="D2249" s="103" t="s">
        <v>3731</v>
      </c>
      <c r="E2249" s="103"/>
      <c r="F2249" s="114" t="s">
        <v>31</v>
      </c>
      <c r="G2249" s="114" t="s">
        <v>3625</v>
      </c>
      <c r="H2249" s="373" t="s">
        <v>25</v>
      </c>
      <c r="I2249" s="374"/>
      <c r="J2249" s="375"/>
      <c r="K2249" s="103"/>
      <c r="L2249" s="114"/>
      <c r="M2249" s="114"/>
      <c r="N2249" s="103"/>
      <c r="O2249" s="103" t="s">
        <v>17</v>
      </c>
    </row>
    <row r="2250" spans="1:15" ht="22.5" hidden="1" customHeight="1">
      <c r="A2250" s="103">
        <f>MAX(A$2:A2249)+1</f>
        <v>2099</v>
      </c>
      <c r="B2250" s="103" t="s">
        <v>3732</v>
      </c>
      <c r="C2250" s="67" t="s">
        <v>3733</v>
      </c>
      <c r="D2250" s="103" t="s">
        <v>380</v>
      </c>
      <c r="E2250" s="103"/>
      <c r="F2250" s="114" t="s">
        <v>31</v>
      </c>
      <c r="G2250" s="114" t="s">
        <v>3625</v>
      </c>
      <c r="H2250" s="373" t="s">
        <v>25</v>
      </c>
      <c r="I2250" s="374"/>
      <c r="J2250" s="375"/>
      <c r="K2250" s="103"/>
      <c r="L2250" s="114"/>
      <c r="M2250" s="114"/>
      <c r="N2250" s="103"/>
      <c r="O2250" s="103" t="s">
        <v>17</v>
      </c>
    </row>
    <row r="2251" spans="1:15" ht="22.5" hidden="1" customHeight="1">
      <c r="A2251" s="103">
        <f>MAX(A$2:A2250)+1</f>
        <v>2100</v>
      </c>
      <c r="B2251" s="103">
        <v>310300069</v>
      </c>
      <c r="C2251" s="190" t="s">
        <v>3734</v>
      </c>
      <c r="D2251" s="103" t="s">
        <v>3735</v>
      </c>
      <c r="E2251" s="103"/>
      <c r="F2251" s="114" t="s">
        <v>31</v>
      </c>
      <c r="G2251" s="114" t="s">
        <v>3625</v>
      </c>
      <c r="H2251" s="373" t="s">
        <v>25</v>
      </c>
      <c r="I2251" s="374"/>
      <c r="J2251" s="375"/>
      <c r="K2251" s="103"/>
      <c r="L2251" s="114"/>
      <c r="M2251" s="114"/>
      <c r="N2251" s="103"/>
      <c r="O2251" s="103" t="s">
        <v>17</v>
      </c>
    </row>
    <row r="2252" spans="1:15" ht="22.5" hidden="1" customHeight="1">
      <c r="A2252" s="103">
        <f>MAX(A$2:A2251)+1</f>
        <v>2101</v>
      </c>
      <c r="B2252" s="103">
        <v>310300070</v>
      </c>
      <c r="C2252" s="190" t="s">
        <v>3736</v>
      </c>
      <c r="D2252" s="103"/>
      <c r="E2252" s="103"/>
      <c r="F2252" s="114" t="s">
        <v>31</v>
      </c>
      <c r="G2252" s="114" t="s">
        <v>3625</v>
      </c>
      <c r="H2252" s="373" t="s">
        <v>25</v>
      </c>
      <c r="I2252" s="374"/>
      <c r="J2252" s="375"/>
      <c r="K2252" s="103"/>
      <c r="L2252" s="114"/>
      <c r="M2252" s="114"/>
      <c r="N2252" s="103"/>
      <c r="O2252" s="103" t="s">
        <v>17</v>
      </c>
    </row>
    <row r="2253" spans="1:15" ht="22.5" hidden="1" customHeight="1">
      <c r="A2253" s="103">
        <f>MAX(A$2:A2252)+1</f>
        <v>2102</v>
      </c>
      <c r="B2253" s="103">
        <v>310300071</v>
      </c>
      <c r="C2253" s="190" t="s">
        <v>3737</v>
      </c>
      <c r="D2253" s="103"/>
      <c r="E2253" s="103"/>
      <c r="F2253" s="114" t="s">
        <v>31</v>
      </c>
      <c r="G2253" s="114" t="s">
        <v>3625</v>
      </c>
      <c r="H2253" s="373" t="s">
        <v>25</v>
      </c>
      <c r="I2253" s="374"/>
      <c r="J2253" s="375"/>
      <c r="K2253" s="103"/>
      <c r="L2253" s="114"/>
      <c r="M2253" s="114"/>
      <c r="N2253" s="103"/>
      <c r="O2253" s="103" t="s">
        <v>17</v>
      </c>
    </row>
    <row r="2254" spans="1:15" ht="22.5" hidden="1" customHeight="1">
      <c r="A2254" s="103">
        <f>MAX(A$2:A2253)+1</f>
        <v>2103</v>
      </c>
      <c r="B2254" s="103">
        <v>310300072</v>
      </c>
      <c r="C2254" s="190" t="s">
        <v>3738</v>
      </c>
      <c r="D2254" s="103"/>
      <c r="E2254" s="103"/>
      <c r="F2254" s="114" t="s">
        <v>31</v>
      </c>
      <c r="G2254" s="114" t="s">
        <v>3625</v>
      </c>
      <c r="H2254" s="373" t="s">
        <v>25</v>
      </c>
      <c r="I2254" s="374"/>
      <c r="J2254" s="375"/>
      <c r="K2254" s="103"/>
      <c r="L2254" s="114"/>
      <c r="M2254" s="114"/>
      <c r="N2254" s="103"/>
      <c r="O2254" s="103" t="s">
        <v>17</v>
      </c>
    </row>
    <row r="2255" spans="1:15" ht="22.5" hidden="1" customHeight="1">
      <c r="A2255" s="103">
        <f>MAX(A$2:A2254)+1</f>
        <v>2104</v>
      </c>
      <c r="B2255" s="103">
        <v>310300073</v>
      </c>
      <c r="C2255" s="190" t="s">
        <v>3739</v>
      </c>
      <c r="D2255" s="103" t="s">
        <v>3740</v>
      </c>
      <c r="E2255" s="103"/>
      <c r="F2255" s="114" t="s">
        <v>31</v>
      </c>
      <c r="G2255" s="114" t="s">
        <v>3625</v>
      </c>
      <c r="H2255" s="373" t="s">
        <v>25</v>
      </c>
      <c r="I2255" s="374"/>
      <c r="J2255" s="375"/>
      <c r="K2255" s="103"/>
      <c r="L2255" s="114"/>
      <c r="M2255" s="114"/>
      <c r="N2255" s="103"/>
      <c r="O2255" s="103" t="s">
        <v>17</v>
      </c>
    </row>
    <row r="2256" spans="1:15" ht="22.5" hidden="1" customHeight="1">
      <c r="A2256" s="103">
        <f>MAX(A$2:A2255)+1</f>
        <v>2105</v>
      </c>
      <c r="B2256" s="103">
        <v>310300074</v>
      </c>
      <c r="C2256" s="190" t="s">
        <v>3741</v>
      </c>
      <c r="D2256" s="103"/>
      <c r="E2256" s="103"/>
      <c r="F2256" s="114" t="s">
        <v>31</v>
      </c>
      <c r="G2256" s="114" t="s">
        <v>3625</v>
      </c>
      <c r="H2256" s="373" t="s">
        <v>25</v>
      </c>
      <c r="I2256" s="374"/>
      <c r="J2256" s="375"/>
      <c r="K2256" s="103"/>
      <c r="L2256" s="114"/>
      <c r="M2256" s="114"/>
      <c r="N2256" s="103"/>
      <c r="O2256" s="103" t="s">
        <v>17</v>
      </c>
    </row>
    <row r="2257" spans="1:15" ht="22.5" hidden="1" customHeight="1">
      <c r="A2257" s="103">
        <f>MAX(A$2:A2256)+1</f>
        <v>2106</v>
      </c>
      <c r="B2257" s="103">
        <v>310300075</v>
      </c>
      <c r="C2257" s="190" t="s">
        <v>3742</v>
      </c>
      <c r="D2257" s="103"/>
      <c r="E2257" s="103"/>
      <c r="F2257" s="114" t="s">
        <v>31</v>
      </c>
      <c r="G2257" s="114" t="s">
        <v>3625</v>
      </c>
      <c r="H2257" s="373" t="s">
        <v>25</v>
      </c>
      <c r="I2257" s="374"/>
      <c r="J2257" s="375"/>
      <c r="K2257" s="103"/>
      <c r="L2257" s="114"/>
      <c r="M2257" s="114"/>
      <c r="N2257" s="103"/>
      <c r="O2257" s="103" t="s">
        <v>17</v>
      </c>
    </row>
    <row r="2258" spans="1:15" ht="22.5" hidden="1" customHeight="1">
      <c r="A2258" s="103">
        <f>MAX(A$2:A2257)+1</f>
        <v>2107</v>
      </c>
      <c r="B2258" s="103">
        <v>310300076</v>
      </c>
      <c r="C2258" s="190" t="s">
        <v>3743</v>
      </c>
      <c r="D2258" s="103" t="s">
        <v>3744</v>
      </c>
      <c r="E2258" s="103"/>
      <c r="F2258" s="114" t="s">
        <v>31</v>
      </c>
      <c r="G2258" s="114" t="s">
        <v>3625</v>
      </c>
      <c r="H2258" s="373" t="s">
        <v>25</v>
      </c>
      <c r="I2258" s="374"/>
      <c r="J2258" s="375"/>
      <c r="K2258" s="103"/>
      <c r="L2258" s="114"/>
      <c r="M2258" s="114"/>
      <c r="N2258" s="103"/>
      <c r="O2258" s="103" t="s">
        <v>17</v>
      </c>
    </row>
    <row r="2259" spans="1:15" ht="22.5" hidden="1" customHeight="1">
      <c r="A2259" s="103">
        <f>MAX(A$2:A2258)+1</f>
        <v>2108</v>
      </c>
      <c r="B2259" s="103">
        <v>310300077</v>
      </c>
      <c r="C2259" s="190" t="s">
        <v>3745</v>
      </c>
      <c r="D2259" s="103" t="s">
        <v>3744</v>
      </c>
      <c r="E2259" s="103"/>
      <c r="F2259" s="114" t="s">
        <v>31</v>
      </c>
      <c r="G2259" s="114" t="s">
        <v>3625</v>
      </c>
      <c r="H2259" s="373" t="s">
        <v>25</v>
      </c>
      <c r="I2259" s="374"/>
      <c r="J2259" s="375"/>
      <c r="K2259" s="103"/>
      <c r="L2259" s="114"/>
      <c r="M2259" s="114"/>
      <c r="N2259" s="103"/>
      <c r="O2259" s="103" t="s">
        <v>17</v>
      </c>
    </row>
    <row r="2260" spans="1:15" ht="22.5" hidden="1" customHeight="1">
      <c r="A2260" s="103">
        <f>MAX(A$2:A2259)+1</f>
        <v>2109</v>
      </c>
      <c r="B2260" s="103">
        <v>310300078</v>
      </c>
      <c r="C2260" s="103" t="s">
        <v>3746</v>
      </c>
      <c r="D2260" s="103" t="s">
        <v>3747</v>
      </c>
      <c r="E2260" s="103"/>
      <c r="F2260" s="114" t="s">
        <v>23</v>
      </c>
      <c r="G2260" s="114" t="s">
        <v>3748</v>
      </c>
      <c r="H2260" s="373" t="s">
        <v>56</v>
      </c>
      <c r="I2260" s="374"/>
      <c r="J2260" s="375"/>
      <c r="K2260" s="103" t="s">
        <v>649</v>
      </c>
      <c r="L2260" s="114"/>
      <c r="M2260" s="114"/>
      <c r="N2260" s="103"/>
      <c r="O2260" s="103" t="s">
        <v>17</v>
      </c>
    </row>
    <row r="2261" spans="1:15" ht="22.5" hidden="1" customHeight="1">
      <c r="A2261" s="103">
        <f>MAX(A$2:A2260)+1</f>
        <v>2110</v>
      </c>
      <c r="B2261" s="103" t="s">
        <v>3749</v>
      </c>
      <c r="C2261" s="103" t="s">
        <v>3750</v>
      </c>
      <c r="D2261" s="103"/>
      <c r="E2261" s="103"/>
      <c r="F2261" s="114" t="s">
        <v>23</v>
      </c>
      <c r="G2261" s="114" t="s">
        <v>32</v>
      </c>
      <c r="H2261" s="373" t="s">
        <v>25</v>
      </c>
      <c r="I2261" s="374"/>
      <c r="J2261" s="375"/>
      <c r="K2261" s="103"/>
      <c r="L2261" s="114"/>
      <c r="M2261" s="114"/>
      <c r="N2261" s="103"/>
      <c r="O2261" s="103" t="s">
        <v>17</v>
      </c>
    </row>
    <row r="2262" spans="1:15" ht="22.5" hidden="1" customHeight="1">
      <c r="A2262" s="103">
        <f>MAX(A$2:A2261)+1</f>
        <v>2111</v>
      </c>
      <c r="B2262" s="103" t="s">
        <v>3752</v>
      </c>
      <c r="C2262" s="103" t="s">
        <v>3753</v>
      </c>
      <c r="D2262" s="103"/>
      <c r="E2262" s="103"/>
      <c r="F2262" s="114" t="s">
        <v>23</v>
      </c>
      <c r="G2262" s="114" t="s">
        <v>32</v>
      </c>
      <c r="H2262" s="373" t="s">
        <v>25</v>
      </c>
      <c r="I2262" s="374"/>
      <c r="J2262" s="375"/>
      <c r="K2262" s="103"/>
      <c r="L2262" s="114"/>
      <c r="M2262" s="114"/>
      <c r="N2262" s="103"/>
      <c r="O2262" s="103" t="s">
        <v>17</v>
      </c>
    </row>
    <row r="2263" spans="1:15" ht="22.5" hidden="1" customHeight="1">
      <c r="A2263" s="103">
        <f>MAX(A$2:A2262)+1</f>
        <v>2112</v>
      </c>
      <c r="B2263" s="103">
        <v>310300079</v>
      </c>
      <c r="C2263" s="103" t="s">
        <v>3751</v>
      </c>
      <c r="D2263" s="103"/>
      <c r="E2263" s="103"/>
      <c r="F2263" s="114" t="s">
        <v>23</v>
      </c>
      <c r="G2263" s="114" t="s">
        <v>3748</v>
      </c>
      <c r="H2263" s="373" t="s">
        <v>56</v>
      </c>
      <c r="I2263" s="374"/>
      <c r="J2263" s="375"/>
      <c r="K2263" s="103" t="s">
        <v>649</v>
      </c>
      <c r="L2263" s="114"/>
      <c r="M2263" s="114"/>
      <c r="N2263" s="103"/>
      <c r="O2263" s="103" t="s">
        <v>17</v>
      </c>
    </row>
    <row r="2264" spans="1:15" ht="22.5" hidden="1" customHeight="1">
      <c r="A2264" s="103">
        <f>MAX(A$2:A2263)+1</f>
        <v>2113</v>
      </c>
      <c r="B2264" s="103">
        <v>310300080</v>
      </c>
      <c r="C2264" s="103" t="s">
        <v>3754</v>
      </c>
      <c r="D2264" s="103"/>
      <c r="E2264" s="103"/>
      <c r="F2264" s="114" t="s">
        <v>36</v>
      </c>
      <c r="G2264" s="114" t="s">
        <v>3748</v>
      </c>
      <c r="H2264" s="373" t="s">
        <v>25</v>
      </c>
      <c r="I2264" s="374"/>
      <c r="J2264" s="375"/>
      <c r="K2264" s="103"/>
      <c r="L2264" s="114"/>
      <c r="M2264" s="114"/>
      <c r="N2264" s="103"/>
      <c r="O2264" s="103" t="s">
        <v>17</v>
      </c>
    </row>
    <row r="2265" spans="1:15" ht="22.5" hidden="1" customHeight="1">
      <c r="A2265" s="103">
        <f>MAX(A$2:A2264)+1</f>
        <v>2114</v>
      </c>
      <c r="B2265" s="103">
        <v>310300081</v>
      </c>
      <c r="C2265" s="103" t="s">
        <v>3755</v>
      </c>
      <c r="D2265" s="103" t="s">
        <v>3756</v>
      </c>
      <c r="E2265" s="103"/>
      <c r="F2265" s="114" t="s">
        <v>36</v>
      </c>
      <c r="G2265" s="114" t="s">
        <v>32</v>
      </c>
      <c r="H2265" s="373" t="s">
        <v>25</v>
      </c>
      <c r="I2265" s="374"/>
      <c r="J2265" s="375"/>
      <c r="K2265" s="103"/>
      <c r="L2265" s="114"/>
      <c r="M2265" s="114"/>
      <c r="N2265" s="103"/>
      <c r="O2265" s="103" t="s">
        <v>17</v>
      </c>
    </row>
    <row r="2266" spans="1:15" ht="22.5" hidden="1" customHeight="1">
      <c r="A2266" s="103">
        <f>MAX(A$2:A2265)+1</f>
        <v>2115</v>
      </c>
      <c r="B2266" s="103">
        <v>310300082</v>
      </c>
      <c r="C2266" s="103" t="s">
        <v>3757</v>
      </c>
      <c r="D2266" s="103" t="s">
        <v>3758</v>
      </c>
      <c r="E2266" s="103"/>
      <c r="F2266" s="114" t="s">
        <v>36</v>
      </c>
      <c r="G2266" s="114" t="s">
        <v>32</v>
      </c>
      <c r="H2266" s="373" t="s">
        <v>25</v>
      </c>
      <c r="I2266" s="374"/>
      <c r="J2266" s="375"/>
      <c r="K2266" s="103"/>
      <c r="L2266" s="114"/>
      <c r="M2266" s="114"/>
      <c r="N2266" s="103"/>
      <c r="O2266" s="103" t="s">
        <v>17</v>
      </c>
    </row>
    <row r="2267" spans="1:15" ht="22.5" hidden="1" customHeight="1">
      <c r="A2267" s="103">
        <f>MAX(A$2:A2266)+1</f>
        <v>2116</v>
      </c>
      <c r="B2267" s="103">
        <v>310300083</v>
      </c>
      <c r="C2267" s="103" t="s">
        <v>3759</v>
      </c>
      <c r="D2267" s="103"/>
      <c r="E2267" s="103"/>
      <c r="F2267" s="114" t="s">
        <v>36</v>
      </c>
      <c r="G2267" s="114" t="s">
        <v>32</v>
      </c>
      <c r="H2267" s="373" t="s">
        <v>25</v>
      </c>
      <c r="I2267" s="374"/>
      <c r="J2267" s="375"/>
      <c r="K2267" s="103"/>
      <c r="L2267" s="114"/>
      <c r="M2267" s="114"/>
      <c r="N2267" s="103"/>
      <c r="O2267" s="103" t="s">
        <v>17</v>
      </c>
    </row>
    <row r="2268" spans="1:15" ht="22.5" hidden="1" customHeight="1">
      <c r="A2268" s="103">
        <f>MAX(A$2:A2267)+1</f>
        <v>2117</v>
      </c>
      <c r="B2268" s="103">
        <v>310300084</v>
      </c>
      <c r="C2268" s="103" t="s">
        <v>3760</v>
      </c>
      <c r="D2268" s="103"/>
      <c r="E2268" s="103"/>
      <c r="F2268" s="114" t="s">
        <v>23</v>
      </c>
      <c r="G2268" s="114" t="s">
        <v>32</v>
      </c>
      <c r="H2268" s="373" t="s">
        <v>25</v>
      </c>
      <c r="I2268" s="374"/>
      <c r="J2268" s="375"/>
      <c r="K2268" s="103"/>
      <c r="L2268" s="114"/>
      <c r="M2268" s="114"/>
      <c r="N2268" s="103"/>
      <c r="O2268" s="103" t="s">
        <v>17</v>
      </c>
    </row>
    <row r="2269" spans="1:15" ht="22.5" hidden="1" customHeight="1">
      <c r="A2269" s="103">
        <f>MAX(A$2:A2268)+1</f>
        <v>2118</v>
      </c>
      <c r="B2269" s="103">
        <v>310300085</v>
      </c>
      <c r="C2269" s="103" t="s">
        <v>3761</v>
      </c>
      <c r="D2269" s="103" t="s">
        <v>3762</v>
      </c>
      <c r="E2269" s="103"/>
      <c r="F2269" s="114" t="s">
        <v>31</v>
      </c>
      <c r="G2269" s="114" t="s">
        <v>32</v>
      </c>
      <c r="H2269" s="373" t="s">
        <v>25</v>
      </c>
      <c r="I2269" s="374"/>
      <c r="J2269" s="375"/>
      <c r="K2269" s="103"/>
      <c r="L2269" s="114"/>
      <c r="M2269" s="114"/>
      <c r="N2269" s="103"/>
      <c r="O2269" s="103" t="s">
        <v>17</v>
      </c>
    </row>
    <row r="2270" spans="1:15" ht="22.5" hidden="1" customHeight="1">
      <c r="A2270" s="103">
        <f>MAX(A$2:A2269)+1</f>
        <v>2119</v>
      </c>
      <c r="B2270" s="103">
        <v>310300086</v>
      </c>
      <c r="C2270" s="103" t="s">
        <v>3763</v>
      </c>
      <c r="D2270" s="103" t="s">
        <v>3764</v>
      </c>
      <c r="E2270" s="103" t="s">
        <v>3765</v>
      </c>
      <c r="F2270" s="114" t="s">
        <v>36</v>
      </c>
      <c r="G2270" s="114" t="s">
        <v>32</v>
      </c>
      <c r="H2270" s="373" t="s">
        <v>25</v>
      </c>
      <c r="I2270" s="374"/>
      <c r="J2270" s="375"/>
      <c r="K2270" s="103"/>
      <c r="L2270" s="114"/>
      <c r="M2270" s="114"/>
      <c r="N2270" s="103"/>
      <c r="O2270" s="103" t="s">
        <v>17</v>
      </c>
    </row>
    <row r="2271" spans="1:15" ht="22.5" hidden="1" customHeight="1">
      <c r="A2271" s="103">
        <f>MAX(A$2:A2270)+1</f>
        <v>2120</v>
      </c>
      <c r="B2271" s="103">
        <v>310300087</v>
      </c>
      <c r="C2271" s="103" t="s">
        <v>3766</v>
      </c>
      <c r="D2271" s="103"/>
      <c r="E2271" s="103"/>
      <c r="F2271" s="114" t="s">
        <v>23</v>
      </c>
      <c r="G2271" s="114" t="s">
        <v>32</v>
      </c>
      <c r="H2271" s="373" t="s">
        <v>25</v>
      </c>
      <c r="I2271" s="374"/>
      <c r="J2271" s="375"/>
      <c r="K2271" s="103"/>
      <c r="L2271" s="114"/>
      <c r="M2271" s="114"/>
      <c r="N2271" s="103"/>
      <c r="O2271" s="103" t="s">
        <v>17</v>
      </c>
    </row>
    <row r="2272" spans="1:15" ht="22.5" hidden="1" customHeight="1">
      <c r="A2272" s="103">
        <f>MAX(A$2:A2271)+1</f>
        <v>2121</v>
      </c>
      <c r="B2272" s="103">
        <v>310300088</v>
      </c>
      <c r="C2272" s="103" t="s">
        <v>3767</v>
      </c>
      <c r="D2272" s="103"/>
      <c r="E2272" s="103"/>
      <c r="F2272" s="114" t="s">
        <v>31</v>
      </c>
      <c r="G2272" s="114" t="s">
        <v>32</v>
      </c>
      <c r="H2272" s="373" t="s">
        <v>25</v>
      </c>
      <c r="I2272" s="374"/>
      <c r="J2272" s="375"/>
      <c r="K2272" s="103"/>
      <c r="L2272" s="114"/>
      <c r="M2272" s="114"/>
      <c r="N2272" s="103"/>
      <c r="O2272" s="103" t="s">
        <v>17</v>
      </c>
    </row>
    <row r="2273" spans="1:15" ht="22.5" hidden="1" customHeight="1">
      <c r="A2273" s="103">
        <f>MAX(A$2:A2272)+1</f>
        <v>2122</v>
      </c>
      <c r="B2273" s="103">
        <v>310300089</v>
      </c>
      <c r="C2273" s="103" t="s">
        <v>3768</v>
      </c>
      <c r="D2273" s="103"/>
      <c r="E2273" s="103"/>
      <c r="F2273" s="114" t="s">
        <v>31</v>
      </c>
      <c r="G2273" s="114" t="s">
        <v>32</v>
      </c>
      <c r="H2273" s="373" t="s">
        <v>25</v>
      </c>
      <c r="I2273" s="374"/>
      <c r="J2273" s="375"/>
      <c r="K2273" s="103"/>
      <c r="L2273" s="114"/>
      <c r="M2273" s="114"/>
      <c r="N2273" s="103"/>
      <c r="O2273" s="103" t="s">
        <v>17</v>
      </c>
    </row>
    <row r="2274" spans="1:15" ht="22.5" hidden="1" customHeight="1">
      <c r="A2274" s="103">
        <f>MAX(A$2:A2273)+1</f>
        <v>2123</v>
      </c>
      <c r="B2274" s="103">
        <v>310300090</v>
      </c>
      <c r="C2274" s="103" t="s">
        <v>3769</v>
      </c>
      <c r="D2274" s="103"/>
      <c r="E2274" s="103"/>
      <c r="F2274" s="114" t="s">
        <v>31</v>
      </c>
      <c r="G2274" s="114" t="s">
        <v>32</v>
      </c>
      <c r="H2274" s="373" t="s">
        <v>25</v>
      </c>
      <c r="I2274" s="374"/>
      <c r="J2274" s="375"/>
      <c r="K2274" s="103"/>
      <c r="L2274" s="114"/>
      <c r="M2274" s="114"/>
      <c r="N2274" s="103"/>
      <c r="O2274" s="103" t="s">
        <v>17</v>
      </c>
    </row>
    <row r="2275" spans="1:15" ht="22.5" hidden="1" customHeight="1">
      <c r="A2275" s="103">
        <f>MAX(A$2:A2274)+1</f>
        <v>2124</v>
      </c>
      <c r="B2275" s="103" t="s">
        <v>3770</v>
      </c>
      <c r="C2275" s="103" t="s">
        <v>3769</v>
      </c>
      <c r="D2275" s="103"/>
      <c r="E2275" s="103"/>
      <c r="F2275" s="114" t="s">
        <v>31</v>
      </c>
      <c r="G2275" s="114" t="s">
        <v>32</v>
      </c>
      <c r="H2275" s="373" t="s">
        <v>25</v>
      </c>
      <c r="I2275" s="374"/>
      <c r="J2275" s="375"/>
      <c r="K2275" s="103" t="s">
        <v>3771</v>
      </c>
      <c r="L2275" s="114"/>
      <c r="M2275" s="114"/>
      <c r="N2275" s="103"/>
      <c r="O2275" s="103" t="s">
        <v>17</v>
      </c>
    </row>
    <row r="2276" spans="1:15" ht="22.5" hidden="1" customHeight="1">
      <c r="A2276" s="103">
        <f>MAX(A$2:A2275)+1</f>
        <v>2125</v>
      </c>
      <c r="B2276" s="103">
        <v>310300091</v>
      </c>
      <c r="C2276" s="190" t="s">
        <v>3772</v>
      </c>
      <c r="D2276" s="103"/>
      <c r="E2276" s="103"/>
      <c r="F2276" s="114" t="s">
        <v>31</v>
      </c>
      <c r="G2276" s="114" t="s">
        <v>32</v>
      </c>
      <c r="H2276" s="373" t="s">
        <v>25</v>
      </c>
      <c r="I2276" s="374"/>
      <c r="J2276" s="375"/>
      <c r="K2276" s="103"/>
      <c r="L2276" s="114"/>
      <c r="M2276" s="114"/>
      <c r="N2276" s="103"/>
      <c r="O2276" s="103" t="s">
        <v>17</v>
      </c>
    </row>
    <row r="2277" spans="1:15" ht="22.5" hidden="1" customHeight="1">
      <c r="A2277" s="103">
        <f>MAX(A$2:A2276)+1</f>
        <v>2126</v>
      </c>
      <c r="B2277" s="103">
        <v>310300092</v>
      </c>
      <c r="C2277" s="190" t="s">
        <v>3773</v>
      </c>
      <c r="D2277" s="103"/>
      <c r="E2277" s="103"/>
      <c r="F2277" s="114" t="s">
        <v>31</v>
      </c>
      <c r="G2277" s="114" t="s">
        <v>32</v>
      </c>
      <c r="H2277" s="373" t="s">
        <v>25</v>
      </c>
      <c r="I2277" s="374"/>
      <c r="J2277" s="375"/>
      <c r="K2277" s="103"/>
      <c r="L2277" s="114"/>
      <c r="M2277" s="114"/>
      <c r="N2277" s="103"/>
      <c r="O2277" s="103" t="s">
        <v>17</v>
      </c>
    </row>
    <row r="2278" spans="1:15" ht="22.5" hidden="1" customHeight="1">
      <c r="A2278" s="103">
        <f>MAX(A$2:A2277)+1</f>
        <v>2127</v>
      </c>
      <c r="B2278" s="103">
        <v>310300093</v>
      </c>
      <c r="C2278" s="190" t="s">
        <v>3774</v>
      </c>
      <c r="D2278" s="103" t="s">
        <v>3775</v>
      </c>
      <c r="E2278" s="103"/>
      <c r="F2278" s="114" t="s">
        <v>31</v>
      </c>
      <c r="G2278" s="114" t="s">
        <v>32</v>
      </c>
      <c r="H2278" s="373" t="s">
        <v>25</v>
      </c>
      <c r="I2278" s="374"/>
      <c r="J2278" s="375"/>
      <c r="K2278" s="103"/>
      <c r="L2278" s="114"/>
      <c r="M2278" s="114"/>
      <c r="N2278" s="103"/>
      <c r="O2278" s="103" t="s">
        <v>17</v>
      </c>
    </row>
    <row r="2279" spans="1:15" ht="22.5" hidden="1" customHeight="1">
      <c r="A2279" s="103">
        <f>MAX(A$2:A2278)+1</f>
        <v>2128</v>
      </c>
      <c r="B2279" s="103">
        <v>310300094</v>
      </c>
      <c r="C2279" s="190" t="s">
        <v>3776</v>
      </c>
      <c r="D2279" s="103"/>
      <c r="E2279" s="103"/>
      <c r="F2279" s="114" t="s">
        <v>31</v>
      </c>
      <c r="G2279" s="114" t="s">
        <v>32</v>
      </c>
      <c r="H2279" s="373" t="s">
        <v>25</v>
      </c>
      <c r="I2279" s="374"/>
      <c r="J2279" s="375"/>
      <c r="K2279" s="103"/>
      <c r="L2279" s="114"/>
      <c r="M2279" s="114"/>
      <c r="N2279" s="103"/>
      <c r="O2279" s="103" t="s">
        <v>17</v>
      </c>
    </row>
    <row r="2280" spans="1:15" ht="22.5" hidden="1" customHeight="1">
      <c r="A2280" s="103">
        <f>MAX(A$2:A2279)+1</f>
        <v>2129</v>
      </c>
      <c r="B2280" s="103">
        <v>310300095</v>
      </c>
      <c r="C2280" s="190" t="s">
        <v>3777</v>
      </c>
      <c r="D2280" s="103" t="s">
        <v>3778</v>
      </c>
      <c r="E2280" s="103"/>
      <c r="F2280" s="114" t="s">
        <v>31</v>
      </c>
      <c r="G2280" s="114" t="s">
        <v>32</v>
      </c>
      <c r="H2280" s="373" t="s">
        <v>25</v>
      </c>
      <c r="I2280" s="374"/>
      <c r="J2280" s="375"/>
      <c r="K2280" s="103"/>
      <c r="L2280" s="114"/>
      <c r="M2280" s="114"/>
      <c r="N2280" s="103"/>
      <c r="O2280" s="103" t="s">
        <v>17</v>
      </c>
    </row>
    <row r="2281" spans="1:15" ht="22.5" hidden="1" customHeight="1">
      <c r="A2281" s="103">
        <f>MAX(A$2:A2280)+1</f>
        <v>2130</v>
      </c>
      <c r="B2281" s="103">
        <v>310300096</v>
      </c>
      <c r="C2281" s="190" t="s">
        <v>3779</v>
      </c>
      <c r="D2281" s="103"/>
      <c r="E2281" s="103"/>
      <c r="F2281" s="114" t="s">
        <v>31</v>
      </c>
      <c r="G2281" s="114" t="s">
        <v>32</v>
      </c>
      <c r="H2281" s="373" t="s">
        <v>25</v>
      </c>
      <c r="I2281" s="374"/>
      <c r="J2281" s="375"/>
      <c r="K2281" s="103"/>
      <c r="L2281" s="114"/>
      <c r="M2281" s="114"/>
      <c r="N2281" s="103"/>
      <c r="O2281" s="103" t="s">
        <v>17</v>
      </c>
    </row>
    <row r="2282" spans="1:15" ht="22.5" hidden="1" customHeight="1">
      <c r="A2282" s="103">
        <f>MAX(A$2:A2281)+1</f>
        <v>2131</v>
      </c>
      <c r="B2282" s="103">
        <v>310300097</v>
      </c>
      <c r="C2282" s="190" t="s">
        <v>3780</v>
      </c>
      <c r="D2282" s="103" t="s">
        <v>3781</v>
      </c>
      <c r="E2282" s="103"/>
      <c r="F2282" s="114" t="s">
        <v>31</v>
      </c>
      <c r="G2282" s="114" t="s">
        <v>32</v>
      </c>
      <c r="H2282" s="373" t="s">
        <v>25</v>
      </c>
      <c r="I2282" s="374"/>
      <c r="J2282" s="375"/>
      <c r="K2282" s="103"/>
      <c r="L2282" s="114"/>
      <c r="M2282" s="114"/>
      <c r="N2282" s="103"/>
      <c r="O2282" s="103" t="s">
        <v>17</v>
      </c>
    </row>
    <row r="2283" spans="1:15" ht="22.5" hidden="1" customHeight="1">
      <c r="A2283" s="103">
        <f>MAX(A$2:A2282)+1</f>
        <v>2132</v>
      </c>
      <c r="B2283" s="103">
        <v>310300098</v>
      </c>
      <c r="C2283" s="190" t="s">
        <v>3782</v>
      </c>
      <c r="D2283" s="103"/>
      <c r="E2283" s="103"/>
      <c r="F2283" s="114" t="s">
        <v>23</v>
      </c>
      <c r="G2283" s="114" t="s">
        <v>32</v>
      </c>
      <c r="H2283" s="373" t="s">
        <v>25</v>
      </c>
      <c r="I2283" s="374"/>
      <c r="J2283" s="375"/>
      <c r="K2283" s="103"/>
      <c r="L2283" s="114"/>
      <c r="M2283" s="114"/>
      <c r="N2283" s="103"/>
      <c r="O2283" s="103" t="s">
        <v>17</v>
      </c>
    </row>
    <row r="2284" spans="1:15" ht="22.5" hidden="1" customHeight="1">
      <c r="A2284" s="103">
        <f>MAX(A$2:A2283)+1</f>
        <v>2133</v>
      </c>
      <c r="B2284" s="103">
        <v>310300099</v>
      </c>
      <c r="C2284" s="190" t="s">
        <v>3783</v>
      </c>
      <c r="D2284" s="103"/>
      <c r="E2284" s="103"/>
      <c r="F2284" s="114" t="s">
        <v>23</v>
      </c>
      <c r="G2284" s="114" t="s">
        <v>32</v>
      </c>
      <c r="H2284" s="373" t="s">
        <v>25</v>
      </c>
      <c r="I2284" s="374"/>
      <c r="J2284" s="375"/>
      <c r="K2284" s="103"/>
      <c r="L2284" s="114"/>
      <c r="M2284" s="114"/>
      <c r="N2284" s="103"/>
      <c r="O2284" s="103" t="s">
        <v>17</v>
      </c>
    </row>
    <row r="2285" spans="1:15" ht="22.5" hidden="1" customHeight="1">
      <c r="A2285" s="103">
        <f>MAX(A$2:A2284)+1</f>
        <v>2134</v>
      </c>
      <c r="B2285" s="103">
        <v>310300100</v>
      </c>
      <c r="C2285" s="190" t="s">
        <v>3784</v>
      </c>
      <c r="D2285" s="103" t="s">
        <v>3785</v>
      </c>
      <c r="E2285" s="105"/>
      <c r="F2285" s="114" t="s">
        <v>31</v>
      </c>
      <c r="G2285" s="114" t="s">
        <v>32</v>
      </c>
      <c r="H2285" s="373" t="s">
        <v>25</v>
      </c>
      <c r="I2285" s="374"/>
      <c r="J2285" s="375"/>
      <c r="K2285" s="244" t="s">
        <v>346</v>
      </c>
      <c r="L2285" s="114"/>
      <c r="M2285" s="114"/>
      <c r="N2285" s="103"/>
      <c r="O2285" s="103" t="s">
        <v>17</v>
      </c>
    </row>
    <row r="2286" spans="1:15" ht="22.5" hidden="1" customHeight="1">
      <c r="A2286" s="103">
        <f>MAX(A$2:A2285)+1</f>
        <v>2135</v>
      </c>
      <c r="B2286" s="103">
        <v>310300101</v>
      </c>
      <c r="C2286" s="190" t="s">
        <v>3786</v>
      </c>
      <c r="D2286" s="103" t="s">
        <v>3787</v>
      </c>
      <c r="E2286" s="103"/>
      <c r="F2286" s="114" t="s">
        <v>31</v>
      </c>
      <c r="G2286" s="114" t="s">
        <v>32</v>
      </c>
      <c r="H2286" s="373" t="s">
        <v>25</v>
      </c>
      <c r="I2286" s="374"/>
      <c r="J2286" s="375"/>
      <c r="K2286" s="103"/>
      <c r="L2286" s="114"/>
      <c r="M2286" s="114"/>
      <c r="N2286" s="103"/>
      <c r="O2286" s="103" t="s">
        <v>17</v>
      </c>
    </row>
    <row r="2287" spans="1:15" ht="22.5" hidden="1" customHeight="1">
      <c r="A2287" s="103">
        <f>MAX(A$2:A2286)+1</f>
        <v>2136</v>
      </c>
      <c r="B2287" s="103">
        <v>310300102</v>
      </c>
      <c r="C2287" s="190" t="s">
        <v>3788</v>
      </c>
      <c r="D2287" s="103"/>
      <c r="E2287" s="103"/>
      <c r="F2287" s="114" t="s">
        <v>31</v>
      </c>
      <c r="G2287" s="114" t="s">
        <v>32</v>
      </c>
      <c r="H2287" s="373" t="s">
        <v>25</v>
      </c>
      <c r="I2287" s="374"/>
      <c r="J2287" s="375"/>
      <c r="K2287" s="103"/>
      <c r="L2287" s="114"/>
      <c r="M2287" s="114"/>
      <c r="N2287" s="103"/>
      <c r="O2287" s="103" t="s">
        <v>17</v>
      </c>
    </row>
    <row r="2288" spans="1:15" ht="22.5" hidden="1" customHeight="1">
      <c r="A2288" s="103">
        <f>MAX(A$2:A2287)+1</f>
        <v>2137</v>
      </c>
      <c r="B2288" s="103">
        <v>310300103</v>
      </c>
      <c r="C2288" s="190" t="s">
        <v>3789</v>
      </c>
      <c r="D2288" s="103"/>
      <c r="E2288" s="103"/>
      <c r="F2288" s="114" t="s">
        <v>31</v>
      </c>
      <c r="G2288" s="114" t="s">
        <v>32</v>
      </c>
      <c r="H2288" s="373" t="s">
        <v>25</v>
      </c>
      <c r="I2288" s="374"/>
      <c r="J2288" s="375"/>
      <c r="K2288" s="103"/>
      <c r="L2288" s="114"/>
      <c r="M2288" s="114"/>
      <c r="N2288" s="103"/>
      <c r="O2288" s="103" t="s">
        <v>17</v>
      </c>
    </row>
    <row r="2289" spans="1:15" ht="22.5" hidden="1" customHeight="1">
      <c r="A2289" s="103">
        <f>MAX(A$2:A2288)+1</f>
        <v>2138</v>
      </c>
      <c r="B2289" s="103">
        <v>310300104</v>
      </c>
      <c r="C2289" s="190" t="s">
        <v>3790</v>
      </c>
      <c r="D2289" s="103" t="s">
        <v>3791</v>
      </c>
      <c r="E2289" s="103"/>
      <c r="F2289" s="114" t="s">
        <v>31</v>
      </c>
      <c r="G2289" s="114" t="s">
        <v>32</v>
      </c>
      <c r="H2289" s="373" t="s">
        <v>25</v>
      </c>
      <c r="I2289" s="374"/>
      <c r="J2289" s="375"/>
      <c r="K2289" s="103"/>
      <c r="L2289" s="114"/>
      <c r="M2289" s="114"/>
      <c r="N2289" s="103"/>
      <c r="O2289" s="103" t="s">
        <v>17</v>
      </c>
    </row>
    <row r="2290" spans="1:15" ht="22.5" hidden="1" customHeight="1">
      <c r="A2290" s="103">
        <f>MAX(A$2:A2289)+1</f>
        <v>2139</v>
      </c>
      <c r="B2290" s="103">
        <v>310300105</v>
      </c>
      <c r="C2290" s="190" t="s">
        <v>3792</v>
      </c>
      <c r="D2290" s="103"/>
      <c r="E2290" s="103"/>
      <c r="F2290" s="114" t="s">
        <v>31</v>
      </c>
      <c r="G2290" s="114" t="s">
        <v>32</v>
      </c>
      <c r="H2290" s="373" t="s">
        <v>25</v>
      </c>
      <c r="I2290" s="374"/>
      <c r="J2290" s="375"/>
      <c r="K2290" s="103"/>
      <c r="L2290" s="114"/>
      <c r="M2290" s="114"/>
      <c r="N2290" s="103"/>
      <c r="O2290" s="103" t="s">
        <v>17</v>
      </c>
    </row>
    <row r="2291" spans="1:15" ht="22.5" hidden="1" customHeight="1">
      <c r="A2291" s="103">
        <f>MAX(A$2:A2290)+1</f>
        <v>2140</v>
      </c>
      <c r="B2291" s="103">
        <v>310300106</v>
      </c>
      <c r="C2291" s="190" t="s">
        <v>3793</v>
      </c>
      <c r="D2291" s="103"/>
      <c r="E2291" s="103"/>
      <c r="F2291" s="114" t="s">
        <v>31</v>
      </c>
      <c r="G2291" s="114" t="s">
        <v>32</v>
      </c>
      <c r="H2291" s="373" t="s">
        <v>25</v>
      </c>
      <c r="I2291" s="374"/>
      <c r="J2291" s="375"/>
      <c r="K2291" s="103"/>
      <c r="L2291" s="114"/>
      <c r="M2291" s="114"/>
      <c r="N2291" s="103"/>
      <c r="O2291" s="103" t="s">
        <v>17</v>
      </c>
    </row>
    <row r="2292" spans="1:15" ht="22.5" hidden="1" customHeight="1">
      <c r="A2292" s="103">
        <f>MAX(A$2:A2291)+1</f>
        <v>2141</v>
      </c>
      <c r="B2292" s="103" t="s">
        <v>3794</v>
      </c>
      <c r="C2292" s="190" t="s">
        <v>3793</v>
      </c>
      <c r="D2292" s="103"/>
      <c r="E2292" s="103"/>
      <c r="F2292" s="114" t="s">
        <v>31</v>
      </c>
      <c r="G2292" s="114" t="s">
        <v>32</v>
      </c>
      <c r="H2292" s="373" t="s">
        <v>25</v>
      </c>
      <c r="I2292" s="374"/>
      <c r="J2292" s="375"/>
      <c r="K2292" s="103" t="s">
        <v>3771</v>
      </c>
      <c r="L2292" s="114"/>
      <c r="M2292" s="114"/>
      <c r="N2292" s="103"/>
      <c r="O2292" s="103" t="s">
        <v>17</v>
      </c>
    </row>
    <row r="2293" spans="1:15" ht="22.5" hidden="1" customHeight="1">
      <c r="A2293" s="103">
        <f>MAX(A$2:A2292)+1</f>
        <v>2142</v>
      </c>
      <c r="B2293" s="103">
        <v>310300107</v>
      </c>
      <c r="C2293" s="190" t="s">
        <v>3795</v>
      </c>
      <c r="D2293" s="103" t="s">
        <v>3796</v>
      </c>
      <c r="E2293" s="103"/>
      <c r="F2293" s="114" t="s">
        <v>23</v>
      </c>
      <c r="G2293" s="114" t="s">
        <v>32</v>
      </c>
      <c r="H2293" s="373" t="s">
        <v>25</v>
      </c>
      <c r="I2293" s="374"/>
      <c r="J2293" s="375"/>
      <c r="K2293" s="103"/>
      <c r="L2293" s="114"/>
      <c r="M2293" s="114"/>
      <c r="N2293" s="103"/>
      <c r="O2293" s="103" t="s">
        <v>17</v>
      </c>
    </row>
    <row r="2294" spans="1:15" ht="22.5" hidden="1" customHeight="1">
      <c r="A2294" s="103">
        <f>MAX(A$2:A2293)+1</f>
        <v>2143</v>
      </c>
      <c r="B2294" s="103">
        <v>310300108</v>
      </c>
      <c r="C2294" s="190" t="s">
        <v>3797</v>
      </c>
      <c r="D2294" s="103"/>
      <c r="E2294" s="103"/>
      <c r="F2294" s="114" t="s">
        <v>23</v>
      </c>
      <c r="G2294" s="114" t="s">
        <v>32</v>
      </c>
      <c r="H2294" s="373" t="s">
        <v>25</v>
      </c>
      <c r="I2294" s="374"/>
      <c r="J2294" s="375"/>
      <c r="K2294" s="103"/>
      <c r="L2294" s="114"/>
      <c r="M2294" s="114"/>
      <c r="N2294" s="103"/>
      <c r="O2294" s="103" t="s">
        <v>17</v>
      </c>
    </row>
    <row r="2295" spans="1:15" ht="22.5" hidden="1" customHeight="1">
      <c r="A2295" s="103">
        <f>MAX(A$2:A2294)+1</f>
        <v>2144</v>
      </c>
      <c r="B2295" s="103">
        <v>310300109</v>
      </c>
      <c r="C2295" s="190" t="s">
        <v>3798</v>
      </c>
      <c r="D2295" s="103" t="s">
        <v>3799</v>
      </c>
      <c r="E2295" s="103"/>
      <c r="F2295" s="114" t="s">
        <v>36</v>
      </c>
      <c r="G2295" s="114" t="s">
        <v>3723</v>
      </c>
      <c r="H2295" s="373" t="s">
        <v>25</v>
      </c>
      <c r="I2295" s="374"/>
      <c r="J2295" s="375"/>
      <c r="K2295" s="103"/>
      <c r="L2295" s="114"/>
      <c r="M2295" s="114"/>
      <c r="N2295" s="103"/>
      <c r="O2295" s="103" t="s">
        <v>17</v>
      </c>
    </row>
    <row r="2296" spans="1:15" ht="22.5" hidden="1" customHeight="1">
      <c r="A2296" s="103">
        <f>MAX(A$2:A2295)+1</f>
        <v>2145</v>
      </c>
      <c r="B2296" s="103">
        <v>310300110</v>
      </c>
      <c r="C2296" s="190" t="s">
        <v>3800</v>
      </c>
      <c r="D2296" s="103" t="s">
        <v>3801</v>
      </c>
      <c r="E2296" s="103"/>
      <c r="F2296" s="114" t="s">
        <v>31</v>
      </c>
      <c r="G2296" s="114" t="s">
        <v>3723</v>
      </c>
      <c r="H2296" s="373" t="s">
        <v>25</v>
      </c>
      <c r="I2296" s="374"/>
      <c r="J2296" s="375"/>
      <c r="K2296" s="103"/>
      <c r="L2296" s="114"/>
      <c r="M2296" s="114"/>
      <c r="N2296" s="103"/>
      <c r="O2296" s="103" t="s">
        <v>17</v>
      </c>
    </row>
    <row r="2297" spans="1:15" ht="22.5" hidden="1" customHeight="1">
      <c r="A2297" s="152">
        <f>MAX(A$2:A2296)+1</f>
        <v>2146</v>
      </c>
      <c r="B2297" s="152">
        <v>310300111</v>
      </c>
      <c r="C2297" s="152" t="s">
        <v>3802</v>
      </c>
      <c r="D2297" s="152" t="s">
        <v>3803</v>
      </c>
      <c r="E2297" s="152"/>
      <c r="F2297" s="80" t="s">
        <v>36</v>
      </c>
      <c r="G2297" s="80" t="s">
        <v>32</v>
      </c>
      <c r="H2297" s="373" t="s">
        <v>25</v>
      </c>
      <c r="I2297" s="374"/>
      <c r="J2297" s="375"/>
      <c r="K2297" s="152"/>
      <c r="L2297" s="80"/>
      <c r="M2297" s="80"/>
      <c r="N2297" s="103"/>
      <c r="O2297" s="103" t="s">
        <v>17</v>
      </c>
    </row>
    <row r="2298" spans="1:15" ht="33.75" hidden="1" customHeight="1">
      <c r="A2298" s="150">
        <f>MAX(A$2:A2297)+1</f>
        <v>2147</v>
      </c>
      <c r="B2298" s="150">
        <v>310300112</v>
      </c>
      <c r="C2298" s="150" t="s">
        <v>3804</v>
      </c>
      <c r="D2298" s="150" t="s">
        <v>3805</v>
      </c>
      <c r="E2298" s="150"/>
      <c r="F2298" s="147" t="s">
        <v>23</v>
      </c>
      <c r="G2298" s="147" t="s">
        <v>32</v>
      </c>
      <c r="H2298" s="373" t="s">
        <v>56</v>
      </c>
      <c r="I2298" s="374"/>
      <c r="J2298" s="375"/>
      <c r="K2298" s="150"/>
      <c r="L2298" s="147"/>
      <c r="M2298" s="147"/>
      <c r="N2298" s="103"/>
      <c r="O2298" s="103" t="s">
        <v>17</v>
      </c>
    </row>
    <row r="2299" spans="1:15" ht="33.75" hidden="1" customHeight="1">
      <c r="A2299" s="150">
        <f>MAX(A$2:A2298)+1</f>
        <v>2148</v>
      </c>
      <c r="B2299" s="133">
        <v>310300113</v>
      </c>
      <c r="C2299" s="152" t="s">
        <v>3806</v>
      </c>
      <c r="D2299" s="152" t="s">
        <v>3807</v>
      </c>
      <c r="E2299" s="140"/>
      <c r="F2299" s="95" t="s">
        <v>23</v>
      </c>
      <c r="G2299" s="147" t="s">
        <v>32</v>
      </c>
      <c r="H2299" s="373" t="s">
        <v>56</v>
      </c>
      <c r="I2299" s="374"/>
      <c r="J2299" s="375"/>
      <c r="K2299" s="125" t="s">
        <v>336</v>
      </c>
      <c r="L2299" s="114"/>
      <c r="M2299" s="147"/>
      <c r="N2299" s="103"/>
      <c r="O2299" s="103" t="s">
        <v>17</v>
      </c>
    </row>
    <row r="2300" spans="1:15" ht="12" hidden="1" customHeight="1">
      <c r="A2300" s="150">
        <f>MAX(A$2:A2299)+1</f>
        <v>2149</v>
      </c>
      <c r="B2300" s="133">
        <v>310300114</v>
      </c>
      <c r="C2300" s="247" t="s">
        <v>3808</v>
      </c>
      <c r="D2300" s="152" t="s">
        <v>3809</v>
      </c>
      <c r="E2300" s="140"/>
      <c r="F2300" s="118" t="s">
        <v>23</v>
      </c>
      <c r="G2300" s="147" t="s">
        <v>3625</v>
      </c>
      <c r="H2300" s="373" t="s">
        <v>56</v>
      </c>
      <c r="I2300" s="374"/>
      <c r="J2300" s="375"/>
      <c r="K2300" s="170"/>
      <c r="L2300" s="114"/>
      <c r="M2300" s="114"/>
      <c r="N2300" s="103"/>
      <c r="O2300" s="103" t="s">
        <v>492</v>
      </c>
    </row>
    <row r="2301" spans="1:15" s="87" customFormat="1" ht="22.5" hidden="1" customHeight="1">
      <c r="A2301" s="103"/>
      <c r="B2301" s="103">
        <v>3104</v>
      </c>
      <c r="C2301" s="103" t="s">
        <v>3810</v>
      </c>
      <c r="D2301" s="103"/>
      <c r="E2301" s="103"/>
      <c r="F2301" s="114"/>
      <c r="G2301" s="114"/>
      <c r="H2301" s="373"/>
      <c r="I2301" s="374"/>
      <c r="J2301" s="375"/>
      <c r="K2301" s="103"/>
      <c r="L2301" s="114"/>
      <c r="M2301" s="114"/>
      <c r="N2301" s="103"/>
      <c r="O2301" s="103" t="s">
        <v>17</v>
      </c>
    </row>
    <row r="2302" spans="1:15" s="87" customFormat="1" ht="22.5" hidden="1" customHeight="1">
      <c r="A2302" s="103"/>
      <c r="B2302" s="103">
        <v>310401</v>
      </c>
      <c r="C2302" s="103" t="s">
        <v>3811</v>
      </c>
      <c r="D2302" s="103"/>
      <c r="E2302" s="103"/>
      <c r="F2302" s="114"/>
      <c r="G2302" s="114"/>
      <c r="H2302" s="373"/>
      <c r="I2302" s="374"/>
      <c r="J2302" s="375"/>
      <c r="K2302" s="103"/>
      <c r="L2302" s="114"/>
      <c r="M2302" s="114"/>
      <c r="N2302" s="103"/>
      <c r="O2302" s="103" t="s">
        <v>17</v>
      </c>
    </row>
    <row r="2303" spans="1:15" ht="22.5" hidden="1" customHeight="1">
      <c r="A2303" s="103">
        <f>MAX(A$2:A2302)+1</f>
        <v>2150</v>
      </c>
      <c r="B2303" s="103">
        <v>310401001</v>
      </c>
      <c r="C2303" s="190" t="s">
        <v>3812</v>
      </c>
      <c r="D2303" s="103"/>
      <c r="E2303" s="103"/>
      <c r="F2303" s="114" t="s">
        <v>31</v>
      </c>
      <c r="G2303" s="114" t="s">
        <v>32</v>
      </c>
      <c r="H2303" s="373">
        <v>91</v>
      </c>
      <c r="I2303" s="374"/>
      <c r="J2303" s="375"/>
      <c r="K2303" s="103"/>
      <c r="L2303" s="114"/>
      <c r="M2303" s="114"/>
      <c r="N2303" s="103"/>
      <c r="O2303" s="103" t="s">
        <v>17</v>
      </c>
    </row>
    <row r="2304" spans="1:15" ht="22.5" hidden="1" customHeight="1">
      <c r="A2304" s="103">
        <f>MAX(A$2:A2303)+1</f>
        <v>2151</v>
      </c>
      <c r="B2304" s="103">
        <v>310401002</v>
      </c>
      <c r="C2304" s="190" t="s">
        <v>3813</v>
      </c>
      <c r="D2304" s="103" t="s">
        <v>3814</v>
      </c>
      <c r="E2304" s="103"/>
      <c r="F2304" s="114" t="s">
        <v>31</v>
      </c>
      <c r="G2304" s="114" t="s">
        <v>32</v>
      </c>
      <c r="H2304" s="376">
        <v>45</v>
      </c>
      <c r="I2304" s="377"/>
      <c r="J2304" s="378"/>
      <c r="K2304" s="103"/>
      <c r="L2304" s="188"/>
      <c r="M2304" s="188"/>
      <c r="N2304" s="103"/>
      <c r="O2304" s="103" t="s">
        <v>786</v>
      </c>
    </row>
    <row r="2305" spans="1:15" ht="22.5" hidden="1" customHeight="1">
      <c r="A2305" s="103">
        <f>MAX(A$2:A2304)+1</f>
        <v>2152</v>
      </c>
      <c r="B2305" s="103">
        <v>310401003</v>
      </c>
      <c r="C2305" s="190" t="s">
        <v>3815</v>
      </c>
      <c r="D2305" s="103"/>
      <c r="E2305" s="103"/>
      <c r="F2305" s="114" t="s">
        <v>31</v>
      </c>
      <c r="G2305" s="114" t="s">
        <v>32</v>
      </c>
      <c r="H2305" s="373">
        <v>39</v>
      </c>
      <c r="I2305" s="374"/>
      <c r="J2305" s="375"/>
      <c r="K2305" s="103"/>
      <c r="L2305" s="114"/>
      <c r="M2305" s="114"/>
      <c r="N2305" s="103"/>
      <c r="O2305" s="103" t="s">
        <v>17</v>
      </c>
    </row>
    <row r="2306" spans="1:15" ht="22.5" hidden="1" customHeight="1">
      <c r="A2306" s="103">
        <f>MAX(A$2:A2305)+1</f>
        <v>2153</v>
      </c>
      <c r="B2306" s="103">
        <v>310401004</v>
      </c>
      <c r="C2306" s="190" t="s">
        <v>3816</v>
      </c>
      <c r="D2306" s="103"/>
      <c r="E2306" s="103"/>
      <c r="F2306" s="114" t="s">
        <v>31</v>
      </c>
      <c r="G2306" s="114" t="s">
        <v>32</v>
      </c>
      <c r="H2306" s="373">
        <v>39</v>
      </c>
      <c r="I2306" s="374"/>
      <c r="J2306" s="375"/>
      <c r="K2306" s="103"/>
      <c r="L2306" s="114"/>
      <c r="M2306" s="114"/>
      <c r="N2306" s="103"/>
      <c r="O2306" s="103" t="s">
        <v>17</v>
      </c>
    </row>
    <row r="2307" spans="1:15" ht="22.5" hidden="1" customHeight="1">
      <c r="A2307" s="103">
        <f>MAX(A$2:A2306)+1</f>
        <v>2154</v>
      </c>
      <c r="B2307" s="103">
        <v>310401005</v>
      </c>
      <c r="C2307" s="190" t="s">
        <v>3817</v>
      </c>
      <c r="D2307" s="103"/>
      <c r="E2307" s="103"/>
      <c r="F2307" s="114" t="s">
        <v>31</v>
      </c>
      <c r="G2307" s="114" t="s">
        <v>32</v>
      </c>
      <c r="H2307" s="373">
        <v>13</v>
      </c>
      <c r="I2307" s="374"/>
      <c r="J2307" s="375"/>
      <c r="K2307" s="103"/>
      <c r="L2307" s="114"/>
      <c r="M2307" s="114"/>
      <c r="N2307" s="103"/>
      <c r="O2307" s="103" t="s">
        <v>17</v>
      </c>
    </row>
    <row r="2308" spans="1:15" ht="22.5" hidden="1" customHeight="1">
      <c r="A2308" s="103">
        <f>MAX(A$2:A2307)+1</f>
        <v>2155</v>
      </c>
      <c r="B2308" s="103">
        <v>310401006</v>
      </c>
      <c r="C2308" s="190" t="s">
        <v>3818</v>
      </c>
      <c r="D2308" s="103" t="s">
        <v>3819</v>
      </c>
      <c r="E2308" s="103"/>
      <c r="F2308" s="114" t="s">
        <v>31</v>
      </c>
      <c r="G2308" s="114" t="s">
        <v>32</v>
      </c>
      <c r="H2308" s="373">
        <v>20</v>
      </c>
      <c r="I2308" s="374"/>
      <c r="J2308" s="375"/>
      <c r="K2308" s="103"/>
      <c r="L2308" s="114"/>
      <c r="M2308" s="114"/>
      <c r="N2308" s="103"/>
      <c r="O2308" s="103" t="s">
        <v>17</v>
      </c>
    </row>
    <row r="2309" spans="1:15" ht="22.5" hidden="1" customHeight="1">
      <c r="A2309" s="103">
        <f>MAX(A$2:A2308)+1</f>
        <v>2156</v>
      </c>
      <c r="B2309" s="103">
        <v>310401007</v>
      </c>
      <c r="C2309" s="190" t="s">
        <v>3820</v>
      </c>
      <c r="D2309" s="103"/>
      <c r="E2309" s="103"/>
      <c r="F2309" s="114" t="s">
        <v>31</v>
      </c>
      <c r="G2309" s="114" t="s">
        <v>32</v>
      </c>
      <c r="H2309" s="373">
        <v>20</v>
      </c>
      <c r="I2309" s="374"/>
      <c r="J2309" s="375"/>
      <c r="K2309" s="103"/>
      <c r="L2309" s="114"/>
      <c r="M2309" s="114"/>
      <c r="N2309" s="103"/>
      <c r="O2309" s="103" t="s">
        <v>17</v>
      </c>
    </row>
    <row r="2310" spans="1:15" ht="22.5" hidden="1" customHeight="1">
      <c r="A2310" s="103">
        <f>MAX(A$2:A2309)+1</f>
        <v>2157</v>
      </c>
      <c r="B2310" s="103">
        <v>310401008</v>
      </c>
      <c r="C2310" s="190" t="s">
        <v>3821</v>
      </c>
      <c r="D2310" s="103"/>
      <c r="E2310" s="103"/>
      <c r="F2310" s="114" t="s">
        <v>31</v>
      </c>
      <c r="G2310" s="114" t="s">
        <v>32</v>
      </c>
      <c r="H2310" s="373">
        <v>20</v>
      </c>
      <c r="I2310" s="374"/>
      <c r="J2310" s="375"/>
      <c r="K2310" s="103"/>
      <c r="L2310" s="114"/>
      <c r="M2310" s="114"/>
      <c r="N2310" s="103"/>
      <c r="O2310" s="103" t="s">
        <v>17</v>
      </c>
    </row>
    <row r="2311" spans="1:15" ht="33.75" hidden="1" customHeight="1">
      <c r="A2311" s="103">
        <f>MAX(A$2:A2310)+1</f>
        <v>2158</v>
      </c>
      <c r="B2311" s="103">
        <v>310401009</v>
      </c>
      <c r="C2311" s="190" t="s">
        <v>3822</v>
      </c>
      <c r="D2311" s="103" t="s">
        <v>3823</v>
      </c>
      <c r="E2311" s="103"/>
      <c r="F2311" s="114" t="s">
        <v>31</v>
      </c>
      <c r="G2311" s="114" t="s">
        <v>32</v>
      </c>
      <c r="H2311" s="373">
        <v>39</v>
      </c>
      <c r="I2311" s="374"/>
      <c r="J2311" s="375"/>
      <c r="K2311" s="103"/>
      <c r="L2311" s="114"/>
      <c r="M2311" s="114"/>
      <c r="N2311" s="103"/>
      <c r="O2311" s="103" t="s">
        <v>17</v>
      </c>
    </row>
    <row r="2312" spans="1:15" ht="22.5" hidden="1" customHeight="1">
      <c r="A2312" s="103">
        <f>MAX(A$2:A2311)+1</f>
        <v>2159</v>
      </c>
      <c r="B2312" s="103">
        <v>310401010</v>
      </c>
      <c r="C2312" s="190" t="s">
        <v>3824</v>
      </c>
      <c r="D2312" s="103" t="s">
        <v>3825</v>
      </c>
      <c r="E2312" s="103"/>
      <c r="F2312" s="114" t="s">
        <v>31</v>
      </c>
      <c r="G2312" s="114" t="s">
        <v>32</v>
      </c>
      <c r="H2312" s="373">
        <v>65</v>
      </c>
      <c r="I2312" s="374"/>
      <c r="J2312" s="375"/>
      <c r="K2312" s="103"/>
      <c r="L2312" s="114"/>
      <c r="M2312" s="114"/>
      <c r="N2312" s="103"/>
      <c r="O2312" s="103" t="s">
        <v>17</v>
      </c>
    </row>
    <row r="2313" spans="1:15" ht="22.5" hidden="1" customHeight="1">
      <c r="A2313" s="103">
        <f>MAX(A$2:A2312)+1</f>
        <v>2160</v>
      </c>
      <c r="B2313" s="103" t="s">
        <v>3826</v>
      </c>
      <c r="C2313" s="103" t="s">
        <v>3824</v>
      </c>
      <c r="D2313" s="103"/>
      <c r="E2313" s="103"/>
      <c r="F2313" s="114" t="s">
        <v>31</v>
      </c>
      <c r="G2313" s="114" t="s">
        <v>32</v>
      </c>
      <c r="H2313" s="373">
        <v>91</v>
      </c>
      <c r="I2313" s="374"/>
      <c r="J2313" s="375"/>
      <c r="K2313" s="103" t="s">
        <v>3827</v>
      </c>
      <c r="L2313" s="114"/>
      <c r="M2313" s="114"/>
      <c r="N2313" s="103"/>
      <c r="O2313" s="103" t="s">
        <v>17</v>
      </c>
    </row>
    <row r="2314" spans="1:15" ht="22.5" hidden="1" customHeight="1">
      <c r="A2314" s="103">
        <f>MAX(A$2:A2313)+1</f>
        <v>2161</v>
      </c>
      <c r="B2314" s="103">
        <v>310401011</v>
      </c>
      <c r="C2314" s="103" t="s">
        <v>3828</v>
      </c>
      <c r="D2314" s="103"/>
      <c r="E2314" s="103"/>
      <c r="F2314" s="114" t="s">
        <v>31</v>
      </c>
      <c r="G2314" s="114" t="s">
        <v>32</v>
      </c>
      <c r="H2314" s="373">
        <v>33</v>
      </c>
      <c r="I2314" s="374"/>
      <c r="J2314" s="375"/>
      <c r="K2314" s="103"/>
      <c r="L2314" s="114"/>
      <c r="M2314" s="114"/>
      <c r="N2314" s="103"/>
      <c r="O2314" s="103" t="s">
        <v>17</v>
      </c>
    </row>
    <row r="2315" spans="1:15" ht="22.5" hidden="1" customHeight="1">
      <c r="A2315" s="103">
        <f>MAX(A$2:A2314)+1</f>
        <v>2162</v>
      </c>
      <c r="B2315" s="103">
        <v>310401012</v>
      </c>
      <c r="C2315" s="103" t="s">
        <v>3829</v>
      </c>
      <c r="D2315" s="103" t="s">
        <v>3830</v>
      </c>
      <c r="E2315" s="103"/>
      <c r="F2315" s="114" t="s">
        <v>31</v>
      </c>
      <c r="G2315" s="114" t="s">
        <v>32</v>
      </c>
      <c r="H2315" s="373">
        <v>33</v>
      </c>
      <c r="I2315" s="374"/>
      <c r="J2315" s="375"/>
      <c r="K2315" s="103"/>
      <c r="L2315" s="114"/>
      <c r="M2315" s="114"/>
      <c r="N2315" s="103"/>
      <c r="O2315" s="103" t="s">
        <v>17</v>
      </c>
    </row>
    <row r="2316" spans="1:15" ht="22.5" hidden="1" customHeight="1">
      <c r="A2316" s="103">
        <f>MAX(A$2:A2315)+1</f>
        <v>2163</v>
      </c>
      <c r="B2316" s="103">
        <v>310401013</v>
      </c>
      <c r="C2316" s="103" t="s">
        <v>3831</v>
      </c>
      <c r="D2316" s="103" t="s">
        <v>3832</v>
      </c>
      <c r="E2316" s="103"/>
      <c r="F2316" s="114" t="s">
        <v>31</v>
      </c>
      <c r="G2316" s="114" t="s">
        <v>32</v>
      </c>
      <c r="H2316" s="373">
        <v>33</v>
      </c>
      <c r="I2316" s="374"/>
      <c r="J2316" s="375"/>
      <c r="K2316" s="103"/>
      <c r="L2316" s="114"/>
      <c r="M2316" s="114"/>
      <c r="N2316" s="103"/>
      <c r="O2316" s="103" t="s">
        <v>17</v>
      </c>
    </row>
    <row r="2317" spans="1:15" ht="22.5" hidden="1" customHeight="1">
      <c r="A2317" s="103">
        <f>MAX(A$2:A2316)+1</f>
        <v>2164</v>
      </c>
      <c r="B2317" s="103">
        <v>310401014</v>
      </c>
      <c r="C2317" s="103" t="s">
        <v>3833</v>
      </c>
      <c r="D2317" s="103"/>
      <c r="E2317" s="103"/>
      <c r="F2317" s="114" t="s">
        <v>36</v>
      </c>
      <c r="G2317" s="114" t="s">
        <v>32</v>
      </c>
      <c r="H2317" s="373">
        <v>78</v>
      </c>
      <c r="I2317" s="374"/>
      <c r="J2317" s="375"/>
      <c r="K2317" s="103"/>
      <c r="L2317" s="114"/>
      <c r="M2317" s="114"/>
      <c r="N2317" s="103"/>
      <c r="O2317" s="103" t="s">
        <v>17</v>
      </c>
    </row>
    <row r="2318" spans="1:15" ht="22.5" hidden="1" customHeight="1">
      <c r="A2318" s="103">
        <f>MAX(A$2:A2317)+1</f>
        <v>2165</v>
      </c>
      <c r="B2318" s="103">
        <v>310401015</v>
      </c>
      <c r="C2318" s="103" t="s">
        <v>3834</v>
      </c>
      <c r="D2318" s="103" t="s">
        <v>3835</v>
      </c>
      <c r="E2318" s="103"/>
      <c r="F2318" s="114" t="s">
        <v>31</v>
      </c>
      <c r="G2318" s="114" t="s">
        <v>32</v>
      </c>
      <c r="H2318" s="373">
        <v>130</v>
      </c>
      <c r="I2318" s="374"/>
      <c r="J2318" s="375"/>
      <c r="K2318" s="103"/>
      <c r="L2318" s="114"/>
      <c r="M2318" s="114"/>
      <c r="N2318" s="103"/>
      <c r="O2318" s="103" t="s">
        <v>17</v>
      </c>
    </row>
    <row r="2319" spans="1:15" ht="22.5" hidden="1" customHeight="1">
      <c r="A2319" s="103">
        <f>MAX(A$2:A2318)+1</f>
        <v>2166</v>
      </c>
      <c r="B2319" s="103">
        <v>310401016</v>
      </c>
      <c r="C2319" s="103" t="s">
        <v>3836</v>
      </c>
      <c r="D2319" s="103"/>
      <c r="E2319" s="103"/>
      <c r="F2319" s="114" t="s">
        <v>31</v>
      </c>
      <c r="G2319" s="114" t="s">
        <v>32</v>
      </c>
      <c r="H2319" s="373">
        <v>78</v>
      </c>
      <c r="I2319" s="374"/>
      <c r="J2319" s="375"/>
      <c r="K2319" s="103"/>
      <c r="L2319" s="114"/>
      <c r="M2319" s="114"/>
      <c r="N2319" s="103"/>
      <c r="O2319" s="103" t="s">
        <v>17</v>
      </c>
    </row>
    <row r="2320" spans="1:15" ht="22.5" hidden="1" customHeight="1">
      <c r="A2320" s="103">
        <f>MAX(A$2:A2319)+1</f>
        <v>2167</v>
      </c>
      <c r="B2320" s="103">
        <v>310401017</v>
      </c>
      <c r="C2320" s="103" t="s">
        <v>3837</v>
      </c>
      <c r="D2320" s="103"/>
      <c r="E2320" s="103"/>
      <c r="F2320" s="114" t="s">
        <v>31</v>
      </c>
      <c r="G2320" s="114" t="s">
        <v>32</v>
      </c>
      <c r="H2320" s="373">
        <v>78</v>
      </c>
      <c r="I2320" s="374"/>
      <c r="J2320" s="375"/>
      <c r="K2320" s="103"/>
      <c r="L2320" s="114"/>
      <c r="M2320" s="114"/>
      <c r="N2320" s="103"/>
      <c r="O2320" s="103" t="s">
        <v>17</v>
      </c>
    </row>
    <row r="2321" spans="1:15" ht="22.5" hidden="1" customHeight="1">
      <c r="A2321" s="103">
        <f>MAX(A$2:A2320)+1</f>
        <v>2168</v>
      </c>
      <c r="B2321" s="103">
        <v>310401018</v>
      </c>
      <c r="C2321" s="103" t="s">
        <v>3838</v>
      </c>
      <c r="D2321" s="103"/>
      <c r="E2321" s="103"/>
      <c r="F2321" s="114" t="s">
        <v>31</v>
      </c>
      <c r="G2321" s="114" t="s">
        <v>32</v>
      </c>
      <c r="H2321" s="373">
        <v>65</v>
      </c>
      <c r="I2321" s="374"/>
      <c r="J2321" s="375"/>
      <c r="K2321" s="103"/>
      <c r="L2321" s="114"/>
      <c r="M2321" s="114"/>
      <c r="N2321" s="103"/>
      <c r="O2321" s="103" t="s">
        <v>17</v>
      </c>
    </row>
    <row r="2322" spans="1:15" ht="22.5" hidden="1" customHeight="1">
      <c r="A2322" s="103">
        <f>MAX(A$2:A2321)+1</f>
        <v>2169</v>
      </c>
      <c r="B2322" s="103">
        <v>310401019</v>
      </c>
      <c r="C2322" s="103" t="s">
        <v>3839</v>
      </c>
      <c r="D2322" s="103"/>
      <c r="E2322" s="103"/>
      <c r="F2322" s="114" t="s">
        <v>36</v>
      </c>
      <c r="G2322" s="114" t="s">
        <v>32</v>
      </c>
      <c r="H2322" s="373" t="s">
        <v>25</v>
      </c>
      <c r="I2322" s="374"/>
      <c r="J2322" s="375"/>
      <c r="K2322" s="103"/>
      <c r="L2322" s="114"/>
      <c r="M2322" s="114"/>
      <c r="N2322" s="103"/>
      <c r="O2322" s="103" t="s">
        <v>17</v>
      </c>
    </row>
    <row r="2323" spans="1:15" ht="22.5" hidden="1" customHeight="1">
      <c r="A2323" s="103">
        <f>MAX(A$2:A2322)+1</f>
        <v>2170</v>
      </c>
      <c r="B2323" s="103">
        <v>310401020</v>
      </c>
      <c r="C2323" s="103" t="s">
        <v>3840</v>
      </c>
      <c r="D2323" s="103"/>
      <c r="E2323" s="103"/>
      <c r="F2323" s="114" t="s">
        <v>31</v>
      </c>
      <c r="G2323" s="114" t="s">
        <v>32</v>
      </c>
      <c r="H2323" s="373">
        <v>52</v>
      </c>
      <c r="I2323" s="374"/>
      <c r="J2323" s="375"/>
      <c r="K2323" s="103"/>
      <c r="L2323" s="114"/>
      <c r="M2323" s="114"/>
      <c r="N2323" s="103"/>
      <c r="O2323" s="103" t="s">
        <v>17</v>
      </c>
    </row>
    <row r="2324" spans="1:15" ht="22.5" hidden="1" customHeight="1">
      <c r="A2324" s="103">
        <f>MAX(A$2:A2323)+1</f>
        <v>2171</v>
      </c>
      <c r="B2324" s="103">
        <v>310401021</v>
      </c>
      <c r="C2324" s="103" t="s">
        <v>3490</v>
      </c>
      <c r="D2324" s="103" t="s">
        <v>3841</v>
      </c>
      <c r="E2324" s="103"/>
      <c r="F2324" s="114" t="s">
        <v>31</v>
      </c>
      <c r="G2324" s="114" t="s">
        <v>32</v>
      </c>
      <c r="H2324" s="373">
        <v>130</v>
      </c>
      <c r="I2324" s="374"/>
      <c r="J2324" s="375"/>
      <c r="K2324" s="103"/>
      <c r="L2324" s="114"/>
      <c r="M2324" s="114"/>
      <c r="N2324" s="103"/>
      <c r="O2324" s="103" t="s">
        <v>17</v>
      </c>
    </row>
    <row r="2325" spans="1:15" ht="22.5" hidden="1" customHeight="1">
      <c r="A2325" s="103">
        <f>MAX(A$2:A2324)+1</f>
        <v>2172</v>
      </c>
      <c r="B2325" s="103">
        <v>310401022</v>
      </c>
      <c r="C2325" s="103" t="s">
        <v>3842</v>
      </c>
      <c r="D2325" s="103" t="s">
        <v>3843</v>
      </c>
      <c r="E2325" s="103"/>
      <c r="F2325" s="114" t="s">
        <v>31</v>
      </c>
      <c r="G2325" s="114" t="s">
        <v>32</v>
      </c>
      <c r="H2325" s="373">
        <v>78</v>
      </c>
      <c r="I2325" s="374"/>
      <c r="J2325" s="375"/>
      <c r="K2325" s="103"/>
      <c r="L2325" s="114"/>
      <c r="M2325" s="114"/>
      <c r="N2325" s="103"/>
      <c r="O2325" s="103" t="s">
        <v>17</v>
      </c>
    </row>
    <row r="2326" spans="1:15" ht="22.5" hidden="1" customHeight="1">
      <c r="A2326" s="103">
        <f>MAX(A$2:A2325)+1</f>
        <v>2173</v>
      </c>
      <c r="B2326" s="103">
        <v>310401023</v>
      </c>
      <c r="C2326" s="103" t="s">
        <v>3844</v>
      </c>
      <c r="D2326" s="103"/>
      <c r="E2326" s="103"/>
      <c r="F2326" s="114" t="s">
        <v>31</v>
      </c>
      <c r="G2326" s="114" t="s">
        <v>32</v>
      </c>
      <c r="H2326" s="373">
        <v>26</v>
      </c>
      <c r="I2326" s="374"/>
      <c r="J2326" s="375"/>
      <c r="K2326" s="103"/>
      <c r="L2326" s="114"/>
      <c r="M2326" s="114"/>
      <c r="N2326" s="103"/>
      <c r="O2326" s="103" t="s">
        <v>17</v>
      </c>
    </row>
    <row r="2327" spans="1:15" ht="22.5" hidden="1" customHeight="1">
      <c r="A2327" s="103">
        <f>MAX(A$2:A2326)+1</f>
        <v>2174</v>
      </c>
      <c r="B2327" s="103">
        <v>310401024</v>
      </c>
      <c r="C2327" s="103" t="s">
        <v>3845</v>
      </c>
      <c r="D2327" s="103"/>
      <c r="E2327" s="103"/>
      <c r="F2327" s="114" t="s">
        <v>36</v>
      </c>
      <c r="G2327" s="114" t="s">
        <v>32</v>
      </c>
      <c r="H2327" s="373" t="s">
        <v>25</v>
      </c>
      <c r="I2327" s="374"/>
      <c r="J2327" s="375"/>
      <c r="K2327" s="103"/>
      <c r="L2327" s="114"/>
      <c r="M2327" s="114"/>
      <c r="N2327" s="103"/>
      <c r="O2327" s="103" t="s">
        <v>17</v>
      </c>
    </row>
    <row r="2328" spans="1:15" ht="22.5" hidden="1" customHeight="1">
      <c r="A2328" s="103">
        <f>MAX(A$2:A2327)+1</f>
        <v>2175</v>
      </c>
      <c r="B2328" s="103">
        <v>310401025</v>
      </c>
      <c r="C2328" s="103" t="s">
        <v>3846</v>
      </c>
      <c r="D2328" s="103" t="s">
        <v>3847</v>
      </c>
      <c r="E2328" s="103"/>
      <c r="F2328" s="114" t="s">
        <v>31</v>
      </c>
      <c r="G2328" s="114" t="s">
        <v>32</v>
      </c>
      <c r="H2328" s="373">
        <v>65</v>
      </c>
      <c r="I2328" s="374"/>
      <c r="J2328" s="375"/>
      <c r="K2328" s="103"/>
      <c r="L2328" s="114"/>
      <c r="M2328" s="114"/>
      <c r="N2328" s="103"/>
      <c r="O2328" s="103" t="s">
        <v>17</v>
      </c>
    </row>
    <row r="2329" spans="1:15" ht="22.5" hidden="1" customHeight="1">
      <c r="A2329" s="103">
        <f>MAX(A$2:A2328)+1</f>
        <v>2176</v>
      </c>
      <c r="B2329" s="103">
        <v>310401026</v>
      </c>
      <c r="C2329" s="103" t="s">
        <v>3848</v>
      </c>
      <c r="D2329" s="103" t="s">
        <v>3849</v>
      </c>
      <c r="E2329" s="103"/>
      <c r="F2329" s="114" t="s">
        <v>31</v>
      </c>
      <c r="G2329" s="114" t="s">
        <v>32</v>
      </c>
      <c r="H2329" s="373">
        <v>59</v>
      </c>
      <c r="I2329" s="374"/>
      <c r="J2329" s="375"/>
      <c r="K2329" s="103"/>
      <c r="L2329" s="114"/>
      <c r="M2329" s="114"/>
      <c r="N2329" s="103"/>
      <c r="O2329" s="103" t="s">
        <v>17</v>
      </c>
    </row>
    <row r="2330" spans="1:15" ht="33.75" hidden="1" customHeight="1">
      <c r="A2330" s="103">
        <f>MAX(A$2:A2329)+1</f>
        <v>2177</v>
      </c>
      <c r="B2330" s="103">
        <v>310401027</v>
      </c>
      <c r="C2330" s="103" t="s">
        <v>3850</v>
      </c>
      <c r="D2330" s="103" t="s">
        <v>3851</v>
      </c>
      <c r="E2330" s="103"/>
      <c r="F2330" s="114" t="s">
        <v>36</v>
      </c>
      <c r="G2330" s="114" t="s">
        <v>32</v>
      </c>
      <c r="H2330" s="373">
        <v>39</v>
      </c>
      <c r="I2330" s="374"/>
      <c r="J2330" s="375"/>
      <c r="K2330" s="103" t="s">
        <v>3852</v>
      </c>
      <c r="L2330" s="114"/>
      <c r="M2330" s="114"/>
      <c r="N2330" s="103"/>
      <c r="O2330" s="103" t="s">
        <v>3853</v>
      </c>
    </row>
    <row r="2331" spans="1:15" ht="45" hidden="1" customHeight="1">
      <c r="A2331" s="103">
        <f>MAX(A$2:A2330)+1</f>
        <v>2178</v>
      </c>
      <c r="B2331" s="103">
        <v>310401028</v>
      </c>
      <c r="C2331" s="103" t="s">
        <v>3854</v>
      </c>
      <c r="D2331" s="103" t="s">
        <v>3855</v>
      </c>
      <c r="E2331" s="103"/>
      <c r="F2331" s="114" t="s">
        <v>36</v>
      </c>
      <c r="G2331" s="114" t="s">
        <v>32</v>
      </c>
      <c r="H2331" s="373">
        <v>46</v>
      </c>
      <c r="I2331" s="374"/>
      <c r="J2331" s="375"/>
      <c r="K2331" s="103" t="s">
        <v>3856</v>
      </c>
      <c r="L2331" s="114"/>
      <c r="M2331" s="114"/>
      <c r="N2331" s="103"/>
      <c r="O2331" s="103" t="s">
        <v>3853</v>
      </c>
    </row>
    <row r="2332" spans="1:15" ht="67.5" hidden="1" customHeight="1">
      <c r="A2332" s="103">
        <f>MAX(A$2:A2331)+1</f>
        <v>2179</v>
      </c>
      <c r="B2332" s="103">
        <v>310401029</v>
      </c>
      <c r="C2332" s="103" t="s">
        <v>3857</v>
      </c>
      <c r="D2332" s="103"/>
      <c r="E2332" s="103"/>
      <c r="F2332" s="114" t="s">
        <v>36</v>
      </c>
      <c r="G2332" s="114" t="s">
        <v>32</v>
      </c>
      <c r="H2332" s="373">
        <v>78</v>
      </c>
      <c r="I2332" s="374"/>
      <c r="J2332" s="375"/>
      <c r="K2332" s="103" t="s">
        <v>3858</v>
      </c>
      <c r="L2332" s="114"/>
      <c r="M2332" s="114"/>
      <c r="N2332" s="103"/>
      <c r="O2332" s="103" t="s">
        <v>3853</v>
      </c>
    </row>
    <row r="2333" spans="1:15" ht="45" hidden="1" customHeight="1">
      <c r="A2333" s="103">
        <f>MAX(A$2:A2332)+1</f>
        <v>2180</v>
      </c>
      <c r="B2333" s="103">
        <v>310401030</v>
      </c>
      <c r="C2333" s="103" t="s">
        <v>3859</v>
      </c>
      <c r="D2333" s="103"/>
      <c r="E2333" s="103"/>
      <c r="F2333" s="114" t="s">
        <v>36</v>
      </c>
      <c r="G2333" s="114" t="s">
        <v>32</v>
      </c>
      <c r="H2333" s="373">
        <v>39</v>
      </c>
      <c r="I2333" s="374"/>
      <c r="J2333" s="375"/>
      <c r="K2333" s="103" t="s">
        <v>3860</v>
      </c>
      <c r="L2333" s="114"/>
      <c r="M2333" s="114"/>
      <c r="N2333" s="103"/>
      <c r="O2333" s="103" t="s">
        <v>3853</v>
      </c>
    </row>
    <row r="2334" spans="1:15" ht="22.5" hidden="1" customHeight="1">
      <c r="A2334" s="103">
        <f>MAX(A$2:A2333)+1</f>
        <v>2181</v>
      </c>
      <c r="B2334" s="103">
        <v>310401031</v>
      </c>
      <c r="C2334" s="103" t="s">
        <v>3861</v>
      </c>
      <c r="D2334" s="103"/>
      <c r="E2334" s="103"/>
      <c r="F2334" s="114" t="s">
        <v>31</v>
      </c>
      <c r="G2334" s="114" t="s">
        <v>32</v>
      </c>
      <c r="H2334" s="373">
        <v>13</v>
      </c>
      <c r="I2334" s="374"/>
      <c r="J2334" s="375"/>
      <c r="K2334" s="103"/>
      <c r="L2334" s="114"/>
      <c r="M2334" s="114"/>
      <c r="N2334" s="103"/>
      <c r="O2334" s="103" t="s">
        <v>17</v>
      </c>
    </row>
    <row r="2335" spans="1:15" ht="22.5" hidden="1" customHeight="1">
      <c r="A2335" s="103">
        <f>MAX(A$2:A2334)+1</f>
        <v>2182</v>
      </c>
      <c r="B2335" s="103">
        <v>310401032</v>
      </c>
      <c r="C2335" s="103" t="s">
        <v>3862</v>
      </c>
      <c r="D2335" s="103" t="s">
        <v>3863</v>
      </c>
      <c r="E2335" s="103"/>
      <c r="F2335" s="114" t="s">
        <v>31</v>
      </c>
      <c r="G2335" s="114" t="s">
        <v>32</v>
      </c>
      <c r="H2335" s="373">
        <v>26</v>
      </c>
      <c r="I2335" s="374"/>
      <c r="J2335" s="375"/>
      <c r="K2335" s="103"/>
      <c r="L2335" s="114"/>
      <c r="M2335" s="114"/>
      <c r="N2335" s="103"/>
      <c r="O2335" s="103" t="s">
        <v>17</v>
      </c>
    </row>
    <row r="2336" spans="1:15" ht="22.5" hidden="1" customHeight="1">
      <c r="A2336" s="103">
        <f>MAX(A$2:A2335)+1</f>
        <v>2183</v>
      </c>
      <c r="B2336" s="103">
        <v>310401033</v>
      </c>
      <c r="C2336" s="103" t="s">
        <v>3864</v>
      </c>
      <c r="D2336" s="103"/>
      <c r="E2336" s="103"/>
      <c r="F2336" s="114" t="s">
        <v>31</v>
      </c>
      <c r="G2336" s="114" t="s">
        <v>32</v>
      </c>
      <c r="H2336" s="373">
        <v>26</v>
      </c>
      <c r="I2336" s="374"/>
      <c r="J2336" s="375"/>
      <c r="K2336" s="103"/>
      <c r="L2336" s="114"/>
      <c r="M2336" s="114"/>
      <c r="N2336" s="103"/>
      <c r="O2336" s="103" t="s">
        <v>17</v>
      </c>
    </row>
    <row r="2337" spans="1:15" ht="22.5" hidden="1" customHeight="1">
      <c r="A2337" s="103">
        <f>MAX(A$2:A2336)+1</f>
        <v>2184</v>
      </c>
      <c r="B2337" s="103">
        <v>310401034</v>
      </c>
      <c r="C2337" s="103" t="s">
        <v>3865</v>
      </c>
      <c r="D2337" s="103" t="s">
        <v>3866</v>
      </c>
      <c r="E2337" s="103"/>
      <c r="F2337" s="114" t="s">
        <v>31</v>
      </c>
      <c r="G2337" s="114" t="s">
        <v>32</v>
      </c>
      <c r="H2337" s="376">
        <v>75</v>
      </c>
      <c r="I2337" s="377"/>
      <c r="J2337" s="378"/>
      <c r="K2337" s="103"/>
      <c r="L2337" s="188"/>
      <c r="M2337" s="188"/>
      <c r="N2337" s="103"/>
      <c r="O2337" s="103" t="s">
        <v>786</v>
      </c>
    </row>
    <row r="2338" spans="1:15" ht="22.5" hidden="1" customHeight="1">
      <c r="A2338" s="103">
        <f>MAX(A$2:A2337)+1</f>
        <v>2185</v>
      </c>
      <c r="B2338" s="103">
        <v>310401035</v>
      </c>
      <c r="C2338" s="103" t="s">
        <v>3867</v>
      </c>
      <c r="D2338" s="103"/>
      <c r="E2338" s="103"/>
      <c r="F2338" s="114" t="s">
        <v>31</v>
      </c>
      <c r="G2338" s="114" t="s">
        <v>32</v>
      </c>
      <c r="H2338" s="376">
        <v>30</v>
      </c>
      <c r="I2338" s="377"/>
      <c r="J2338" s="378"/>
      <c r="K2338" s="103"/>
      <c r="L2338" s="188"/>
      <c r="M2338" s="188"/>
      <c r="N2338" s="103"/>
      <c r="O2338" s="103" t="s">
        <v>786</v>
      </c>
    </row>
    <row r="2339" spans="1:15" ht="22.5" hidden="1" customHeight="1">
      <c r="A2339" s="103">
        <f>MAX(A$2:A2338)+1</f>
        <v>2186</v>
      </c>
      <c r="B2339" s="103">
        <v>310401036</v>
      </c>
      <c r="C2339" s="103" t="s">
        <v>3868</v>
      </c>
      <c r="D2339" s="103"/>
      <c r="E2339" s="103"/>
      <c r="F2339" s="114" t="s">
        <v>31</v>
      </c>
      <c r="G2339" s="114" t="s">
        <v>32</v>
      </c>
      <c r="H2339" s="373">
        <v>2.6</v>
      </c>
      <c r="I2339" s="374"/>
      <c r="J2339" s="375"/>
      <c r="K2339" s="103"/>
      <c r="L2339" s="114"/>
      <c r="M2339" s="114"/>
      <c r="N2339" s="103"/>
      <c r="O2339" s="103" t="s">
        <v>17</v>
      </c>
    </row>
    <row r="2340" spans="1:15" ht="22.5" hidden="1" customHeight="1">
      <c r="A2340" s="103">
        <f>MAX(A$2:A2339)+1</f>
        <v>2187</v>
      </c>
      <c r="B2340" s="103">
        <v>310401037</v>
      </c>
      <c r="C2340" s="103" t="s">
        <v>3869</v>
      </c>
      <c r="D2340" s="103"/>
      <c r="E2340" s="103"/>
      <c r="F2340" s="114" t="s">
        <v>31</v>
      </c>
      <c r="G2340" s="114" t="s">
        <v>32</v>
      </c>
      <c r="H2340" s="373">
        <v>13</v>
      </c>
      <c r="I2340" s="374"/>
      <c r="J2340" s="375"/>
      <c r="K2340" s="103"/>
      <c r="L2340" s="114"/>
      <c r="M2340" s="114"/>
      <c r="N2340" s="103"/>
      <c r="O2340" s="103" t="s">
        <v>17</v>
      </c>
    </row>
    <row r="2341" spans="1:15" ht="22.5" hidden="1" customHeight="1">
      <c r="A2341" s="103">
        <f>MAX(A$2:A2340)+1</f>
        <v>2188</v>
      </c>
      <c r="B2341" s="103">
        <v>310401038</v>
      </c>
      <c r="C2341" s="103" t="s">
        <v>3870</v>
      </c>
      <c r="D2341" s="103" t="s">
        <v>3871</v>
      </c>
      <c r="E2341" s="103"/>
      <c r="F2341" s="114" t="s">
        <v>31</v>
      </c>
      <c r="G2341" s="114" t="s">
        <v>32</v>
      </c>
      <c r="H2341" s="373">
        <v>3.9</v>
      </c>
      <c r="I2341" s="374"/>
      <c r="J2341" s="375"/>
      <c r="K2341" s="103"/>
      <c r="L2341" s="114"/>
      <c r="M2341" s="114"/>
      <c r="N2341" s="103"/>
      <c r="O2341" s="103" t="s">
        <v>17</v>
      </c>
    </row>
    <row r="2342" spans="1:15" ht="22.5" hidden="1" customHeight="1">
      <c r="A2342" s="103">
        <f>MAX(A$2:A2341)+1</f>
        <v>2189</v>
      </c>
      <c r="B2342" s="103">
        <v>310401039</v>
      </c>
      <c r="C2342" s="103" t="s">
        <v>3872</v>
      </c>
      <c r="D2342" s="103"/>
      <c r="E2342" s="103"/>
      <c r="F2342" s="114" t="s">
        <v>31</v>
      </c>
      <c r="G2342" s="114" t="s">
        <v>32</v>
      </c>
      <c r="H2342" s="373">
        <v>20</v>
      </c>
      <c r="I2342" s="374"/>
      <c r="J2342" s="375"/>
      <c r="K2342" s="103"/>
      <c r="L2342" s="114"/>
      <c r="M2342" s="114"/>
      <c r="N2342" s="103"/>
      <c r="O2342" s="103" t="s">
        <v>17</v>
      </c>
    </row>
    <row r="2343" spans="1:15" ht="22.5" hidden="1" customHeight="1">
      <c r="A2343" s="103">
        <f>MAX(A$2:A2342)+1</f>
        <v>2190</v>
      </c>
      <c r="B2343" s="103">
        <v>310401040</v>
      </c>
      <c r="C2343" s="103" t="s">
        <v>3873</v>
      </c>
      <c r="D2343" s="103" t="s">
        <v>3874</v>
      </c>
      <c r="E2343" s="105"/>
      <c r="F2343" s="114" t="s">
        <v>31</v>
      </c>
      <c r="G2343" s="114" t="s">
        <v>32</v>
      </c>
      <c r="H2343" s="376">
        <v>59</v>
      </c>
      <c r="I2343" s="377"/>
      <c r="J2343" s="378"/>
      <c r="K2343" s="244" t="s">
        <v>346</v>
      </c>
      <c r="L2343" s="188"/>
      <c r="M2343" s="188"/>
      <c r="N2343" s="103"/>
      <c r="O2343" s="103" t="s">
        <v>786</v>
      </c>
    </row>
    <row r="2344" spans="1:15" ht="22.5" hidden="1" customHeight="1">
      <c r="A2344" s="103">
        <f>MAX(A$2:A2343)+1</f>
        <v>2191</v>
      </c>
      <c r="B2344" s="103">
        <v>310401041</v>
      </c>
      <c r="C2344" s="103" t="s">
        <v>3875</v>
      </c>
      <c r="D2344" s="103"/>
      <c r="E2344" s="103"/>
      <c r="F2344" s="114" t="s">
        <v>31</v>
      </c>
      <c r="G2344" s="114" t="s">
        <v>32</v>
      </c>
      <c r="H2344" s="373">
        <v>3.9</v>
      </c>
      <c r="I2344" s="374"/>
      <c r="J2344" s="375"/>
      <c r="K2344" s="103"/>
      <c r="L2344" s="114"/>
      <c r="M2344" s="114"/>
      <c r="N2344" s="103"/>
      <c r="O2344" s="103" t="s">
        <v>17</v>
      </c>
    </row>
    <row r="2345" spans="1:15" ht="22.5" hidden="1" customHeight="1">
      <c r="A2345" s="103">
        <f>MAX(A$2:A2344)+1</f>
        <v>2192</v>
      </c>
      <c r="B2345" s="103" t="s">
        <v>3876</v>
      </c>
      <c r="C2345" s="103" t="s">
        <v>3877</v>
      </c>
      <c r="D2345" s="103"/>
      <c r="E2345" s="103"/>
      <c r="F2345" s="114" t="s">
        <v>31</v>
      </c>
      <c r="G2345" s="114" t="s">
        <v>3878</v>
      </c>
      <c r="H2345" s="373">
        <v>13</v>
      </c>
      <c r="I2345" s="374"/>
      <c r="J2345" s="375"/>
      <c r="K2345" s="103"/>
      <c r="L2345" s="114"/>
      <c r="M2345" s="114"/>
      <c r="N2345" s="103"/>
      <c r="O2345" s="103" t="s">
        <v>17</v>
      </c>
    </row>
    <row r="2346" spans="1:15" ht="22.5" hidden="1" customHeight="1">
      <c r="A2346" s="103">
        <f>MAX(A$2:A2345)+1</f>
        <v>2193</v>
      </c>
      <c r="B2346" s="103">
        <v>310401042</v>
      </c>
      <c r="C2346" s="103" t="s">
        <v>3879</v>
      </c>
      <c r="D2346" s="103"/>
      <c r="E2346" s="103"/>
      <c r="F2346" s="114" t="s">
        <v>31</v>
      </c>
      <c r="G2346" s="114" t="s">
        <v>32</v>
      </c>
      <c r="H2346" s="373">
        <v>13</v>
      </c>
      <c r="I2346" s="374"/>
      <c r="J2346" s="375"/>
      <c r="K2346" s="103"/>
      <c r="L2346" s="114"/>
      <c r="M2346" s="114"/>
      <c r="N2346" s="103"/>
      <c r="O2346" s="103" t="s">
        <v>17</v>
      </c>
    </row>
    <row r="2347" spans="1:15" ht="22.5" hidden="1" customHeight="1">
      <c r="A2347" s="103">
        <f>MAX(A$2:A2346)+1</f>
        <v>2194</v>
      </c>
      <c r="B2347" s="103">
        <v>310401043</v>
      </c>
      <c r="C2347" s="103" t="s">
        <v>3880</v>
      </c>
      <c r="D2347" s="103"/>
      <c r="E2347" s="103"/>
      <c r="F2347" s="114" t="s">
        <v>31</v>
      </c>
      <c r="G2347" s="114" t="s">
        <v>32</v>
      </c>
      <c r="H2347" s="373">
        <v>3.9</v>
      </c>
      <c r="I2347" s="374"/>
      <c r="J2347" s="375"/>
      <c r="K2347" s="103"/>
      <c r="L2347" s="114"/>
      <c r="M2347" s="114"/>
      <c r="N2347" s="103"/>
      <c r="O2347" s="103" t="s">
        <v>17</v>
      </c>
    </row>
    <row r="2348" spans="1:15" ht="22.5" hidden="1" customHeight="1">
      <c r="A2348" s="103">
        <f>MAX(A$2:A2347)+1</f>
        <v>2195</v>
      </c>
      <c r="B2348" s="103">
        <v>310401044</v>
      </c>
      <c r="C2348" s="103" t="s">
        <v>3881</v>
      </c>
      <c r="D2348" s="103"/>
      <c r="E2348" s="103"/>
      <c r="F2348" s="114" t="s">
        <v>31</v>
      </c>
      <c r="G2348" s="114" t="s">
        <v>32</v>
      </c>
      <c r="H2348" s="373">
        <v>6.5</v>
      </c>
      <c r="I2348" s="374"/>
      <c r="J2348" s="375"/>
      <c r="K2348" s="103"/>
      <c r="L2348" s="114"/>
      <c r="M2348" s="114"/>
      <c r="N2348" s="103"/>
      <c r="O2348" s="103" t="s">
        <v>17</v>
      </c>
    </row>
    <row r="2349" spans="1:15" ht="22.5" hidden="1" customHeight="1">
      <c r="A2349" s="103">
        <f>MAX(A$2:A2348)+1</f>
        <v>2196</v>
      </c>
      <c r="B2349" s="103">
        <v>310401045</v>
      </c>
      <c r="C2349" s="103" t="s">
        <v>3882</v>
      </c>
      <c r="D2349" s="103"/>
      <c r="E2349" s="103"/>
      <c r="F2349" s="114" t="s">
        <v>31</v>
      </c>
      <c r="G2349" s="114" t="s">
        <v>32</v>
      </c>
      <c r="H2349" s="373">
        <v>3.9</v>
      </c>
      <c r="I2349" s="374"/>
      <c r="J2349" s="375"/>
      <c r="K2349" s="103"/>
      <c r="L2349" s="114"/>
      <c r="M2349" s="114"/>
      <c r="N2349" s="103"/>
      <c r="O2349" s="103" t="s">
        <v>17</v>
      </c>
    </row>
    <row r="2350" spans="1:15" ht="22.5" hidden="1" customHeight="1">
      <c r="A2350" s="103">
        <f>MAX(A$2:A2349)+1</f>
        <v>2197</v>
      </c>
      <c r="B2350" s="103">
        <v>310401046</v>
      </c>
      <c r="C2350" s="103" t="s">
        <v>3883</v>
      </c>
      <c r="D2350" s="103" t="s">
        <v>3884</v>
      </c>
      <c r="E2350" s="103"/>
      <c r="F2350" s="114" t="s">
        <v>31</v>
      </c>
      <c r="G2350" s="114" t="s">
        <v>32</v>
      </c>
      <c r="H2350" s="373">
        <v>39</v>
      </c>
      <c r="I2350" s="374"/>
      <c r="J2350" s="375"/>
      <c r="K2350" s="103"/>
      <c r="L2350" s="114"/>
      <c r="M2350" s="114"/>
      <c r="N2350" s="103"/>
      <c r="O2350" s="103" t="s">
        <v>17</v>
      </c>
    </row>
    <row r="2351" spans="1:15" ht="22.5" hidden="1" customHeight="1">
      <c r="A2351" s="103">
        <f>MAX(A$2:A2350)+1</f>
        <v>2198</v>
      </c>
      <c r="B2351" s="103">
        <v>310401047</v>
      </c>
      <c r="C2351" s="103" t="s">
        <v>3885</v>
      </c>
      <c r="D2351" s="103"/>
      <c r="E2351" s="103"/>
      <c r="F2351" s="114" t="s">
        <v>31</v>
      </c>
      <c r="G2351" s="114" t="s">
        <v>32</v>
      </c>
      <c r="H2351" s="373">
        <v>39</v>
      </c>
      <c r="I2351" s="374"/>
      <c r="J2351" s="375"/>
      <c r="K2351" s="103"/>
      <c r="L2351" s="114"/>
      <c r="M2351" s="114"/>
      <c r="N2351" s="103"/>
      <c r="O2351" s="103" t="s">
        <v>17</v>
      </c>
    </row>
    <row r="2352" spans="1:15" ht="22.5" hidden="1" customHeight="1">
      <c r="A2352" s="103">
        <f>MAX(A$2:A2351)+1</f>
        <v>2199</v>
      </c>
      <c r="B2352" s="103">
        <v>310401048</v>
      </c>
      <c r="C2352" s="103" t="s">
        <v>3886</v>
      </c>
      <c r="D2352" s="103" t="s">
        <v>3887</v>
      </c>
      <c r="E2352" s="103"/>
      <c r="F2352" s="114" t="s">
        <v>31</v>
      </c>
      <c r="G2352" s="114" t="s">
        <v>32</v>
      </c>
      <c r="H2352" s="373">
        <v>39</v>
      </c>
      <c r="I2352" s="374"/>
      <c r="J2352" s="375"/>
      <c r="K2352" s="244" t="s">
        <v>346</v>
      </c>
      <c r="L2352" s="114"/>
      <c r="M2352" s="114"/>
      <c r="N2352" s="103"/>
      <c r="O2352" s="103" t="s">
        <v>17</v>
      </c>
    </row>
    <row r="2353" spans="1:15" ht="22.5" hidden="1" customHeight="1">
      <c r="A2353" s="103">
        <f>MAX(A$2:A2352)+1</f>
        <v>2200</v>
      </c>
      <c r="B2353" s="103">
        <v>310401049</v>
      </c>
      <c r="C2353" s="103" t="s">
        <v>3888</v>
      </c>
      <c r="D2353" s="103"/>
      <c r="E2353" s="103"/>
      <c r="F2353" s="114" t="s">
        <v>36</v>
      </c>
      <c r="G2353" s="114" t="s">
        <v>32</v>
      </c>
      <c r="H2353" s="376">
        <v>62</v>
      </c>
      <c r="I2353" s="377"/>
      <c r="J2353" s="378"/>
      <c r="K2353" s="103" t="s">
        <v>3889</v>
      </c>
      <c r="L2353" s="188"/>
      <c r="M2353" s="188"/>
      <c r="N2353" s="103"/>
      <c r="O2353" s="103" t="s">
        <v>786</v>
      </c>
    </row>
    <row r="2354" spans="1:15" ht="78.75" hidden="1" customHeight="1">
      <c r="A2354" s="150">
        <f>MAX(A$2:A2353)+1</f>
        <v>2201</v>
      </c>
      <c r="B2354" s="150">
        <v>310401051</v>
      </c>
      <c r="C2354" s="150" t="s">
        <v>3890</v>
      </c>
      <c r="D2354" s="150" t="s">
        <v>3891</v>
      </c>
      <c r="E2354" s="150"/>
      <c r="F2354" s="147" t="s">
        <v>36</v>
      </c>
      <c r="G2354" s="147" t="s">
        <v>648</v>
      </c>
      <c r="H2354" s="373">
        <v>120</v>
      </c>
      <c r="I2354" s="374"/>
      <c r="J2354" s="375"/>
      <c r="K2354" s="150" t="s">
        <v>3892</v>
      </c>
      <c r="L2354" s="147"/>
      <c r="M2354" s="147"/>
      <c r="N2354" s="103"/>
      <c r="O2354" s="103" t="s">
        <v>17</v>
      </c>
    </row>
    <row r="2355" spans="1:15" ht="33.75" hidden="1" customHeight="1">
      <c r="A2355" s="150">
        <f>MAX(A$2:A2354)+1</f>
        <v>2202</v>
      </c>
      <c r="B2355" s="150">
        <v>310401052</v>
      </c>
      <c r="C2355" s="150" t="s">
        <v>3893</v>
      </c>
      <c r="D2355" s="150" t="s">
        <v>3894</v>
      </c>
      <c r="E2355" s="150"/>
      <c r="F2355" s="114" t="s">
        <v>23</v>
      </c>
      <c r="G2355" s="147" t="s">
        <v>32</v>
      </c>
      <c r="H2355" s="373" t="s">
        <v>56</v>
      </c>
      <c r="I2355" s="374"/>
      <c r="J2355" s="375"/>
      <c r="K2355" s="150"/>
      <c r="L2355" s="147"/>
      <c r="M2355" s="147"/>
      <c r="N2355" s="248"/>
      <c r="O2355" s="150" t="s">
        <v>94</v>
      </c>
    </row>
    <row r="2356" spans="1:15" s="87" customFormat="1" ht="22.5" hidden="1" customHeight="1">
      <c r="A2356" s="103"/>
      <c r="B2356" s="103">
        <v>310402</v>
      </c>
      <c r="C2356" s="103" t="s">
        <v>3895</v>
      </c>
      <c r="D2356" s="103"/>
      <c r="E2356" s="103" t="s">
        <v>3896</v>
      </c>
      <c r="F2356" s="114"/>
      <c r="G2356" s="114"/>
      <c r="H2356" s="373"/>
      <c r="I2356" s="374"/>
      <c r="J2356" s="375"/>
      <c r="K2356" s="103"/>
      <c r="L2356" s="114"/>
      <c r="M2356" s="114"/>
      <c r="N2356" s="103"/>
      <c r="O2356" s="103" t="s">
        <v>17</v>
      </c>
    </row>
    <row r="2357" spans="1:15" ht="22.5" hidden="1" customHeight="1">
      <c r="A2357" s="103">
        <f>MAX(A$2:A2356)+1</f>
        <v>2203</v>
      </c>
      <c r="B2357" s="103">
        <v>310402001</v>
      </c>
      <c r="C2357" s="103" t="s">
        <v>3897</v>
      </c>
      <c r="D2357" s="103"/>
      <c r="E2357" s="103"/>
      <c r="F2357" s="114" t="s">
        <v>31</v>
      </c>
      <c r="G2357" s="114" t="s">
        <v>32</v>
      </c>
      <c r="H2357" s="373">
        <v>6.5</v>
      </c>
      <c r="I2357" s="374"/>
      <c r="J2357" s="375"/>
      <c r="K2357" s="103"/>
      <c r="L2357" s="114"/>
      <c r="M2357" s="114"/>
      <c r="N2357" s="103"/>
      <c r="O2357" s="103" t="s">
        <v>17</v>
      </c>
    </row>
    <row r="2358" spans="1:15" ht="22.5" hidden="1" customHeight="1">
      <c r="A2358" s="103">
        <f>MAX(A$2:A2357)+1</f>
        <v>2204</v>
      </c>
      <c r="B2358" s="103">
        <v>310402002</v>
      </c>
      <c r="C2358" s="103" t="s">
        <v>3898</v>
      </c>
      <c r="D2358" s="103"/>
      <c r="E2358" s="103"/>
      <c r="F2358" s="114" t="s">
        <v>31</v>
      </c>
      <c r="G2358" s="114" t="s">
        <v>32</v>
      </c>
      <c r="H2358" s="373">
        <v>3.9</v>
      </c>
      <c r="I2358" s="374"/>
      <c r="J2358" s="375"/>
      <c r="K2358" s="103"/>
      <c r="L2358" s="114"/>
      <c r="M2358" s="114"/>
      <c r="N2358" s="103"/>
      <c r="O2358" s="103" t="s">
        <v>17</v>
      </c>
    </row>
    <row r="2359" spans="1:15" ht="22.5" hidden="1" customHeight="1">
      <c r="A2359" s="103">
        <f>MAX(A$2:A2358)+1</f>
        <v>2205</v>
      </c>
      <c r="B2359" s="103">
        <v>310402003</v>
      </c>
      <c r="C2359" s="103" t="s">
        <v>3899</v>
      </c>
      <c r="D2359" s="103"/>
      <c r="E2359" s="103"/>
      <c r="F2359" s="114" t="s">
        <v>31</v>
      </c>
      <c r="G2359" s="114" t="s">
        <v>32</v>
      </c>
      <c r="H2359" s="373">
        <v>6.5</v>
      </c>
      <c r="I2359" s="374"/>
      <c r="J2359" s="375"/>
      <c r="K2359" s="103"/>
      <c r="L2359" s="114"/>
      <c r="M2359" s="114"/>
      <c r="N2359" s="103"/>
      <c r="O2359" s="103" t="s">
        <v>17</v>
      </c>
    </row>
    <row r="2360" spans="1:15" ht="22.5" hidden="1" customHeight="1">
      <c r="A2360" s="103">
        <f>MAX(A$2:A2359)+1</f>
        <v>2206</v>
      </c>
      <c r="B2360" s="103">
        <v>310402004</v>
      </c>
      <c r="C2360" s="103" t="s">
        <v>3900</v>
      </c>
      <c r="D2360" s="103" t="s">
        <v>3901</v>
      </c>
      <c r="E2360" s="103"/>
      <c r="F2360" s="114" t="s">
        <v>31</v>
      </c>
      <c r="G2360" s="114" t="s">
        <v>32</v>
      </c>
      <c r="H2360" s="373">
        <v>65</v>
      </c>
      <c r="I2360" s="374"/>
      <c r="J2360" s="375"/>
      <c r="K2360" s="103"/>
      <c r="L2360" s="114"/>
      <c r="M2360" s="114"/>
      <c r="N2360" s="103"/>
      <c r="O2360" s="103" t="s">
        <v>17</v>
      </c>
    </row>
    <row r="2361" spans="1:15" ht="22.5" hidden="1" customHeight="1">
      <c r="A2361" s="103">
        <f>MAX(A$2:A2360)+1</f>
        <v>2207</v>
      </c>
      <c r="B2361" s="103">
        <v>310402005</v>
      </c>
      <c r="C2361" s="103" t="s">
        <v>3902</v>
      </c>
      <c r="D2361" s="103"/>
      <c r="E2361" s="103"/>
      <c r="F2361" s="114" t="s">
        <v>31</v>
      </c>
      <c r="G2361" s="114" t="s">
        <v>32</v>
      </c>
      <c r="H2361" s="373">
        <v>7.8</v>
      </c>
      <c r="I2361" s="374"/>
      <c r="J2361" s="375"/>
      <c r="K2361" s="103"/>
      <c r="L2361" s="114"/>
      <c r="M2361" s="114"/>
      <c r="N2361" s="103"/>
      <c r="O2361" s="103" t="s">
        <v>17</v>
      </c>
    </row>
    <row r="2362" spans="1:15" ht="22.5" hidden="1" customHeight="1">
      <c r="A2362" s="103">
        <f>MAX(A$2:A2361)+1</f>
        <v>2208</v>
      </c>
      <c r="B2362" s="103">
        <v>310402006</v>
      </c>
      <c r="C2362" s="103" t="s">
        <v>3903</v>
      </c>
      <c r="D2362" s="103" t="s">
        <v>3904</v>
      </c>
      <c r="E2362" s="103"/>
      <c r="F2362" s="114" t="s">
        <v>31</v>
      </c>
      <c r="G2362" s="114" t="s">
        <v>32</v>
      </c>
      <c r="H2362" s="373">
        <v>16</v>
      </c>
      <c r="I2362" s="374"/>
      <c r="J2362" s="375"/>
      <c r="K2362" s="103"/>
      <c r="L2362" s="114"/>
      <c r="M2362" s="114"/>
      <c r="N2362" s="103"/>
      <c r="O2362" s="103" t="s">
        <v>17</v>
      </c>
    </row>
    <row r="2363" spans="1:15" ht="22.5" hidden="1" customHeight="1">
      <c r="A2363" s="103">
        <f>MAX(A$2:A2362)+1</f>
        <v>2209</v>
      </c>
      <c r="B2363" s="103">
        <v>310402007</v>
      </c>
      <c r="C2363" s="103" t="s">
        <v>3478</v>
      </c>
      <c r="D2363" s="103"/>
      <c r="E2363" s="103"/>
      <c r="F2363" s="114" t="s">
        <v>31</v>
      </c>
      <c r="G2363" s="114" t="s">
        <v>32</v>
      </c>
      <c r="H2363" s="373">
        <v>20</v>
      </c>
      <c r="I2363" s="374"/>
      <c r="J2363" s="375"/>
      <c r="K2363" s="103"/>
      <c r="L2363" s="114"/>
      <c r="M2363" s="114"/>
      <c r="N2363" s="103"/>
      <c r="O2363" s="103" t="s">
        <v>17</v>
      </c>
    </row>
    <row r="2364" spans="1:15" ht="22.5" hidden="1" customHeight="1">
      <c r="A2364" s="103">
        <f>MAX(A$2:A2363)+1</f>
        <v>2210</v>
      </c>
      <c r="B2364" s="103">
        <v>310402008</v>
      </c>
      <c r="C2364" s="103" t="s">
        <v>3905</v>
      </c>
      <c r="D2364" s="103"/>
      <c r="E2364" s="103"/>
      <c r="F2364" s="114" t="s">
        <v>31</v>
      </c>
      <c r="G2364" s="114" t="s">
        <v>32</v>
      </c>
      <c r="H2364" s="373">
        <v>26</v>
      </c>
      <c r="I2364" s="374"/>
      <c r="J2364" s="375"/>
      <c r="K2364" s="103"/>
      <c r="L2364" s="114"/>
      <c r="M2364" s="114"/>
      <c r="N2364" s="103"/>
      <c r="O2364" s="103" t="s">
        <v>17</v>
      </c>
    </row>
    <row r="2365" spans="1:15" ht="22.5" hidden="1" customHeight="1">
      <c r="A2365" s="103">
        <f>MAX(A$2:A2364)+1</f>
        <v>2211</v>
      </c>
      <c r="B2365" s="103">
        <v>310402009</v>
      </c>
      <c r="C2365" s="103" t="s">
        <v>3906</v>
      </c>
      <c r="D2365" s="103"/>
      <c r="E2365" s="103"/>
      <c r="F2365" s="114" t="s">
        <v>36</v>
      </c>
      <c r="G2365" s="114" t="s">
        <v>32</v>
      </c>
      <c r="H2365" s="373">
        <v>26</v>
      </c>
      <c r="I2365" s="374"/>
      <c r="J2365" s="375"/>
      <c r="K2365" s="103"/>
      <c r="L2365" s="114"/>
      <c r="M2365" s="114"/>
      <c r="N2365" s="103"/>
      <c r="O2365" s="103" t="s">
        <v>17</v>
      </c>
    </row>
    <row r="2366" spans="1:15" ht="22.5" hidden="1" customHeight="1">
      <c r="A2366" s="103">
        <f>MAX(A$2:A2365)+1</f>
        <v>2212</v>
      </c>
      <c r="B2366" s="103">
        <v>310402010</v>
      </c>
      <c r="C2366" s="103" t="s">
        <v>3907</v>
      </c>
      <c r="D2366" s="103"/>
      <c r="E2366" s="103"/>
      <c r="F2366" s="114" t="s">
        <v>31</v>
      </c>
      <c r="G2366" s="114" t="s">
        <v>32</v>
      </c>
      <c r="H2366" s="373">
        <v>20</v>
      </c>
      <c r="I2366" s="374"/>
      <c r="J2366" s="375"/>
      <c r="K2366" s="103" t="s">
        <v>3908</v>
      </c>
      <c r="L2366" s="114"/>
      <c r="M2366" s="114"/>
      <c r="N2366" s="103"/>
      <c r="O2366" s="103" t="s">
        <v>17</v>
      </c>
    </row>
    <row r="2367" spans="1:15" ht="22.5" hidden="1" customHeight="1">
      <c r="A2367" s="103">
        <f>MAX(A$2:A2366)+1</f>
        <v>2213</v>
      </c>
      <c r="B2367" s="103">
        <v>310402011</v>
      </c>
      <c r="C2367" s="103" t="s">
        <v>3909</v>
      </c>
      <c r="D2367" s="103"/>
      <c r="E2367" s="103"/>
      <c r="F2367" s="114" t="s">
        <v>31</v>
      </c>
      <c r="G2367" s="114" t="s">
        <v>32</v>
      </c>
      <c r="H2367" s="373">
        <v>65</v>
      </c>
      <c r="I2367" s="374"/>
      <c r="J2367" s="375"/>
      <c r="K2367" s="244" t="s">
        <v>346</v>
      </c>
      <c r="L2367" s="114"/>
      <c r="M2367" s="114"/>
      <c r="N2367" s="103"/>
      <c r="O2367" s="103" t="s">
        <v>17</v>
      </c>
    </row>
    <row r="2368" spans="1:15" ht="22.5" hidden="1" customHeight="1">
      <c r="A2368" s="103">
        <f>MAX(A$2:A2367)+1</f>
        <v>2214</v>
      </c>
      <c r="B2368" s="103">
        <v>310402012</v>
      </c>
      <c r="C2368" s="103" t="s">
        <v>3910</v>
      </c>
      <c r="D2368" s="103"/>
      <c r="E2368" s="103"/>
      <c r="F2368" s="114" t="s">
        <v>31</v>
      </c>
      <c r="G2368" s="114" t="s">
        <v>32</v>
      </c>
      <c r="H2368" s="373">
        <v>20</v>
      </c>
      <c r="I2368" s="374"/>
      <c r="J2368" s="375"/>
      <c r="K2368" s="244"/>
      <c r="L2368" s="114"/>
      <c r="M2368" s="114"/>
      <c r="N2368" s="103"/>
      <c r="O2368" s="103" t="s">
        <v>17</v>
      </c>
    </row>
    <row r="2369" spans="1:15" ht="22.5" hidden="1" customHeight="1">
      <c r="A2369" s="103">
        <f>MAX(A$2:A2368)+1</f>
        <v>2215</v>
      </c>
      <c r="B2369" s="103">
        <v>310402013</v>
      </c>
      <c r="C2369" s="103" t="s">
        <v>3911</v>
      </c>
      <c r="D2369" s="103"/>
      <c r="E2369" s="103"/>
      <c r="F2369" s="114" t="s">
        <v>31</v>
      </c>
      <c r="G2369" s="114" t="s">
        <v>32</v>
      </c>
      <c r="H2369" s="373">
        <v>39</v>
      </c>
      <c r="I2369" s="374"/>
      <c r="J2369" s="375"/>
      <c r="K2369" s="244" t="s">
        <v>346</v>
      </c>
      <c r="L2369" s="114"/>
      <c r="M2369" s="114"/>
      <c r="N2369" s="103"/>
      <c r="O2369" s="103" t="s">
        <v>17</v>
      </c>
    </row>
    <row r="2370" spans="1:15" ht="22.5" hidden="1" customHeight="1">
      <c r="A2370" s="103">
        <f>MAX(A$2:A2369)+1</f>
        <v>2216</v>
      </c>
      <c r="B2370" s="103">
        <v>310402014</v>
      </c>
      <c r="C2370" s="103" t="s">
        <v>3912</v>
      </c>
      <c r="D2370" s="103"/>
      <c r="E2370" s="103"/>
      <c r="F2370" s="114" t="s">
        <v>31</v>
      </c>
      <c r="G2370" s="114" t="s">
        <v>32</v>
      </c>
      <c r="H2370" s="373">
        <v>39</v>
      </c>
      <c r="I2370" s="374"/>
      <c r="J2370" s="375"/>
      <c r="K2370" s="244" t="s">
        <v>346</v>
      </c>
      <c r="L2370" s="114"/>
      <c r="M2370" s="114"/>
      <c r="N2370" s="103"/>
      <c r="O2370" s="103" t="s">
        <v>17</v>
      </c>
    </row>
    <row r="2371" spans="1:15" ht="22.5" hidden="1" customHeight="1">
      <c r="A2371" s="103">
        <f>MAX(A$2:A2370)+1</f>
        <v>2217</v>
      </c>
      <c r="B2371" s="103">
        <v>310402015</v>
      </c>
      <c r="C2371" s="103" t="s">
        <v>3913</v>
      </c>
      <c r="D2371" s="103"/>
      <c r="E2371" s="103"/>
      <c r="F2371" s="114" t="s">
        <v>31</v>
      </c>
      <c r="G2371" s="114" t="s">
        <v>32</v>
      </c>
      <c r="H2371" s="373">
        <v>26</v>
      </c>
      <c r="I2371" s="374"/>
      <c r="J2371" s="375"/>
      <c r="K2371" s="244"/>
      <c r="L2371" s="114"/>
      <c r="M2371" s="114"/>
      <c r="N2371" s="103"/>
      <c r="O2371" s="103" t="s">
        <v>17</v>
      </c>
    </row>
    <row r="2372" spans="1:15" ht="22.5" hidden="1" customHeight="1">
      <c r="A2372" s="103">
        <f>MAX(A$2:A2371)+1</f>
        <v>2218</v>
      </c>
      <c r="B2372" s="103">
        <v>310402016</v>
      </c>
      <c r="C2372" s="103" t="s">
        <v>3914</v>
      </c>
      <c r="D2372" s="103"/>
      <c r="E2372" s="103"/>
      <c r="F2372" s="114" t="s">
        <v>31</v>
      </c>
      <c r="G2372" s="114" t="s">
        <v>32</v>
      </c>
      <c r="H2372" s="376">
        <v>98</v>
      </c>
      <c r="I2372" s="377"/>
      <c r="J2372" s="378"/>
      <c r="K2372" s="244" t="s">
        <v>346</v>
      </c>
      <c r="L2372" s="188"/>
      <c r="M2372" s="188"/>
      <c r="N2372" s="103"/>
      <c r="O2372" s="103" t="s">
        <v>786</v>
      </c>
    </row>
    <row r="2373" spans="1:15" ht="22.5" hidden="1" customHeight="1">
      <c r="A2373" s="103">
        <f>MAX(A$2:A2372)+1</f>
        <v>2219</v>
      </c>
      <c r="B2373" s="103">
        <v>310402017</v>
      </c>
      <c r="C2373" s="103" t="s">
        <v>3915</v>
      </c>
      <c r="D2373" s="103" t="s">
        <v>3916</v>
      </c>
      <c r="E2373" s="103"/>
      <c r="F2373" s="114" t="s">
        <v>31</v>
      </c>
      <c r="G2373" s="114" t="s">
        <v>32</v>
      </c>
      <c r="H2373" s="373">
        <v>26</v>
      </c>
      <c r="I2373" s="374"/>
      <c r="J2373" s="375"/>
      <c r="K2373" s="103"/>
      <c r="L2373" s="114"/>
      <c r="M2373" s="114"/>
      <c r="N2373" s="103"/>
      <c r="O2373" s="103" t="s">
        <v>17</v>
      </c>
    </row>
    <row r="2374" spans="1:15" ht="22.5" hidden="1" customHeight="1">
      <c r="A2374" s="103">
        <f>MAX(A$2:A2373)+1</f>
        <v>2220</v>
      </c>
      <c r="B2374" s="103">
        <v>310402018</v>
      </c>
      <c r="C2374" s="103" t="s">
        <v>3917</v>
      </c>
      <c r="D2374" s="103"/>
      <c r="E2374" s="103"/>
      <c r="F2374" s="114" t="s">
        <v>31</v>
      </c>
      <c r="G2374" s="114" t="s">
        <v>32</v>
      </c>
      <c r="H2374" s="373">
        <v>39</v>
      </c>
      <c r="I2374" s="374"/>
      <c r="J2374" s="375"/>
      <c r="K2374" s="103"/>
      <c r="L2374" s="114"/>
      <c r="M2374" s="114"/>
      <c r="N2374" s="103"/>
      <c r="O2374" s="103" t="s">
        <v>17</v>
      </c>
    </row>
    <row r="2375" spans="1:15" ht="22.5" hidden="1" customHeight="1">
      <c r="A2375" s="103">
        <f>MAX(A$2:A2374)+1</f>
        <v>2221</v>
      </c>
      <c r="B2375" s="103">
        <v>310402019</v>
      </c>
      <c r="C2375" s="103" t="s">
        <v>3918</v>
      </c>
      <c r="D2375" s="103"/>
      <c r="E2375" s="103"/>
      <c r="F2375" s="114" t="s">
        <v>31</v>
      </c>
      <c r="G2375" s="114" t="s">
        <v>32</v>
      </c>
      <c r="H2375" s="373">
        <v>13</v>
      </c>
      <c r="I2375" s="374"/>
      <c r="J2375" s="375"/>
      <c r="K2375" s="103"/>
      <c r="L2375" s="114"/>
      <c r="M2375" s="114"/>
      <c r="N2375" s="103"/>
      <c r="O2375" s="103" t="s">
        <v>17</v>
      </c>
    </row>
    <row r="2376" spans="1:15" ht="22.5" hidden="1" customHeight="1">
      <c r="A2376" s="103">
        <f>MAX(A$2:A2375)+1</f>
        <v>2222</v>
      </c>
      <c r="B2376" s="103">
        <v>310402020</v>
      </c>
      <c r="C2376" s="103" t="s">
        <v>3919</v>
      </c>
      <c r="D2376" s="103"/>
      <c r="E2376" s="103"/>
      <c r="F2376" s="114" t="s">
        <v>31</v>
      </c>
      <c r="G2376" s="114" t="s">
        <v>32</v>
      </c>
      <c r="H2376" s="376">
        <v>42</v>
      </c>
      <c r="I2376" s="377"/>
      <c r="J2376" s="378"/>
      <c r="K2376" s="103"/>
      <c r="L2376" s="188"/>
      <c r="M2376" s="188"/>
      <c r="N2376" s="103"/>
      <c r="O2376" s="103" t="s">
        <v>786</v>
      </c>
    </row>
    <row r="2377" spans="1:15" ht="22.5" hidden="1" customHeight="1">
      <c r="A2377" s="103">
        <f>MAX(A$2:A2376)+1</f>
        <v>2223</v>
      </c>
      <c r="B2377" s="103">
        <v>310402021</v>
      </c>
      <c r="C2377" s="103" t="s">
        <v>3920</v>
      </c>
      <c r="D2377" s="103"/>
      <c r="E2377" s="103"/>
      <c r="F2377" s="114" t="s">
        <v>31</v>
      </c>
      <c r="G2377" s="114" t="s">
        <v>32</v>
      </c>
      <c r="H2377" s="373">
        <v>13</v>
      </c>
      <c r="I2377" s="374"/>
      <c r="J2377" s="375"/>
      <c r="K2377" s="103"/>
      <c r="L2377" s="114"/>
      <c r="M2377" s="114"/>
      <c r="N2377" s="103"/>
      <c r="O2377" s="103" t="s">
        <v>17</v>
      </c>
    </row>
    <row r="2378" spans="1:15" ht="22.5" hidden="1" customHeight="1">
      <c r="A2378" s="103">
        <f>MAX(A$2:A2377)+1</f>
        <v>2224</v>
      </c>
      <c r="B2378" s="103">
        <v>310402022</v>
      </c>
      <c r="C2378" s="103" t="s">
        <v>3921</v>
      </c>
      <c r="D2378" s="103"/>
      <c r="E2378" s="103"/>
      <c r="F2378" s="114" t="s">
        <v>31</v>
      </c>
      <c r="G2378" s="114" t="s">
        <v>32</v>
      </c>
      <c r="H2378" s="373">
        <v>33</v>
      </c>
      <c r="I2378" s="374"/>
      <c r="J2378" s="375"/>
      <c r="K2378" s="103"/>
      <c r="L2378" s="114"/>
      <c r="M2378" s="114"/>
      <c r="N2378" s="103"/>
      <c r="O2378" s="103" t="s">
        <v>17</v>
      </c>
    </row>
    <row r="2379" spans="1:15" ht="22.5" hidden="1" customHeight="1">
      <c r="A2379" s="103">
        <f>MAX(A$2:A2378)+1</f>
        <v>2225</v>
      </c>
      <c r="B2379" s="103">
        <v>310402023</v>
      </c>
      <c r="C2379" s="103" t="s">
        <v>3922</v>
      </c>
      <c r="D2379" s="103"/>
      <c r="E2379" s="103"/>
      <c r="F2379" s="114" t="s">
        <v>31</v>
      </c>
      <c r="G2379" s="114" t="s">
        <v>32</v>
      </c>
      <c r="H2379" s="373">
        <v>39</v>
      </c>
      <c r="I2379" s="374"/>
      <c r="J2379" s="375"/>
      <c r="K2379" s="103"/>
      <c r="L2379" s="114"/>
      <c r="M2379" s="114"/>
      <c r="N2379" s="103"/>
      <c r="O2379" s="103" t="s">
        <v>17</v>
      </c>
    </row>
    <row r="2380" spans="1:15" ht="22.5" hidden="1" customHeight="1">
      <c r="A2380" s="103">
        <f>MAX(A$2:A2379)+1</f>
        <v>2226</v>
      </c>
      <c r="B2380" s="103">
        <v>310402024</v>
      </c>
      <c r="C2380" s="154" t="s">
        <v>3923</v>
      </c>
      <c r="D2380" s="154" t="s">
        <v>3924</v>
      </c>
      <c r="E2380" s="154"/>
      <c r="F2380" s="114" t="s">
        <v>31</v>
      </c>
      <c r="G2380" s="188" t="s">
        <v>32</v>
      </c>
      <c r="H2380" s="373">
        <v>20</v>
      </c>
      <c r="I2380" s="374"/>
      <c r="J2380" s="375"/>
      <c r="K2380" s="154"/>
      <c r="L2380" s="114"/>
      <c r="M2380" s="188"/>
      <c r="N2380" s="114"/>
      <c r="O2380" s="103" t="s">
        <v>915</v>
      </c>
    </row>
    <row r="2381" spans="1:15" ht="22.5" hidden="1" customHeight="1">
      <c r="A2381" s="103">
        <f>MAX(A$2:A2380)+1</f>
        <v>2227</v>
      </c>
      <c r="B2381" s="103">
        <v>310402025</v>
      </c>
      <c r="C2381" s="103" t="s">
        <v>3925</v>
      </c>
      <c r="D2381" s="103"/>
      <c r="E2381" s="103"/>
      <c r="F2381" s="114" t="s">
        <v>36</v>
      </c>
      <c r="G2381" s="114" t="s">
        <v>32</v>
      </c>
      <c r="H2381" s="373">
        <v>33</v>
      </c>
      <c r="I2381" s="374"/>
      <c r="J2381" s="375"/>
      <c r="K2381" s="103" t="s">
        <v>3926</v>
      </c>
      <c r="L2381" s="114"/>
      <c r="M2381" s="114"/>
      <c r="N2381" s="103"/>
      <c r="O2381" s="103" t="s">
        <v>17</v>
      </c>
    </row>
    <row r="2382" spans="1:15" ht="22.5" hidden="1" customHeight="1">
      <c r="A2382" s="103">
        <f>MAX(A$2:A2381)+1</f>
        <v>2228</v>
      </c>
      <c r="B2382" s="103" t="s">
        <v>3927</v>
      </c>
      <c r="C2382" s="103" t="s">
        <v>3928</v>
      </c>
      <c r="D2382" s="103"/>
      <c r="E2382" s="103"/>
      <c r="F2382" s="114" t="s">
        <v>31</v>
      </c>
      <c r="G2382" s="114" t="s">
        <v>32</v>
      </c>
      <c r="H2382" s="373">
        <v>13</v>
      </c>
      <c r="I2382" s="374"/>
      <c r="J2382" s="375"/>
      <c r="K2382" s="103"/>
      <c r="L2382" s="114"/>
      <c r="M2382" s="114"/>
      <c r="N2382" s="103"/>
      <c r="O2382" s="103" t="s">
        <v>17</v>
      </c>
    </row>
    <row r="2383" spans="1:15" s="87" customFormat="1" ht="22.5" hidden="1" customHeight="1">
      <c r="A2383" s="103"/>
      <c r="B2383" s="103">
        <v>310403</v>
      </c>
      <c r="C2383" s="103" t="s">
        <v>3929</v>
      </c>
      <c r="D2383" s="103"/>
      <c r="E2383" s="103"/>
      <c r="F2383" s="114"/>
      <c r="G2383" s="114"/>
      <c r="H2383" s="373"/>
      <c r="I2383" s="374"/>
      <c r="J2383" s="375"/>
      <c r="K2383" s="103"/>
      <c r="L2383" s="114"/>
      <c r="M2383" s="114"/>
      <c r="N2383" s="103"/>
      <c r="O2383" s="103" t="s">
        <v>17</v>
      </c>
    </row>
    <row r="2384" spans="1:15" ht="22.5" hidden="1" customHeight="1">
      <c r="A2384" s="103">
        <f>MAX(A$2:A2383)+1</f>
        <v>2229</v>
      </c>
      <c r="B2384" s="103">
        <v>310403001</v>
      </c>
      <c r="C2384" s="190" t="s">
        <v>3930</v>
      </c>
      <c r="D2384" s="103" t="s">
        <v>3931</v>
      </c>
      <c r="E2384" s="103"/>
      <c r="F2384" s="114" t="s">
        <v>31</v>
      </c>
      <c r="G2384" s="114" t="s">
        <v>32</v>
      </c>
      <c r="H2384" s="373">
        <v>39</v>
      </c>
      <c r="I2384" s="374"/>
      <c r="J2384" s="375"/>
      <c r="K2384" s="103"/>
      <c r="L2384" s="114"/>
      <c r="M2384" s="114"/>
      <c r="N2384" s="103"/>
      <c r="O2384" s="103" t="s">
        <v>17</v>
      </c>
    </row>
    <row r="2385" spans="1:15" ht="22.5" hidden="1" customHeight="1">
      <c r="A2385" s="103">
        <f>MAX(A$2:A2384)+1</f>
        <v>2230</v>
      </c>
      <c r="B2385" s="103">
        <v>310403002</v>
      </c>
      <c r="C2385" s="190" t="s">
        <v>3932</v>
      </c>
      <c r="D2385" s="103"/>
      <c r="E2385" s="103"/>
      <c r="F2385" s="114" t="s">
        <v>31</v>
      </c>
      <c r="G2385" s="114" t="s">
        <v>32</v>
      </c>
      <c r="H2385" s="373">
        <v>59</v>
      </c>
      <c r="I2385" s="374"/>
      <c r="J2385" s="375"/>
      <c r="K2385" s="103"/>
      <c r="L2385" s="114"/>
      <c r="M2385" s="114"/>
      <c r="N2385" s="103"/>
      <c r="O2385" s="103" t="s">
        <v>17</v>
      </c>
    </row>
    <row r="2386" spans="1:15" ht="22.5" hidden="1" customHeight="1">
      <c r="A2386" s="103">
        <f>MAX(A$2:A2385)+1</f>
        <v>2231</v>
      </c>
      <c r="B2386" s="103">
        <v>310403003</v>
      </c>
      <c r="C2386" s="190" t="s">
        <v>3933</v>
      </c>
      <c r="D2386" s="103"/>
      <c r="E2386" s="103"/>
      <c r="F2386" s="114" t="s">
        <v>31</v>
      </c>
      <c r="G2386" s="114" t="s">
        <v>32</v>
      </c>
      <c r="H2386" s="373">
        <v>59</v>
      </c>
      <c r="I2386" s="374"/>
      <c r="J2386" s="375"/>
      <c r="K2386" s="103"/>
      <c r="L2386" s="114"/>
      <c r="M2386" s="114"/>
      <c r="N2386" s="103"/>
      <c r="O2386" s="103" t="s">
        <v>17</v>
      </c>
    </row>
    <row r="2387" spans="1:15" ht="22.5" hidden="1" customHeight="1">
      <c r="A2387" s="103">
        <f>MAX(A$2:A2386)+1</f>
        <v>2232</v>
      </c>
      <c r="B2387" s="103">
        <v>310403004</v>
      </c>
      <c r="C2387" s="190" t="s">
        <v>3934</v>
      </c>
      <c r="D2387" s="103"/>
      <c r="E2387" s="103"/>
      <c r="F2387" s="114" t="s">
        <v>36</v>
      </c>
      <c r="G2387" s="114" t="s">
        <v>32</v>
      </c>
      <c r="H2387" s="373">
        <v>39</v>
      </c>
      <c r="I2387" s="374"/>
      <c r="J2387" s="375"/>
      <c r="K2387" s="103"/>
      <c r="L2387" s="114"/>
      <c r="M2387" s="114"/>
      <c r="N2387" s="103"/>
      <c r="O2387" s="103" t="s">
        <v>17</v>
      </c>
    </row>
    <row r="2388" spans="1:15" ht="22.5" hidden="1" customHeight="1">
      <c r="A2388" s="103">
        <f>MAX(A$2:A2387)+1</f>
        <v>2233</v>
      </c>
      <c r="B2388" s="103">
        <v>310403005</v>
      </c>
      <c r="C2388" s="190" t="s">
        <v>3935</v>
      </c>
      <c r="D2388" s="103"/>
      <c r="E2388" s="103"/>
      <c r="F2388" s="114" t="s">
        <v>36</v>
      </c>
      <c r="G2388" s="114" t="s">
        <v>32</v>
      </c>
      <c r="H2388" s="373">
        <v>91</v>
      </c>
      <c r="I2388" s="374"/>
      <c r="J2388" s="375"/>
      <c r="K2388" s="103"/>
      <c r="L2388" s="114"/>
      <c r="M2388" s="114"/>
      <c r="N2388" s="103"/>
      <c r="O2388" s="103" t="s">
        <v>17</v>
      </c>
    </row>
    <row r="2389" spans="1:15" ht="22.5" hidden="1" customHeight="1">
      <c r="A2389" s="103">
        <f>MAX(A$2:A2388)+1</f>
        <v>2234</v>
      </c>
      <c r="B2389" s="103">
        <v>310403006</v>
      </c>
      <c r="C2389" s="190" t="s">
        <v>3936</v>
      </c>
      <c r="D2389" s="103"/>
      <c r="E2389" s="103"/>
      <c r="F2389" s="114" t="s">
        <v>31</v>
      </c>
      <c r="G2389" s="114" t="s">
        <v>32</v>
      </c>
      <c r="H2389" s="376">
        <v>142</v>
      </c>
      <c r="I2389" s="377"/>
      <c r="J2389" s="378"/>
      <c r="K2389" s="103"/>
      <c r="L2389" s="188"/>
      <c r="M2389" s="188"/>
      <c r="N2389" s="103"/>
      <c r="O2389" s="103" t="s">
        <v>786</v>
      </c>
    </row>
    <row r="2390" spans="1:15" ht="22.5" hidden="1" customHeight="1">
      <c r="A2390" s="103">
        <f>MAX(A$2:A2389)+1</f>
        <v>2235</v>
      </c>
      <c r="B2390" s="103">
        <v>310403007</v>
      </c>
      <c r="C2390" s="190" t="s">
        <v>3937</v>
      </c>
      <c r="D2390" s="103"/>
      <c r="E2390" s="103"/>
      <c r="F2390" s="114" t="s">
        <v>31</v>
      </c>
      <c r="G2390" s="114" t="s">
        <v>32</v>
      </c>
      <c r="H2390" s="373">
        <v>20</v>
      </c>
      <c r="I2390" s="374"/>
      <c r="J2390" s="375"/>
      <c r="K2390" s="103"/>
      <c r="L2390" s="114"/>
      <c r="M2390" s="114"/>
      <c r="N2390" s="103"/>
      <c r="O2390" s="103" t="s">
        <v>17</v>
      </c>
    </row>
    <row r="2391" spans="1:15" ht="22.5" hidden="1" customHeight="1">
      <c r="A2391" s="103">
        <f>MAX(A$2:A2390)+1</f>
        <v>2236</v>
      </c>
      <c r="B2391" s="103" t="s">
        <v>3938</v>
      </c>
      <c r="C2391" s="190" t="s">
        <v>3937</v>
      </c>
      <c r="D2391" s="103"/>
      <c r="E2391" s="103"/>
      <c r="F2391" s="114" t="s">
        <v>31</v>
      </c>
      <c r="G2391" s="114" t="s">
        <v>32</v>
      </c>
      <c r="H2391" s="373">
        <v>46</v>
      </c>
      <c r="I2391" s="374"/>
      <c r="J2391" s="375"/>
      <c r="K2391" s="103" t="s">
        <v>3939</v>
      </c>
      <c r="L2391" s="114"/>
      <c r="M2391" s="114"/>
      <c r="N2391" s="103"/>
      <c r="O2391" s="103" t="s">
        <v>17</v>
      </c>
    </row>
    <row r="2392" spans="1:15" ht="22.5" hidden="1" customHeight="1">
      <c r="A2392" s="103">
        <f>MAX(A$2:A2391)+1</f>
        <v>2237</v>
      </c>
      <c r="B2392" s="103">
        <v>310403008</v>
      </c>
      <c r="C2392" s="190" t="s">
        <v>3940</v>
      </c>
      <c r="D2392" s="103"/>
      <c r="E2392" s="103"/>
      <c r="F2392" s="114" t="s">
        <v>31</v>
      </c>
      <c r="G2392" s="114" t="s">
        <v>32</v>
      </c>
      <c r="H2392" s="376">
        <v>69</v>
      </c>
      <c r="I2392" s="377"/>
      <c r="J2392" s="378"/>
      <c r="K2392" s="103"/>
      <c r="L2392" s="188"/>
      <c r="M2392" s="188"/>
      <c r="N2392" s="103"/>
      <c r="O2392" s="103" t="s">
        <v>786</v>
      </c>
    </row>
    <row r="2393" spans="1:15" ht="22.5" hidden="1" customHeight="1">
      <c r="A2393" s="103">
        <f>MAX(A$2:A2392)+1</f>
        <v>2238</v>
      </c>
      <c r="B2393" s="103">
        <v>310403009</v>
      </c>
      <c r="C2393" s="190" t="s">
        <v>3941</v>
      </c>
      <c r="D2393" s="103"/>
      <c r="E2393" s="103"/>
      <c r="F2393" s="114" t="s">
        <v>31</v>
      </c>
      <c r="G2393" s="114" t="s">
        <v>32</v>
      </c>
      <c r="H2393" s="376">
        <v>150</v>
      </c>
      <c r="I2393" s="377"/>
      <c r="J2393" s="378"/>
      <c r="K2393" s="103" t="s">
        <v>2282</v>
      </c>
      <c r="L2393" s="188"/>
      <c r="M2393" s="188"/>
      <c r="N2393" s="103"/>
      <c r="O2393" s="103" t="s">
        <v>786</v>
      </c>
    </row>
    <row r="2394" spans="1:15" ht="22.5" hidden="1" customHeight="1">
      <c r="A2394" s="103">
        <f>MAX(A$2:A2393)+1</f>
        <v>2239</v>
      </c>
      <c r="B2394" s="103" t="s">
        <v>3942</v>
      </c>
      <c r="C2394" s="190" t="s">
        <v>3941</v>
      </c>
      <c r="D2394" s="103"/>
      <c r="E2394" s="103"/>
      <c r="F2394" s="114" t="s">
        <v>36</v>
      </c>
      <c r="G2394" s="114" t="s">
        <v>32</v>
      </c>
      <c r="H2394" s="376">
        <v>188</v>
      </c>
      <c r="I2394" s="377"/>
      <c r="J2394" s="378"/>
      <c r="K2394" s="103" t="s">
        <v>3939</v>
      </c>
      <c r="L2394" s="188"/>
      <c r="M2394" s="188"/>
      <c r="N2394" s="103"/>
      <c r="O2394" s="103" t="s">
        <v>786</v>
      </c>
    </row>
    <row r="2395" spans="1:15" ht="22.5" hidden="1" customHeight="1">
      <c r="A2395" s="103">
        <f>MAX(A$2:A2394)+1</f>
        <v>2240</v>
      </c>
      <c r="B2395" s="103">
        <v>310403010</v>
      </c>
      <c r="C2395" s="190" t="s">
        <v>3943</v>
      </c>
      <c r="D2395" s="103"/>
      <c r="E2395" s="103"/>
      <c r="F2395" s="114" t="s">
        <v>31</v>
      </c>
      <c r="G2395" s="114" t="s">
        <v>32</v>
      </c>
      <c r="H2395" s="376">
        <v>237</v>
      </c>
      <c r="I2395" s="377"/>
      <c r="J2395" s="378"/>
      <c r="K2395" s="103"/>
      <c r="L2395" s="188"/>
      <c r="M2395" s="188"/>
      <c r="N2395" s="103"/>
      <c r="O2395" s="103" t="s">
        <v>786</v>
      </c>
    </row>
    <row r="2396" spans="1:15" ht="22.5" hidden="1" customHeight="1">
      <c r="A2396" s="103">
        <f>MAX(A$2:A2395)+1</f>
        <v>2241</v>
      </c>
      <c r="B2396" s="103">
        <v>310403011</v>
      </c>
      <c r="C2396" s="190" t="s">
        <v>3944</v>
      </c>
      <c r="D2396" s="103" t="s">
        <v>3945</v>
      </c>
      <c r="E2396" s="103"/>
      <c r="F2396" s="114" t="s">
        <v>31</v>
      </c>
      <c r="G2396" s="114" t="s">
        <v>32</v>
      </c>
      <c r="H2396" s="373">
        <v>13</v>
      </c>
      <c r="I2396" s="374"/>
      <c r="J2396" s="375"/>
      <c r="K2396" s="103"/>
      <c r="L2396" s="114"/>
      <c r="M2396" s="114"/>
      <c r="N2396" s="103"/>
      <c r="O2396" s="103" t="s">
        <v>17</v>
      </c>
    </row>
    <row r="2397" spans="1:15" ht="22.5" hidden="1" customHeight="1">
      <c r="A2397" s="103">
        <f>MAX(A$2:A2396)+1</f>
        <v>2242</v>
      </c>
      <c r="B2397" s="103">
        <v>310403012</v>
      </c>
      <c r="C2397" s="190" t="s">
        <v>3946</v>
      </c>
      <c r="D2397" s="103"/>
      <c r="E2397" s="103"/>
      <c r="F2397" s="114" t="s">
        <v>31</v>
      </c>
      <c r="G2397" s="114" t="s">
        <v>32</v>
      </c>
      <c r="H2397" s="373">
        <v>7.8</v>
      </c>
      <c r="I2397" s="374"/>
      <c r="J2397" s="375"/>
      <c r="K2397" s="103"/>
      <c r="L2397" s="114"/>
      <c r="M2397" s="114"/>
      <c r="N2397" s="103"/>
      <c r="O2397" s="103" t="s">
        <v>17</v>
      </c>
    </row>
    <row r="2398" spans="1:15" ht="22.5" hidden="1" customHeight="1">
      <c r="A2398" s="103">
        <f>MAX(A$2:A2397)+1</f>
        <v>2243</v>
      </c>
      <c r="B2398" s="103">
        <v>310403013</v>
      </c>
      <c r="C2398" s="190" t="s">
        <v>3947</v>
      </c>
      <c r="D2398" s="103"/>
      <c r="E2398" s="103"/>
      <c r="F2398" s="114" t="s">
        <v>31</v>
      </c>
      <c r="G2398" s="114" t="s">
        <v>32</v>
      </c>
      <c r="H2398" s="373">
        <v>65</v>
      </c>
      <c r="I2398" s="374"/>
      <c r="J2398" s="375"/>
      <c r="K2398" s="103"/>
      <c r="L2398" s="114"/>
      <c r="M2398" s="114"/>
      <c r="N2398" s="103"/>
      <c r="O2398" s="103" t="s">
        <v>17</v>
      </c>
    </row>
    <row r="2399" spans="1:15" ht="22.5" hidden="1" customHeight="1">
      <c r="A2399" s="103">
        <f>MAX(A$2:A2398)+1</f>
        <v>2244</v>
      </c>
      <c r="B2399" s="103">
        <v>310403014</v>
      </c>
      <c r="C2399" s="190" t="s">
        <v>3948</v>
      </c>
      <c r="D2399" s="103"/>
      <c r="E2399" s="103"/>
      <c r="F2399" s="114" t="s">
        <v>31</v>
      </c>
      <c r="G2399" s="114" t="s">
        <v>32</v>
      </c>
      <c r="H2399" s="373">
        <v>26</v>
      </c>
      <c r="I2399" s="374"/>
      <c r="J2399" s="375"/>
      <c r="K2399" s="103"/>
      <c r="L2399" s="114"/>
      <c r="M2399" s="114"/>
      <c r="N2399" s="103"/>
      <c r="O2399" s="103" t="s">
        <v>17</v>
      </c>
    </row>
    <row r="2400" spans="1:15" ht="22.5" hidden="1" customHeight="1">
      <c r="A2400" s="103">
        <f>MAX(A$2:A2399)+1</f>
        <v>2245</v>
      </c>
      <c r="B2400" s="103">
        <v>310403015</v>
      </c>
      <c r="C2400" s="190" t="s">
        <v>3949</v>
      </c>
      <c r="D2400" s="103"/>
      <c r="E2400" s="103"/>
      <c r="F2400" s="114" t="s">
        <v>31</v>
      </c>
      <c r="G2400" s="114" t="s">
        <v>32</v>
      </c>
      <c r="H2400" s="373">
        <v>26</v>
      </c>
      <c r="I2400" s="374"/>
      <c r="J2400" s="375"/>
      <c r="K2400" s="103"/>
      <c r="L2400" s="114"/>
      <c r="M2400" s="114"/>
      <c r="N2400" s="103"/>
      <c r="O2400" s="103" t="s">
        <v>17</v>
      </c>
    </row>
    <row r="2401" spans="1:15" ht="22.5" hidden="1" customHeight="1">
      <c r="A2401" s="103">
        <f>MAX(A$2:A2400)+1</f>
        <v>2246</v>
      </c>
      <c r="B2401" s="103">
        <v>310403016</v>
      </c>
      <c r="C2401" s="190" t="s">
        <v>3950</v>
      </c>
      <c r="D2401" s="103"/>
      <c r="E2401" s="103" t="s">
        <v>3951</v>
      </c>
      <c r="F2401" s="114" t="s">
        <v>36</v>
      </c>
      <c r="G2401" s="114" t="s">
        <v>32</v>
      </c>
      <c r="H2401" s="373">
        <v>33</v>
      </c>
      <c r="I2401" s="374"/>
      <c r="J2401" s="375"/>
      <c r="K2401" s="190" t="s">
        <v>3889</v>
      </c>
      <c r="L2401" s="114"/>
      <c r="M2401" s="114"/>
      <c r="N2401" s="103"/>
      <c r="O2401" s="103" t="s">
        <v>17</v>
      </c>
    </row>
    <row r="2402" spans="1:15" ht="22.5" hidden="1" customHeight="1">
      <c r="A2402" s="103">
        <f>MAX(A$2:A2401)+1</f>
        <v>2247</v>
      </c>
      <c r="B2402" s="103" t="s">
        <v>3952</v>
      </c>
      <c r="C2402" s="190" t="s">
        <v>3950</v>
      </c>
      <c r="D2402" s="103"/>
      <c r="E2402" s="103"/>
      <c r="F2402" s="114" t="s">
        <v>36</v>
      </c>
      <c r="G2402" s="114" t="s">
        <v>32</v>
      </c>
      <c r="H2402" s="373">
        <v>65</v>
      </c>
      <c r="I2402" s="374"/>
      <c r="J2402" s="375"/>
      <c r="K2402" s="190" t="s">
        <v>3953</v>
      </c>
      <c r="L2402" s="114"/>
      <c r="M2402" s="114"/>
      <c r="N2402" s="103"/>
      <c r="O2402" s="103" t="s">
        <v>17</v>
      </c>
    </row>
    <row r="2403" spans="1:15" ht="22.5" hidden="1" customHeight="1">
      <c r="A2403" s="103">
        <f>MAX(A$2:A2402)+1</f>
        <v>2248</v>
      </c>
      <c r="B2403" s="103" t="s">
        <v>3954</v>
      </c>
      <c r="C2403" s="67" t="s">
        <v>3950</v>
      </c>
      <c r="D2403" s="103"/>
      <c r="E2403" s="103"/>
      <c r="F2403" s="114" t="s">
        <v>31</v>
      </c>
      <c r="G2403" s="114" t="s">
        <v>32</v>
      </c>
      <c r="H2403" s="373">
        <v>13</v>
      </c>
      <c r="I2403" s="374"/>
      <c r="J2403" s="375"/>
      <c r="K2403" s="67" t="s">
        <v>3955</v>
      </c>
      <c r="L2403" s="114"/>
      <c r="M2403" s="114"/>
      <c r="N2403" s="103"/>
      <c r="O2403" s="103" t="s">
        <v>17</v>
      </c>
    </row>
    <row r="2404" spans="1:15" ht="22.5" hidden="1" customHeight="1">
      <c r="A2404" s="103">
        <f>MAX(A$2:A2403)+1</f>
        <v>2249</v>
      </c>
      <c r="B2404" s="103" t="s">
        <v>3956</v>
      </c>
      <c r="C2404" s="67" t="s">
        <v>3950</v>
      </c>
      <c r="D2404" s="103"/>
      <c r="E2404" s="103"/>
      <c r="F2404" s="114" t="s">
        <v>31</v>
      </c>
      <c r="G2404" s="114" t="s">
        <v>32</v>
      </c>
      <c r="H2404" s="373">
        <v>39</v>
      </c>
      <c r="I2404" s="374"/>
      <c r="J2404" s="375"/>
      <c r="K2404" s="67" t="s">
        <v>3957</v>
      </c>
      <c r="L2404" s="114"/>
      <c r="M2404" s="114"/>
      <c r="N2404" s="103"/>
      <c r="O2404" s="103" t="s">
        <v>17</v>
      </c>
    </row>
    <row r="2405" spans="1:15" ht="22.5" hidden="1" customHeight="1">
      <c r="A2405" s="103">
        <f>MAX(A$2:A2404)+1</f>
        <v>2250</v>
      </c>
      <c r="B2405" s="103" t="s">
        <v>3958</v>
      </c>
      <c r="C2405" s="67" t="s">
        <v>3959</v>
      </c>
      <c r="D2405" s="103" t="s">
        <v>3961</v>
      </c>
      <c r="E2405" s="103"/>
      <c r="F2405" s="114" t="s">
        <v>31</v>
      </c>
      <c r="G2405" s="114" t="s">
        <v>32</v>
      </c>
      <c r="H2405" s="373">
        <v>39</v>
      </c>
      <c r="I2405" s="374"/>
      <c r="J2405" s="375"/>
      <c r="K2405" s="103"/>
      <c r="L2405" s="114"/>
      <c r="M2405" s="114"/>
      <c r="N2405" s="103"/>
      <c r="O2405" s="103" t="s">
        <v>17</v>
      </c>
    </row>
    <row r="2406" spans="1:15" s="87" customFormat="1" ht="45" hidden="1" customHeight="1">
      <c r="A2406" s="103"/>
      <c r="B2406" s="103">
        <v>3105</v>
      </c>
      <c r="C2406" s="103" t="s">
        <v>3962</v>
      </c>
      <c r="D2406" s="103"/>
      <c r="E2406" s="103" t="s">
        <v>3963</v>
      </c>
      <c r="F2406" s="114"/>
      <c r="G2406" s="114"/>
      <c r="H2406" s="373" t="s">
        <v>25</v>
      </c>
      <c r="I2406" s="374"/>
      <c r="J2406" s="375"/>
      <c r="K2406" s="249" t="s">
        <v>3964</v>
      </c>
      <c r="L2406" s="114"/>
      <c r="M2406" s="114"/>
      <c r="N2406" s="103"/>
      <c r="O2406" s="103" t="s">
        <v>17</v>
      </c>
    </row>
    <row r="2407" spans="1:15" s="87" customFormat="1" ht="22.5" hidden="1" customHeight="1">
      <c r="A2407" s="103"/>
      <c r="B2407" s="103">
        <v>310501</v>
      </c>
      <c r="C2407" s="103" t="s">
        <v>3965</v>
      </c>
      <c r="D2407" s="103"/>
      <c r="E2407" s="103"/>
      <c r="F2407" s="114"/>
      <c r="G2407" s="114"/>
      <c r="H2407" s="373" t="s">
        <v>25</v>
      </c>
      <c r="I2407" s="374"/>
      <c r="J2407" s="375"/>
      <c r="K2407" s="103"/>
      <c r="L2407" s="114"/>
      <c r="M2407" s="114"/>
      <c r="N2407" s="103"/>
      <c r="O2407" s="103" t="s">
        <v>17</v>
      </c>
    </row>
    <row r="2408" spans="1:15" ht="22.5" hidden="1" customHeight="1">
      <c r="A2408" s="103">
        <f>MAX(A$2:A2407)+1</f>
        <v>2251</v>
      </c>
      <c r="B2408" s="103">
        <v>310501001</v>
      </c>
      <c r="C2408" s="246" t="s">
        <v>3966</v>
      </c>
      <c r="D2408" s="249" t="s">
        <v>3967</v>
      </c>
      <c r="E2408" s="249"/>
      <c r="F2408" s="114" t="s">
        <v>31</v>
      </c>
      <c r="G2408" s="114" t="s">
        <v>32</v>
      </c>
      <c r="H2408" s="373" t="s">
        <v>25</v>
      </c>
      <c r="I2408" s="374"/>
      <c r="J2408" s="375"/>
      <c r="K2408" s="103"/>
      <c r="L2408" s="114"/>
      <c r="M2408" s="114"/>
      <c r="N2408" s="103"/>
      <c r="O2408" s="103" t="s">
        <v>17</v>
      </c>
    </row>
    <row r="2409" spans="1:15" ht="22.5" hidden="1" customHeight="1">
      <c r="A2409" s="103">
        <f>MAX(A$2:A2408)+1</f>
        <v>2252</v>
      </c>
      <c r="B2409" s="103" t="s">
        <v>3968</v>
      </c>
      <c r="C2409" s="249" t="s">
        <v>3969</v>
      </c>
      <c r="D2409" s="249"/>
      <c r="E2409" s="249"/>
      <c r="F2409" s="114" t="s">
        <v>31</v>
      </c>
      <c r="G2409" s="114" t="s">
        <v>32</v>
      </c>
      <c r="H2409" s="373" t="s">
        <v>25</v>
      </c>
      <c r="I2409" s="374"/>
      <c r="J2409" s="375"/>
      <c r="K2409" s="249" t="s">
        <v>3969</v>
      </c>
      <c r="L2409" s="114"/>
      <c r="M2409" s="114"/>
      <c r="N2409" s="103"/>
      <c r="O2409" s="103" t="s">
        <v>17</v>
      </c>
    </row>
    <row r="2410" spans="1:15" ht="22.5" hidden="1" customHeight="1">
      <c r="A2410" s="103">
        <f>MAX(A$2:A2409)+1</f>
        <v>2253</v>
      </c>
      <c r="B2410" s="103" t="s">
        <v>3970</v>
      </c>
      <c r="C2410" s="246" t="s">
        <v>3966</v>
      </c>
      <c r="D2410" s="249" t="s">
        <v>3971</v>
      </c>
      <c r="E2410" s="249"/>
      <c r="F2410" s="114" t="s">
        <v>23</v>
      </c>
      <c r="G2410" s="114" t="s">
        <v>648</v>
      </c>
      <c r="H2410" s="373" t="s">
        <v>25</v>
      </c>
      <c r="I2410" s="374"/>
      <c r="J2410" s="375"/>
      <c r="K2410" s="249" t="s">
        <v>3972</v>
      </c>
      <c r="L2410" s="114"/>
      <c r="M2410" s="114"/>
      <c r="N2410" s="103"/>
      <c r="O2410" s="103" t="s">
        <v>17</v>
      </c>
    </row>
    <row r="2411" spans="1:15" ht="22.5" hidden="1" customHeight="1">
      <c r="A2411" s="103">
        <f>MAX(A$2:A2410)+1</f>
        <v>2254</v>
      </c>
      <c r="B2411" s="103">
        <v>310501002</v>
      </c>
      <c r="C2411" s="246" t="s">
        <v>3973</v>
      </c>
      <c r="D2411" s="249" t="s">
        <v>3974</v>
      </c>
      <c r="E2411" s="249"/>
      <c r="F2411" s="114" t="s">
        <v>31</v>
      </c>
      <c r="G2411" s="114" t="s">
        <v>32</v>
      </c>
      <c r="H2411" s="373" t="s">
        <v>25</v>
      </c>
      <c r="I2411" s="374"/>
      <c r="J2411" s="375"/>
      <c r="K2411" s="103"/>
      <c r="L2411" s="114"/>
      <c r="M2411" s="114"/>
      <c r="N2411" s="103"/>
      <c r="O2411" s="103" t="s">
        <v>17</v>
      </c>
    </row>
    <row r="2412" spans="1:15" ht="22.5" hidden="1" customHeight="1">
      <c r="A2412" s="103">
        <f>MAX(A$2:A2411)+1</f>
        <v>2255</v>
      </c>
      <c r="B2412" s="103">
        <v>310501003</v>
      </c>
      <c r="C2412" s="246" t="s">
        <v>3975</v>
      </c>
      <c r="D2412" s="249"/>
      <c r="E2412" s="249"/>
      <c r="F2412" s="114" t="s">
        <v>31</v>
      </c>
      <c r="G2412" s="114" t="s">
        <v>32</v>
      </c>
      <c r="H2412" s="373" t="s">
        <v>25</v>
      </c>
      <c r="I2412" s="374"/>
      <c r="J2412" s="375"/>
      <c r="K2412" s="103"/>
      <c r="L2412" s="114"/>
      <c r="M2412" s="114"/>
      <c r="N2412" s="103"/>
      <c r="O2412" s="103" t="s">
        <v>17</v>
      </c>
    </row>
    <row r="2413" spans="1:15" ht="22.5" hidden="1" customHeight="1">
      <c r="A2413" s="103">
        <f>MAX(A$2:A2412)+1</f>
        <v>2256</v>
      </c>
      <c r="B2413" s="103">
        <v>310501004</v>
      </c>
      <c r="C2413" s="246" t="s">
        <v>3976</v>
      </c>
      <c r="D2413" s="249"/>
      <c r="E2413" s="249"/>
      <c r="F2413" s="114" t="s">
        <v>31</v>
      </c>
      <c r="G2413" s="114" t="s">
        <v>32</v>
      </c>
      <c r="H2413" s="373" t="s">
        <v>25</v>
      </c>
      <c r="I2413" s="374"/>
      <c r="J2413" s="375"/>
      <c r="K2413" s="103"/>
      <c r="L2413" s="114"/>
      <c r="M2413" s="114"/>
      <c r="N2413" s="103"/>
      <c r="O2413" s="103" t="s">
        <v>17</v>
      </c>
    </row>
    <row r="2414" spans="1:15" ht="22.5" hidden="1" customHeight="1">
      <c r="A2414" s="103">
        <f>MAX(A$2:A2413)+1</f>
        <v>2257</v>
      </c>
      <c r="B2414" s="103">
        <v>310501005</v>
      </c>
      <c r="C2414" s="246" t="s">
        <v>3977</v>
      </c>
      <c r="D2414" s="249" t="s">
        <v>3978</v>
      </c>
      <c r="E2414" s="249"/>
      <c r="F2414" s="114" t="s">
        <v>31</v>
      </c>
      <c r="G2414" s="114" t="s">
        <v>32</v>
      </c>
      <c r="H2414" s="373" t="s">
        <v>25</v>
      </c>
      <c r="I2414" s="374"/>
      <c r="J2414" s="375"/>
      <c r="K2414" s="103"/>
      <c r="L2414" s="114"/>
      <c r="M2414" s="114"/>
      <c r="N2414" s="103"/>
      <c r="O2414" s="103" t="s">
        <v>17</v>
      </c>
    </row>
    <row r="2415" spans="1:15" ht="22.5" hidden="1" customHeight="1">
      <c r="A2415" s="103">
        <f>MAX(A$2:A2414)+1</f>
        <v>2258</v>
      </c>
      <c r="B2415" s="103">
        <v>310501006</v>
      </c>
      <c r="C2415" s="246" t="s">
        <v>3979</v>
      </c>
      <c r="D2415" s="249" t="s">
        <v>3980</v>
      </c>
      <c r="E2415" s="249"/>
      <c r="F2415" s="114" t="s">
        <v>31</v>
      </c>
      <c r="G2415" s="114" t="s">
        <v>32</v>
      </c>
      <c r="H2415" s="373" t="s">
        <v>25</v>
      </c>
      <c r="I2415" s="374"/>
      <c r="J2415" s="375"/>
      <c r="K2415" s="103"/>
      <c r="L2415" s="114"/>
      <c r="M2415" s="114"/>
      <c r="N2415" s="103"/>
      <c r="O2415" s="103" t="s">
        <v>17</v>
      </c>
    </row>
    <row r="2416" spans="1:15" ht="22.5" hidden="1" customHeight="1">
      <c r="A2416" s="103">
        <f>MAX(A$2:A2415)+1</f>
        <v>2259</v>
      </c>
      <c r="B2416" s="103">
        <v>310501007</v>
      </c>
      <c r="C2416" s="246" t="s">
        <v>3981</v>
      </c>
      <c r="D2416" s="249" t="s">
        <v>3982</v>
      </c>
      <c r="E2416" s="249" t="s">
        <v>3983</v>
      </c>
      <c r="F2416" s="114" t="s">
        <v>23</v>
      </c>
      <c r="G2416" s="114" t="s">
        <v>3984</v>
      </c>
      <c r="H2416" s="373" t="s">
        <v>25</v>
      </c>
      <c r="I2416" s="374"/>
      <c r="J2416" s="375"/>
      <c r="K2416" s="103"/>
      <c r="L2416" s="114"/>
      <c r="M2416" s="114"/>
      <c r="N2416" s="103"/>
      <c r="O2416" s="103" t="s">
        <v>17</v>
      </c>
    </row>
    <row r="2417" spans="1:15" ht="22.5" hidden="1" customHeight="1">
      <c r="A2417" s="103">
        <f>MAX(A$2:A2416)+1</f>
        <v>2260</v>
      </c>
      <c r="B2417" s="103" t="s">
        <v>3985</v>
      </c>
      <c r="C2417" s="208" t="s">
        <v>3986</v>
      </c>
      <c r="D2417" s="215" t="s">
        <v>3987</v>
      </c>
      <c r="E2417" s="250"/>
      <c r="F2417" s="114" t="s">
        <v>23</v>
      </c>
      <c r="G2417" s="114" t="s">
        <v>3984</v>
      </c>
      <c r="H2417" s="373" t="s">
        <v>25</v>
      </c>
      <c r="I2417" s="374"/>
      <c r="J2417" s="375"/>
      <c r="K2417" s="103"/>
      <c r="L2417" s="114"/>
      <c r="M2417" s="114"/>
      <c r="N2417" s="103"/>
      <c r="O2417" s="103" t="s">
        <v>17</v>
      </c>
    </row>
    <row r="2418" spans="1:15" ht="22.5" hidden="1" customHeight="1">
      <c r="A2418" s="103">
        <f>MAX(A$2:A2417)+1</f>
        <v>2261</v>
      </c>
      <c r="B2418" s="103">
        <v>310501008</v>
      </c>
      <c r="C2418" s="246" t="s">
        <v>3988</v>
      </c>
      <c r="D2418" s="249" t="s">
        <v>3989</v>
      </c>
      <c r="E2418" s="249" t="s">
        <v>3983</v>
      </c>
      <c r="F2418" s="114" t="s">
        <v>23</v>
      </c>
      <c r="G2418" s="114" t="s">
        <v>3984</v>
      </c>
      <c r="H2418" s="373" t="s">
        <v>25</v>
      </c>
      <c r="I2418" s="374"/>
      <c r="J2418" s="375"/>
      <c r="K2418" s="103"/>
      <c r="L2418" s="114"/>
      <c r="M2418" s="114"/>
      <c r="N2418" s="103"/>
      <c r="O2418" s="103" t="s">
        <v>17</v>
      </c>
    </row>
    <row r="2419" spans="1:15" ht="22.5" hidden="1" customHeight="1">
      <c r="A2419" s="103">
        <f>MAX(A$2:A2418)+1</f>
        <v>2262</v>
      </c>
      <c r="B2419" s="103">
        <v>310501009</v>
      </c>
      <c r="C2419" s="246" t="s">
        <v>3990</v>
      </c>
      <c r="D2419" s="249" t="s">
        <v>3991</v>
      </c>
      <c r="E2419" s="249" t="s">
        <v>3992</v>
      </c>
      <c r="F2419" s="114" t="s">
        <v>23</v>
      </c>
      <c r="G2419" s="114" t="s">
        <v>32</v>
      </c>
      <c r="H2419" s="373" t="s">
        <v>25</v>
      </c>
      <c r="I2419" s="374"/>
      <c r="J2419" s="375"/>
      <c r="K2419" s="103" t="s">
        <v>2282</v>
      </c>
      <c r="L2419" s="114"/>
      <c r="M2419" s="114"/>
      <c r="N2419" s="103"/>
      <c r="O2419" s="103" t="s">
        <v>17</v>
      </c>
    </row>
    <row r="2420" spans="1:15" ht="22.5" hidden="1" customHeight="1">
      <c r="A2420" s="103">
        <f>MAX(A$2:A2419)+1</f>
        <v>2263</v>
      </c>
      <c r="B2420" s="103">
        <v>310501010</v>
      </c>
      <c r="C2420" s="246" t="s">
        <v>3993</v>
      </c>
      <c r="D2420" s="249" t="s">
        <v>3994</v>
      </c>
      <c r="E2420" s="249"/>
      <c r="F2420" s="114" t="s">
        <v>23</v>
      </c>
      <c r="G2420" s="114" t="s">
        <v>3995</v>
      </c>
      <c r="H2420" s="373" t="s">
        <v>25</v>
      </c>
      <c r="I2420" s="374"/>
      <c r="J2420" s="375"/>
      <c r="K2420" s="103"/>
      <c r="L2420" s="114"/>
      <c r="M2420" s="114"/>
      <c r="N2420" s="103"/>
      <c r="O2420" s="103" t="s">
        <v>17</v>
      </c>
    </row>
    <row r="2421" spans="1:15" ht="22.5" hidden="1" customHeight="1">
      <c r="A2421" s="103">
        <f>MAX(A$2:A2420)+1</f>
        <v>2264</v>
      </c>
      <c r="B2421" s="103">
        <v>310501011</v>
      </c>
      <c r="C2421" s="246" t="s">
        <v>3996</v>
      </c>
      <c r="D2421" s="103"/>
      <c r="E2421" s="103"/>
      <c r="F2421" s="114" t="s">
        <v>31</v>
      </c>
      <c r="G2421" s="114" t="s">
        <v>3997</v>
      </c>
      <c r="H2421" s="373" t="s">
        <v>25</v>
      </c>
      <c r="I2421" s="374"/>
      <c r="J2421" s="375"/>
      <c r="K2421" s="103"/>
      <c r="L2421" s="114"/>
      <c r="M2421" s="114"/>
      <c r="N2421" s="103"/>
      <c r="O2421" s="103" t="s">
        <v>17</v>
      </c>
    </row>
    <row r="2422" spans="1:15" s="87" customFormat="1" ht="22.5" hidden="1" customHeight="1">
      <c r="A2422" s="103"/>
      <c r="B2422" s="103">
        <v>310502</v>
      </c>
      <c r="C2422" s="103" t="s">
        <v>3998</v>
      </c>
      <c r="D2422" s="103"/>
      <c r="E2422" s="103"/>
      <c r="F2422" s="114"/>
      <c r="G2422" s="114"/>
      <c r="H2422" s="373" t="s">
        <v>25</v>
      </c>
      <c r="I2422" s="374"/>
      <c r="J2422" s="375"/>
      <c r="K2422" s="103"/>
      <c r="L2422" s="114"/>
      <c r="M2422" s="114"/>
      <c r="N2422" s="103"/>
      <c r="O2422" s="103" t="s">
        <v>17</v>
      </c>
    </row>
    <row r="2423" spans="1:15" ht="22.5" hidden="1" customHeight="1">
      <c r="A2423" s="103">
        <f>MAX(A$2:A2422)+1</f>
        <v>2265</v>
      </c>
      <c r="B2423" s="103">
        <v>310502001</v>
      </c>
      <c r="C2423" s="103" t="s">
        <v>3999</v>
      </c>
      <c r="D2423" s="103" t="s">
        <v>4000</v>
      </c>
      <c r="E2423" s="103"/>
      <c r="F2423" s="114" t="s">
        <v>31</v>
      </c>
      <c r="G2423" s="114" t="s">
        <v>3997</v>
      </c>
      <c r="H2423" s="373" t="s">
        <v>25</v>
      </c>
      <c r="I2423" s="374"/>
      <c r="J2423" s="375"/>
      <c r="K2423" s="103"/>
      <c r="L2423" s="114"/>
      <c r="M2423" s="114"/>
      <c r="N2423" s="103"/>
      <c r="O2423" s="103" t="s">
        <v>17</v>
      </c>
    </row>
    <row r="2424" spans="1:15" ht="22.5" hidden="1" customHeight="1">
      <c r="A2424" s="103">
        <f>MAX(A$2:A2423)+1</f>
        <v>2266</v>
      </c>
      <c r="B2424" s="103">
        <v>310502002</v>
      </c>
      <c r="C2424" s="103" t="s">
        <v>4001</v>
      </c>
      <c r="D2424" s="103" t="s">
        <v>4002</v>
      </c>
      <c r="E2424" s="103"/>
      <c r="F2424" s="114" t="s">
        <v>31</v>
      </c>
      <c r="G2424" s="114" t="s">
        <v>4003</v>
      </c>
      <c r="H2424" s="373" t="s">
        <v>25</v>
      </c>
      <c r="I2424" s="374"/>
      <c r="J2424" s="375"/>
      <c r="K2424" s="103"/>
      <c r="L2424" s="114"/>
      <c r="M2424" s="114"/>
      <c r="N2424" s="103"/>
      <c r="O2424" s="103" t="s">
        <v>17</v>
      </c>
    </row>
    <row r="2425" spans="1:15" ht="22.5" hidden="1" customHeight="1">
      <c r="A2425" s="103">
        <f>MAX(A$2:A2424)+1</f>
        <v>2267</v>
      </c>
      <c r="B2425" s="103">
        <v>310502003</v>
      </c>
      <c r="C2425" s="103" t="s">
        <v>4004</v>
      </c>
      <c r="D2425" s="103"/>
      <c r="E2425" s="103"/>
      <c r="F2425" s="114" t="s">
        <v>31</v>
      </c>
      <c r="G2425" s="114" t="s">
        <v>3997</v>
      </c>
      <c r="H2425" s="373" t="s">
        <v>25</v>
      </c>
      <c r="I2425" s="374"/>
      <c r="J2425" s="375"/>
      <c r="K2425" s="103" t="s">
        <v>1787</v>
      </c>
      <c r="L2425" s="114"/>
      <c r="M2425" s="114"/>
      <c r="N2425" s="103"/>
      <c r="O2425" s="103" t="s">
        <v>17</v>
      </c>
    </row>
    <row r="2426" spans="1:15" s="87" customFormat="1" ht="22.5" hidden="1" customHeight="1">
      <c r="A2426" s="103"/>
      <c r="B2426" s="103">
        <v>310503</v>
      </c>
      <c r="C2426" s="103" t="s">
        <v>4005</v>
      </c>
      <c r="D2426" s="103"/>
      <c r="E2426" s="103"/>
      <c r="F2426" s="114"/>
      <c r="G2426" s="114"/>
      <c r="H2426" s="373" t="s">
        <v>25</v>
      </c>
      <c r="I2426" s="374"/>
      <c r="J2426" s="375"/>
      <c r="K2426" s="103"/>
      <c r="L2426" s="114"/>
      <c r="M2426" s="114"/>
      <c r="N2426" s="103"/>
      <c r="O2426" s="103" t="s">
        <v>17</v>
      </c>
    </row>
    <row r="2427" spans="1:15" ht="22.5" hidden="1" customHeight="1">
      <c r="A2427" s="103">
        <f>MAX(A$2:A2426)+1</f>
        <v>2268</v>
      </c>
      <c r="B2427" s="103">
        <v>310503001</v>
      </c>
      <c r="C2427" s="103" t="s">
        <v>4006</v>
      </c>
      <c r="D2427" s="103" t="s">
        <v>4007</v>
      </c>
      <c r="E2427" s="103"/>
      <c r="F2427" s="114" t="s">
        <v>36</v>
      </c>
      <c r="G2427" s="114" t="s">
        <v>32</v>
      </c>
      <c r="H2427" s="373" t="s">
        <v>25</v>
      </c>
      <c r="I2427" s="374"/>
      <c r="J2427" s="375"/>
      <c r="K2427" s="103"/>
      <c r="L2427" s="114"/>
      <c r="M2427" s="114"/>
      <c r="N2427" s="103"/>
      <c r="O2427" s="103" t="s">
        <v>17</v>
      </c>
    </row>
    <row r="2428" spans="1:15" ht="22.5" hidden="1" customHeight="1">
      <c r="A2428" s="103">
        <f>MAX(A$2:A2427)+1</f>
        <v>2269</v>
      </c>
      <c r="B2428" s="103">
        <v>310503002</v>
      </c>
      <c r="C2428" s="103" t="s">
        <v>4008</v>
      </c>
      <c r="D2428" s="103" t="s">
        <v>4009</v>
      </c>
      <c r="E2428" s="103"/>
      <c r="F2428" s="114" t="s">
        <v>36</v>
      </c>
      <c r="G2428" s="114" t="s">
        <v>4010</v>
      </c>
      <c r="H2428" s="373" t="s">
        <v>25</v>
      </c>
      <c r="I2428" s="374"/>
      <c r="J2428" s="375"/>
      <c r="K2428" s="103"/>
      <c r="L2428" s="114"/>
      <c r="M2428" s="114"/>
      <c r="N2428" s="103"/>
      <c r="O2428" s="103" t="s">
        <v>17</v>
      </c>
    </row>
    <row r="2429" spans="1:15" ht="22.5" hidden="1" customHeight="1">
      <c r="A2429" s="103">
        <f>MAX(A$2:A2428)+1</f>
        <v>2270</v>
      </c>
      <c r="B2429" s="103">
        <v>310503003</v>
      </c>
      <c r="C2429" s="103" t="s">
        <v>4011</v>
      </c>
      <c r="D2429" s="103"/>
      <c r="E2429" s="103"/>
      <c r="F2429" s="114" t="s">
        <v>31</v>
      </c>
      <c r="G2429" s="114" t="s">
        <v>32</v>
      </c>
      <c r="H2429" s="373" t="s">
        <v>25</v>
      </c>
      <c r="I2429" s="374"/>
      <c r="J2429" s="375"/>
      <c r="K2429" s="103"/>
      <c r="L2429" s="114"/>
      <c r="M2429" s="114"/>
      <c r="N2429" s="103"/>
      <c r="O2429" s="103" t="s">
        <v>17</v>
      </c>
    </row>
    <row r="2430" spans="1:15" ht="22.5" hidden="1" customHeight="1">
      <c r="A2430" s="103">
        <f>MAX(A$2:A2429)+1</f>
        <v>2271</v>
      </c>
      <c r="B2430" s="103">
        <v>310503004</v>
      </c>
      <c r="C2430" s="103" t="s">
        <v>4012</v>
      </c>
      <c r="D2430" s="103" t="s">
        <v>4013</v>
      </c>
      <c r="E2430" s="103"/>
      <c r="F2430" s="114" t="s">
        <v>31</v>
      </c>
      <c r="G2430" s="114" t="s">
        <v>32</v>
      </c>
      <c r="H2430" s="373" t="s">
        <v>25</v>
      </c>
      <c r="I2430" s="374"/>
      <c r="J2430" s="375"/>
      <c r="K2430" s="103"/>
      <c r="L2430" s="114"/>
      <c r="M2430" s="114"/>
      <c r="N2430" s="103"/>
      <c r="O2430" s="103" t="s">
        <v>17</v>
      </c>
    </row>
    <row r="2431" spans="1:15" ht="22.5" hidden="1" customHeight="1">
      <c r="A2431" s="103">
        <f>MAX(A$2:A2430)+1</f>
        <v>2272</v>
      </c>
      <c r="B2431" s="103">
        <v>310503005</v>
      </c>
      <c r="C2431" s="103" t="s">
        <v>4014</v>
      </c>
      <c r="D2431" s="103" t="s">
        <v>4015</v>
      </c>
      <c r="E2431" s="103" t="s">
        <v>4016</v>
      </c>
      <c r="F2431" s="114" t="s">
        <v>23</v>
      </c>
      <c r="G2431" s="114" t="s">
        <v>32</v>
      </c>
      <c r="H2431" s="373" t="s">
        <v>25</v>
      </c>
      <c r="I2431" s="374"/>
      <c r="J2431" s="375"/>
      <c r="K2431" s="103"/>
      <c r="L2431" s="114"/>
      <c r="M2431" s="114"/>
      <c r="N2431" s="103"/>
      <c r="O2431" s="103" t="s">
        <v>17</v>
      </c>
    </row>
    <row r="2432" spans="1:15" s="87" customFormat="1" ht="22.5" hidden="1" customHeight="1">
      <c r="A2432" s="103"/>
      <c r="B2432" s="103">
        <v>310504</v>
      </c>
      <c r="C2432" s="103" t="s">
        <v>4017</v>
      </c>
      <c r="D2432" s="103"/>
      <c r="E2432" s="103"/>
      <c r="F2432" s="114"/>
      <c r="G2432" s="114"/>
      <c r="H2432" s="373" t="s">
        <v>25</v>
      </c>
      <c r="I2432" s="374"/>
      <c r="J2432" s="375"/>
      <c r="K2432" s="103"/>
      <c r="L2432" s="114"/>
      <c r="M2432" s="114"/>
      <c r="N2432" s="103"/>
      <c r="O2432" s="103" t="s">
        <v>17</v>
      </c>
    </row>
    <row r="2433" spans="1:15" ht="22.5" hidden="1" customHeight="1">
      <c r="A2433" s="103">
        <f>MAX(A$2:A2432)+1</f>
        <v>2273</v>
      </c>
      <c r="B2433" s="103">
        <v>310504001</v>
      </c>
      <c r="C2433" s="103" t="s">
        <v>4018</v>
      </c>
      <c r="D2433" s="103" t="s">
        <v>4019</v>
      </c>
      <c r="E2433" s="103"/>
      <c r="F2433" s="114" t="s">
        <v>31</v>
      </c>
      <c r="G2433" s="114" t="s">
        <v>32</v>
      </c>
      <c r="H2433" s="373" t="s">
        <v>25</v>
      </c>
      <c r="I2433" s="374"/>
      <c r="J2433" s="375"/>
      <c r="K2433" s="103"/>
      <c r="L2433" s="114"/>
      <c r="M2433" s="114"/>
      <c r="N2433" s="103"/>
      <c r="O2433" s="103" t="s">
        <v>17</v>
      </c>
    </row>
    <row r="2434" spans="1:15" ht="22.5" hidden="1" customHeight="1">
      <c r="A2434" s="103">
        <f>MAX(A$2:A2433)+1</f>
        <v>2274</v>
      </c>
      <c r="B2434" s="103">
        <v>310504002</v>
      </c>
      <c r="C2434" s="103" t="s">
        <v>4020</v>
      </c>
      <c r="D2434" s="103" t="s">
        <v>4021</v>
      </c>
      <c r="E2434" s="103"/>
      <c r="F2434" s="114" t="s">
        <v>36</v>
      </c>
      <c r="G2434" s="114" t="s">
        <v>32</v>
      </c>
      <c r="H2434" s="373" t="s">
        <v>25</v>
      </c>
      <c r="I2434" s="374"/>
      <c r="J2434" s="375"/>
      <c r="K2434" s="103"/>
      <c r="L2434" s="114"/>
      <c r="M2434" s="114"/>
      <c r="N2434" s="103"/>
      <c r="O2434" s="103" t="s">
        <v>17</v>
      </c>
    </row>
    <row r="2435" spans="1:15" ht="22.5" hidden="1" customHeight="1">
      <c r="A2435" s="103">
        <f>MAX(A$2:A2434)+1</f>
        <v>2275</v>
      </c>
      <c r="B2435" s="103">
        <v>310504003</v>
      </c>
      <c r="C2435" s="103" t="s">
        <v>4022</v>
      </c>
      <c r="D2435" s="103" t="s">
        <v>4023</v>
      </c>
      <c r="E2435" s="103"/>
      <c r="F2435" s="114" t="s">
        <v>31</v>
      </c>
      <c r="G2435" s="114" t="s">
        <v>4024</v>
      </c>
      <c r="H2435" s="373" t="s">
        <v>25</v>
      </c>
      <c r="I2435" s="374"/>
      <c r="J2435" s="375"/>
      <c r="K2435" s="103"/>
      <c r="L2435" s="114"/>
      <c r="M2435" s="114"/>
      <c r="N2435" s="103"/>
      <c r="O2435" s="103" t="s">
        <v>17</v>
      </c>
    </row>
    <row r="2436" spans="1:15" ht="22.5" hidden="1" customHeight="1">
      <c r="A2436" s="103">
        <f>MAX(A$2:A2435)+1</f>
        <v>2276</v>
      </c>
      <c r="B2436" s="103">
        <v>310504004</v>
      </c>
      <c r="C2436" s="103" t="s">
        <v>4025</v>
      </c>
      <c r="D2436" s="103" t="s">
        <v>4026</v>
      </c>
      <c r="E2436" s="103"/>
      <c r="F2436" s="114" t="s">
        <v>31</v>
      </c>
      <c r="G2436" s="114" t="s">
        <v>32</v>
      </c>
      <c r="H2436" s="373" t="s">
        <v>25</v>
      </c>
      <c r="I2436" s="374"/>
      <c r="J2436" s="375"/>
      <c r="K2436" s="103"/>
      <c r="L2436" s="114"/>
      <c r="M2436" s="114"/>
      <c r="N2436" s="103"/>
      <c r="O2436" s="103" t="s">
        <v>17</v>
      </c>
    </row>
    <row r="2437" spans="1:15" s="87" customFormat="1" ht="22.5" hidden="1" customHeight="1">
      <c r="A2437" s="103"/>
      <c r="B2437" s="103">
        <v>310505</v>
      </c>
      <c r="C2437" s="103" t="s">
        <v>4027</v>
      </c>
      <c r="D2437" s="103"/>
      <c r="E2437" s="103"/>
      <c r="F2437" s="114"/>
      <c r="G2437" s="114"/>
      <c r="H2437" s="373" t="s">
        <v>25</v>
      </c>
      <c r="I2437" s="374"/>
      <c r="J2437" s="375"/>
      <c r="K2437" s="103"/>
      <c r="L2437" s="114"/>
      <c r="M2437" s="114"/>
      <c r="N2437" s="103"/>
      <c r="O2437" s="103" t="s">
        <v>17</v>
      </c>
    </row>
    <row r="2438" spans="1:15" ht="45" hidden="1" customHeight="1">
      <c r="A2438" s="103">
        <f>MAX(A$2:A2437)+1</f>
        <v>2277</v>
      </c>
      <c r="B2438" s="103">
        <v>310505001</v>
      </c>
      <c r="C2438" s="246" t="s">
        <v>4028</v>
      </c>
      <c r="D2438" s="249" t="s">
        <v>4029</v>
      </c>
      <c r="E2438" s="249" t="s">
        <v>4030</v>
      </c>
      <c r="F2438" s="114" t="s">
        <v>23</v>
      </c>
      <c r="G2438" s="114" t="s">
        <v>32</v>
      </c>
      <c r="H2438" s="373" t="s">
        <v>25</v>
      </c>
      <c r="I2438" s="374"/>
      <c r="J2438" s="375"/>
      <c r="K2438" s="103"/>
      <c r="L2438" s="114"/>
      <c r="M2438" s="114"/>
      <c r="N2438" s="103"/>
      <c r="O2438" s="103" t="s">
        <v>17</v>
      </c>
    </row>
    <row r="2439" spans="1:15" ht="22.5" hidden="1" customHeight="1">
      <c r="A2439" s="103">
        <f>MAX(A$2:A2438)+1</f>
        <v>2278</v>
      </c>
      <c r="B2439" s="103">
        <v>310505002</v>
      </c>
      <c r="C2439" s="246" t="s">
        <v>4031</v>
      </c>
      <c r="D2439" s="249" t="s">
        <v>4032</v>
      </c>
      <c r="E2439" s="249" t="s">
        <v>4033</v>
      </c>
      <c r="F2439" s="114" t="s">
        <v>23</v>
      </c>
      <c r="G2439" s="114" t="s">
        <v>32</v>
      </c>
      <c r="H2439" s="373" t="s">
        <v>25</v>
      </c>
      <c r="I2439" s="374"/>
      <c r="J2439" s="375"/>
      <c r="K2439" s="103"/>
      <c r="L2439" s="114"/>
      <c r="M2439" s="114"/>
      <c r="N2439" s="103"/>
      <c r="O2439" s="103" t="s">
        <v>17</v>
      </c>
    </row>
    <row r="2440" spans="1:15" ht="22.5" hidden="1" customHeight="1">
      <c r="A2440" s="103">
        <f>MAX(A$2:A2439)+1</f>
        <v>2279</v>
      </c>
      <c r="B2440" s="103">
        <v>310505003</v>
      </c>
      <c r="C2440" s="246" t="s">
        <v>4034</v>
      </c>
      <c r="D2440" s="249" t="s">
        <v>4035</v>
      </c>
      <c r="E2440" s="249" t="s">
        <v>4036</v>
      </c>
      <c r="F2440" s="114" t="s">
        <v>23</v>
      </c>
      <c r="G2440" s="114" t="s">
        <v>32</v>
      </c>
      <c r="H2440" s="373" t="s">
        <v>25</v>
      </c>
      <c r="I2440" s="374"/>
      <c r="J2440" s="375"/>
      <c r="K2440" s="103"/>
      <c r="L2440" s="114"/>
      <c r="M2440" s="114"/>
      <c r="N2440" s="103"/>
      <c r="O2440" s="103" t="s">
        <v>17</v>
      </c>
    </row>
    <row r="2441" spans="1:15" ht="33.75" hidden="1" customHeight="1">
      <c r="A2441" s="103">
        <f>MAX(A$2:A2440)+1</f>
        <v>2280</v>
      </c>
      <c r="B2441" s="103">
        <v>310505004</v>
      </c>
      <c r="C2441" s="246" t="s">
        <v>4037</v>
      </c>
      <c r="D2441" s="249" t="s">
        <v>4038</v>
      </c>
      <c r="E2441" s="249" t="s">
        <v>4039</v>
      </c>
      <c r="F2441" s="114" t="s">
        <v>23</v>
      </c>
      <c r="G2441" s="114" t="s">
        <v>4040</v>
      </c>
      <c r="H2441" s="373" t="s">
        <v>25</v>
      </c>
      <c r="I2441" s="374"/>
      <c r="J2441" s="375"/>
      <c r="K2441" s="103"/>
      <c r="L2441" s="114"/>
      <c r="M2441" s="114"/>
      <c r="N2441" s="103"/>
      <c r="O2441" s="103" t="s">
        <v>17</v>
      </c>
    </row>
    <row r="2442" spans="1:15" ht="22.5" hidden="1" customHeight="1">
      <c r="A2442" s="103">
        <f>MAX(A$2:A2441)+1</f>
        <v>2281</v>
      </c>
      <c r="B2442" s="103">
        <v>310505005</v>
      </c>
      <c r="C2442" s="246" t="s">
        <v>4041</v>
      </c>
      <c r="D2442" s="249" t="s">
        <v>4042</v>
      </c>
      <c r="E2442" s="249" t="s">
        <v>4043</v>
      </c>
      <c r="F2442" s="114" t="s">
        <v>23</v>
      </c>
      <c r="G2442" s="114" t="s">
        <v>4044</v>
      </c>
      <c r="H2442" s="373" t="s">
        <v>25</v>
      </c>
      <c r="I2442" s="374"/>
      <c r="J2442" s="375"/>
      <c r="K2442" s="103"/>
      <c r="L2442" s="114"/>
      <c r="M2442" s="114"/>
      <c r="N2442" s="103"/>
      <c r="O2442" s="103" t="s">
        <v>17</v>
      </c>
    </row>
    <row r="2443" spans="1:15" ht="22.5" hidden="1" customHeight="1">
      <c r="A2443" s="103">
        <f>MAX(A$2:A2442)+1</f>
        <v>2282</v>
      </c>
      <c r="B2443" s="103">
        <v>310505006</v>
      </c>
      <c r="C2443" s="246" t="s">
        <v>4045</v>
      </c>
      <c r="D2443" s="249" t="s">
        <v>4046</v>
      </c>
      <c r="E2443" s="249"/>
      <c r="F2443" s="114" t="s">
        <v>23</v>
      </c>
      <c r="G2443" s="114" t="s">
        <v>4040</v>
      </c>
      <c r="H2443" s="373" t="s">
        <v>25</v>
      </c>
      <c r="I2443" s="374"/>
      <c r="J2443" s="375"/>
      <c r="K2443" s="103" t="s">
        <v>2282</v>
      </c>
      <c r="L2443" s="114"/>
      <c r="M2443" s="114"/>
      <c r="N2443" s="103"/>
      <c r="O2443" s="103" t="s">
        <v>17</v>
      </c>
    </row>
    <row r="2444" spans="1:15" ht="22.5" hidden="1" customHeight="1">
      <c r="A2444" s="103">
        <f>MAX(A$2:A2443)+1</f>
        <v>2283</v>
      </c>
      <c r="B2444" s="103">
        <v>310505007</v>
      </c>
      <c r="C2444" s="251" t="s">
        <v>4047</v>
      </c>
      <c r="D2444" s="251"/>
      <c r="E2444" s="251" t="s">
        <v>4048</v>
      </c>
      <c r="F2444" s="114" t="s">
        <v>23</v>
      </c>
      <c r="G2444" s="114" t="s">
        <v>4049</v>
      </c>
      <c r="H2444" s="373" t="s">
        <v>25</v>
      </c>
      <c r="I2444" s="374"/>
      <c r="J2444" s="375"/>
      <c r="K2444" s="103"/>
      <c r="L2444" s="114"/>
      <c r="M2444" s="114"/>
      <c r="N2444" s="103"/>
      <c r="O2444" s="103" t="s">
        <v>17</v>
      </c>
    </row>
    <row r="2445" spans="1:15" s="87" customFormat="1" ht="22.5" hidden="1" customHeight="1">
      <c r="A2445" s="103"/>
      <c r="B2445" s="103">
        <v>310506</v>
      </c>
      <c r="C2445" s="103" t="s">
        <v>4050</v>
      </c>
      <c r="D2445" s="103"/>
      <c r="E2445" s="103"/>
      <c r="F2445" s="114"/>
      <c r="G2445" s="114"/>
      <c r="H2445" s="373" t="s">
        <v>25</v>
      </c>
      <c r="I2445" s="374"/>
      <c r="J2445" s="375"/>
      <c r="K2445" s="103"/>
      <c r="L2445" s="114"/>
      <c r="M2445" s="114"/>
      <c r="N2445" s="103"/>
      <c r="O2445" s="103" t="s">
        <v>17</v>
      </c>
    </row>
    <row r="2446" spans="1:15" ht="22.5" hidden="1" customHeight="1">
      <c r="A2446" s="103">
        <f>MAX(A$2:A2445)+1</f>
        <v>2284</v>
      </c>
      <c r="B2446" s="103">
        <v>310506001</v>
      </c>
      <c r="C2446" s="103" t="s">
        <v>4051</v>
      </c>
      <c r="D2446" s="103" t="s">
        <v>4052</v>
      </c>
      <c r="E2446" s="103"/>
      <c r="F2446" s="114" t="s">
        <v>31</v>
      </c>
      <c r="G2446" s="114" t="s">
        <v>4053</v>
      </c>
      <c r="H2446" s="373" t="s">
        <v>25</v>
      </c>
      <c r="I2446" s="374"/>
      <c r="J2446" s="375"/>
      <c r="K2446" s="103" t="s">
        <v>2282</v>
      </c>
      <c r="L2446" s="114"/>
      <c r="M2446" s="114"/>
      <c r="N2446" s="103"/>
      <c r="O2446" s="103" t="s">
        <v>17</v>
      </c>
    </row>
    <row r="2447" spans="1:15" ht="22.5" hidden="1" customHeight="1">
      <c r="A2447" s="103">
        <f>MAX(A$2:A2446)+1</f>
        <v>2285</v>
      </c>
      <c r="B2447" s="103">
        <v>310506002</v>
      </c>
      <c r="C2447" s="103" t="s">
        <v>4054</v>
      </c>
      <c r="D2447" s="103"/>
      <c r="E2447" s="103"/>
      <c r="F2447" s="114" t="s">
        <v>36</v>
      </c>
      <c r="G2447" s="114" t="s">
        <v>32</v>
      </c>
      <c r="H2447" s="373" t="s">
        <v>25</v>
      </c>
      <c r="I2447" s="374"/>
      <c r="J2447" s="375"/>
      <c r="K2447" s="103"/>
      <c r="L2447" s="114"/>
      <c r="M2447" s="114"/>
      <c r="N2447" s="103"/>
      <c r="O2447" s="103" t="s">
        <v>17</v>
      </c>
    </row>
    <row r="2448" spans="1:15" ht="22.5" hidden="1" customHeight="1">
      <c r="A2448" s="103">
        <f>MAX(A$2:A2447)+1</f>
        <v>2286</v>
      </c>
      <c r="B2448" s="103">
        <v>310506003</v>
      </c>
      <c r="C2448" s="103" t="s">
        <v>4055</v>
      </c>
      <c r="D2448" s="103"/>
      <c r="E2448" s="103"/>
      <c r="F2448" s="114" t="s">
        <v>31</v>
      </c>
      <c r="G2448" s="114" t="s">
        <v>4053</v>
      </c>
      <c r="H2448" s="373" t="s">
        <v>25</v>
      </c>
      <c r="I2448" s="374"/>
      <c r="J2448" s="375"/>
      <c r="K2448" s="103"/>
      <c r="L2448" s="114"/>
      <c r="M2448" s="114"/>
      <c r="N2448" s="103"/>
      <c r="O2448" s="103" t="s">
        <v>17</v>
      </c>
    </row>
    <row r="2449" spans="1:15" s="87" customFormat="1" ht="22.5" hidden="1" customHeight="1">
      <c r="A2449" s="103"/>
      <c r="B2449" s="103">
        <v>310507</v>
      </c>
      <c r="C2449" s="103" t="s">
        <v>4056</v>
      </c>
      <c r="D2449" s="103"/>
      <c r="E2449" s="103"/>
      <c r="F2449" s="114"/>
      <c r="G2449" s="114"/>
      <c r="H2449" s="373" t="s">
        <v>25</v>
      </c>
      <c r="I2449" s="374"/>
      <c r="J2449" s="375"/>
      <c r="K2449" s="103"/>
      <c r="L2449" s="114"/>
      <c r="M2449" s="114"/>
      <c r="N2449" s="103"/>
      <c r="O2449" s="103" t="s">
        <v>17</v>
      </c>
    </row>
    <row r="2450" spans="1:15" ht="22.5" hidden="1" customHeight="1">
      <c r="A2450" s="103">
        <f>MAX(A$2:A2449)+1</f>
        <v>2287</v>
      </c>
      <c r="B2450" s="103">
        <v>310507001</v>
      </c>
      <c r="C2450" s="246" t="s">
        <v>4057</v>
      </c>
      <c r="D2450" s="249" t="s">
        <v>4058</v>
      </c>
      <c r="E2450" s="249"/>
      <c r="F2450" s="114" t="s">
        <v>23</v>
      </c>
      <c r="G2450" s="114" t="s">
        <v>32</v>
      </c>
      <c r="H2450" s="373" t="s">
        <v>25</v>
      </c>
      <c r="I2450" s="374"/>
      <c r="J2450" s="375"/>
      <c r="K2450" s="103"/>
      <c r="L2450" s="114"/>
      <c r="M2450" s="114"/>
      <c r="N2450" s="103"/>
      <c r="O2450" s="103" t="s">
        <v>17</v>
      </c>
    </row>
    <row r="2451" spans="1:15" ht="45" hidden="1" customHeight="1">
      <c r="A2451" s="103">
        <f>MAX(A$2:A2450)+1</f>
        <v>2288</v>
      </c>
      <c r="B2451" s="103">
        <v>310507002</v>
      </c>
      <c r="C2451" s="246" t="s">
        <v>4059</v>
      </c>
      <c r="D2451" s="249" t="s">
        <v>4060</v>
      </c>
      <c r="E2451" s="249" t="s">
        <v>4061</v>
      </c>
      <c r="F2451" s="114" t="s">
        <v>23</v>
      </c>
      <c r="G2451" s="114" t="s">
        <v>32</v>
      </c>
      <c r="H2451" s="373" t="s">
        <v>25</v>
      </c>
      <c r="I2451" s="374"/>
      <c r="J2451" s="375"/>
      <c r="K2451" s="103"/>
      <c r="L2451" s="114"/>
      <c r="M2451" s="114"/>
      <c r="N2451" s="103"/>
      <c r="O2451" s="103" t="s">
        <v>17</v>
      </c>
    </row>
    <row r="2452" spans="1:15" ht="22.5" hidden="1" customHeight="1">
      <c r="A2452" s="103">
        <f>MAX(A$2:A2451)+1</f>
        <v>2289</v>
      </c>
      <c r="B2452" s="103" t="s">
        <v>4062</v>
      </c>
      <c r="C2452" s="246" t="s">
        <v>4059</v>
      </c>
      <c r="D2452" s="249"/>
      <c r="E2452" s="249"/>
      <c r="F2452" s="114" t="s">
        <v>23</v>
      </c>
      <c r="G2452" s="114" t="s">
        <v>32</v>
      </c>
      <c r="H2452" s="373" t="s">
        <v>25</v>
      </c>
      <c r="I2452" s="374"/>
      <c r="J2452" s="375"/>
      <c r="K2452" s="103" t="s">
        <v>4063</v>
      </c>
      <c r="L2452" s="114"/>
      <c r="M2452" s="114"/>
      <c r="N2452" s="103"/>
      <c r="O2452" s="103" t="s">
        <v>17</v>
      </c>
    </row>
    <row r="2453" spans="1:15" ht="22.5" hidden="1" customHeight="1">
      <c r="A2453" s="103">
        <f>MAX(A$2:A2452)+1</f>
        <v>2290</v>
      </c>
      <c r="B2453" s="103">
        <v>310507003</v>
      </c>
      <c r="C2453" s="246" t="s">
        <v>4064</v>
      </c>
      <c r="D2453" s="249" t="s">
        <v>4065</v>
      </c>
      <c r="E2453" s="249" t="s">
        <v>4066</v>
      </c>
      <c r="F2453" s="114" t="s">
        <v>23</v>
      </c>
      <c r="G2453" s="114" t="s">
        <v>32</v>
      </c>
      <c r="H2453" s="373" t="s">
        <v>25</v>
      </c>
      <c r="I2453" s="374"/>
      <c r="J2453" s="375"/>
      <c r="K2453" s="103"/>
      <c r="L2453" s="114"/>
      <c r="M2453" s="114"/>
      <c r="N2453" s="103"/>
      <c r="O2453" s="103" t="s">
        <v>17</v>
      </c>
    </row>
    <row r="2454" spans="1:15" ht="22.5" hidden="1" customHeight="1">
      <c r="A2454" s="103">
        <f>MAX(A$2:A2453)+1</f>
        <v>2291</v>
      </c>
      <c r="B2454" s="103">
        <v>310507004</v>
      </c>
      <c r="C2454" s="246" t="s">
        <v>4067</v>
      </c>
      <c r="D2454" s="249" t="s">
        <v>4068</v>
      </c>
      <c r="E2454" s="249" t="s">
        <v>4069</v>
      </c>
      <c r="F2454" s="114" t="s">
        <v>23</v>
      </c>
      <c r="G2454" s="114" t="s">
        <v>32</v>
      </c>
      <c r="H2454" s="373" t="s">
        <v>25</v>
      </c>
      <c r="I2454" s="374"/>
      <c r="J2454" s="375"/>
      <c r="K2454" s="103"/>
      <c r="L2454" s="114"/>
      <c r="M2454" s="114"/>
      <c r="N2454" s="103"/>
      <c r="O2454" s="103" t="s">
        <v>17</v>
      </c>
    </row>
    <row r="2455" spans="1:15" ht="22.5" hidden="1" customHeight="1">
      <c r="A2455" s="103">
        <f>MAX(A$2:A2454)+1</f>
        <v>2292</v>
      </c>
      <c r="B2455" s="103">
        <v>310507005</v>
      </c>
      <c r="C2455" s="246" t="s">
        <v>4070</v>
      </c>
      <c r="D2455" s="249" t="s">
        <v>4071</v>
      </c>
      <c r="E2455" s="249" t="s">
        <v>4072</v>
      </c>
      <c r="F2455" s="114" t="s">
        <v>23</v>
      </c>
      <c r="G2455" s="114" t="s">
        <v>32</v>
      </c>
      <c r="H2455" s="373" t="s">
        <v>25</v>
      </c>
      <c r="I2455" s="374"/>
      <c r="J2455" s="375"/>
      <c r="K2455" s="103"/>
      <c r="L2455" s="114"/>
      <c r="M2455" s="114"/>
      <c r="N2455" s="103"/>
      <c r="O2455" s="103" t="s">
        <v>17</v>
      </c>
    </row>
    <row r="2456" spans="1:15" ht="22.5" hidden="1" customHeight="1">
      <c r="A2456" s="103">
        <f>MAX(A$2:A2455)+1</f>
        <v>2293</v>
      </c>
      <c r="B2456" s="103">
        <v>310507006</v>
      </c>
      <c r="C2456" s="246" t="s">
        <v>4073</v>
      </c>
      <c r="D2456" s="249" t="s">
        <v>4071</v>
      </c>
      <c r="E2456" s="249" t="s">
        <v>4072</v>
      </c>
      <c r="F2456" s="114" t="s">
        <v>23</v>
      </c>
      <c r="G2456" s="114" t="s">
        <v>32</v>
      </c>
      <c r="H2456" s="373" t="s">
        <v>25</v>
      </c>
      <c r="I2456" s="374"/>
      <c r="J2456" s="375"/>
      <c r="K2456" s="103"/>
      <c r="L2456" s="114"/>
      <c r="M2456" s="114"/>
      <c r="N2456" s="103"/>
      <c r="O2456" s="103" t="s">
        <v>17</v>
      </c>
    </row>
    <row r="2457" spans="1:15" ht="22.5" hidden="1" customHeight="1">
      <c r="A2457" s="103">
        <f>MAX(A$2:A2456)+1</f>
        <v>2294</v>
      </c>
      <c r="B2457" s="103" t="s">
        <v>4074</v>
      </c>
      <c r="C2457" s="246" t="s">
        <v>4073</v>
      </c>
      <c r="D2457" s="249"/>
      <c r="E2457" s="249"/>
      <c r="F2457" s="114" t="s">
        <v>23</v>
      </c>
      <c r="G2457" s="114" t="s">
        <v>32</v>
      </c>
      <c r="H2457" s="373" t="s">
        <v>25</v>
      </c>
      <c r="I2457" s="374"/>
      <c r="J2457" s="375"/>
      <c r="K2457" s="103" t="s">
        <v>4075</v>
      </c>
      <c r="L2457" s="114"/>
      <c r="M2457" s="114"/>
      <c r="N2457" s="103"/>
      <c r="O2457" s="103" t="s">
        <v>17</v>
      </c>
    </row>
    <row r="2458" spans="1:15" ht="22.5" hidden="1" customHeight="1">
      <c r="A2458" s="103">
        <f>MAX(A$2:A2457)+1</f>
        <v>2295</v>
      </c>
      <c r="B2458" s="103">
        <v>310507007</v>
      </c>
      <c r="C2458" s="246" t="s">
        <v>4076</v>
      </c>
      <c r="D2458" s="103" t="s">
        <v>4077</v>
      </c>
      <c r="E2458" s="103"/>
      <c r="F2458" s="114" t="s">
        <v>23</v>
      </c>
      <c r="G2458" s="114" t="s">
        <v>32</v>
      </c>
      <c r="H2458" s="373" t="s">
        <v>25</v>
      </c>
      <c r="I2458" s="374"/>
      <c r="J2458" s="375"/>
      <c r="K2458" s="103"/>
      <c r="L2458" s="114"/>
      <c r="M2458" s="114"/>
      <c r="N2458" s="103"/>
      <c r="O2458" s="103" t="s">
        <v>17</v>
      </c>
    </row>
    <row r="2459" spans="1:15" s="87" customFormat="1" ht="22.5" hidden="1" customHeight="1">
      <c r="A2459" s="103"/>
      <c r="B2459" s="103">
        <v>310508</v>
      </c>
      <c r="C2459" s="103" t="s">
        <v>4078</v>
      </c>
      <c r="D2459" s="103"/>
      <c r="E2459" s="103"/>
      <c r="F2459" s="114"/>
      <c r="G2459" s="114"/>
      <c r="H2459" s="373" t="s">
        <v>25</v>
      </c>
      <c r="I2459" s="374"/>
      <c r="J2459" s="375"/>
      <c r="K2459" s="103"/>
      <c r="L2459" s="114"/>
      <c r="M2459" s="114"/>
      <c r="N2459" s="103"/>
      <c r="O2459" s="103" t="s">
        <v>17</v>
      </c>
    </row>
    <row r="2460" spans="1:15" ht="22.5" hidden="1" customHeight="1">
      <c r="A2460" s="103">
        <f>MAX(A$2:A2459)+1</f>
        <v>2296</v>
      </c>
      <c r="B2460" s="103">
        <v>310508001</v>
      </c>
      <c r="C2460" s="103" t="s">
        <v>4079</v>
      </c>
      <c r="D2460" s="103" t="s">
        <v>4080</v>
      </c>
      <c r="E2460" s="103"/>
      <c r="F2460" s="114" t="s">
        <v>23</v>
      </c>
      <c r="G2460" s="114" t="s">
        <v>32</v>
      </c>
      <c r="H2460" s="373" t="s">
        <v>25</v>
      </c>
      <c r="I2460" s="374"/>
      <c r="J2460" s="375"/>
      <c r="K2460" s="103"/>
      <c r="L2460" s="114"/>
      <c r="M2460" s="114"/>
      <c r="N2460" s="103"/>
      <c r="O2460" s="103" t="s">
        <v>17</v>
      </c>
    </row>
    <row r="2461" spans="1:15" ht="22.5" hidden="1" customHeight="1">
      <c r="A2461" s="103">
        <f>MAX(A$2:A2460)+1</f>
        <v>2297</v>
      </c>
      <c r="B2461" s="103">
        <v>310508002</v>
      </c>
      <c r="C2461" s="103" t="s">
        <v>4081</v>
      </c>
      <c r="D2461" s="103" t="s">
        <v>4082</v>
      </c>
      <c r="E2461" s="103"/>
      <c r="F2461" s="114" t="s">
        <v>23</v>
      </c>
      <c r="G2461" s="114" t="s">
        <v>32</v>
      </c>
      <c r="H2461" s="373" t="s">
        <v>25</v>
      </c>
      <c r="I2461" s="374"/>
      <c r="J2461" s="375"/>
      <c r="K2461" s="103"/>
      <c r="L2461" s="114"/>
      <c r="M2461" s="114"/>
      <c r="N2461" s="103"/>
      <c r="O2461" s="103" t="s">
        <v>17</v>
      </c>
    </row>
    <row r="2462" spans="1:15" ht="22.5" hidden="1" customHeight="1">
      <c r="A2462" s="103">
        <f>MAX(A$2:A2461)+1</f>
        <v>2298</v>
      </c>
      <c r="B2462" s="103">
        <v>310508003</v>
      </c>
      <c r="C2462" s="103" t="s">
        <v>4083</v>
      </c>
      <c r="D2462" s="103"/>
      <c r="E2462" s="103"/>
      <c r="F2462" s="114" t="s">
        <v>23</v>
      </c>
      <c r="G2462" s="114" t="s">
        <v>3997</v>
      </c>
      <c r="H2462" s="373" t="s">
        <v>25</v>
      </c>
      <c r="I2462" s="374"/>
      <c r="J2462" s="375"/>
      <c r="K2462" s="103"/>
      <c r="L2462" s="114"/>
      <c r="M2462" s="114"/>
      <c r="N2462" s="103"/>
      <c r="O2462" s="103" t="s">
        <v>17</v>
      </c>
    </row>
    <row r="2463" spans="1:15" ht="22.5" hidden="1" customHeight="1">
      <c r="A2463" s="103">
        <f>MAX(A$2:A2462)+1</f>
        <v>2299</v>
      </c>
      <c r="B2463" s="103">
        <v>310508004</v>
      </c>
      <c r="C2463" s="103" t="s">
        <v>4084</v>
      </c>
      <c r="D2463" s="103" t="s">
        <v>4085</v>
      </c>
      <c r="E2463" s="103"/>
      <c r="F2463" s="114" t="s">
        <v>23</v>
      </c>
      <c r="G2463" s="114" t="s">
        <v>32</v>
      </c>
      <c r="H2463" s="373" t="s">
        <v>25</v>
      </c>
      <c r="I2463" s="374"/>
      <c r="J2463" s="375"/>
      <c r="K2463" s="103"/>
      <c r="L2463" s="114"/>
      <c r="M2463" s="114"/>
      <c r="N2463" s="103"/>
      <c r="O2463" s="103" t="s">
        <v>17</v>
      </c>
    </row>
    <row r="2464" spans="1:15" s="87" customFormat="1" ht="22.5" hidden="1" customHeight="1">
      <c r="A2464" s="103"/>
      <c r="B2464" s="103">
        <v>310509</v>
      </c>
      <c r="C2464" s="103" t="s">
        <v>4086</v>
      </c>
      <c r="D2464" s="103"/>
      <c r="E2464" s="103"/>
      <c r="F2464" s="114"/>
      <c r="G2464" s="114"/>
      <c r="H2464" s="373" t="s">
        <v>25</v>
      </c>
      <c r="I2464" s="374"/>
      <c r="J2464" s="375"/>
      <c r="K2464" s="103"/>
      <c r="L2464" s="114"/>
      <c r="M2464" s="114"/>
      <c r="N2464" s="103"/>
      <c r="O2464" s="103" t="s">
        <v>17</v>
      </c>
    </row>
    <row r="2465" spans="1:15" s="87" customFormat="1" ht="22.5" hidden="1" customHeight="1">
      <c r="A2465" s="103"/>
      <c r="B2465" s="103">
        <v>310510</v>
      </c>
      <c r="C2465" s="103" t="s">
        <v>4087</v>
      </c>
      <c r="D2465" s="103"/>
      <c r="E2465" s="103"/>
      <c r="F2465" s="114"/>
      <c r="G2465" s="114"/>
      <c r="H2465" s="373" t="s">
        <v>25</v>
      </c>
      <c r="I2465" s="374"/>
      <c r="J2465" s="375"/>
      <c r="K2465" s="103"/>
      <c r="L2465" s="114"/>
      <c r="M2465" s="114"/>
      <c r="N2465" s="103"/>
      <c r="O2465" s="103" t="s">
        <v>17</v>
      </c>
    </row>
    <row r="2466" spans="1:15" ht="22.5" hidden="1" customHeight="1">
      <c r="A2466" s="103">
        <f>MAX(A$2:A2465)+1</f>
        <v>2300</v>
      </c>
      <c r="B2466" s="103">
        <v>310510001</v>
      </c>
      <c r="C2466" s="246" t="s">
        <v>4088</v>
      </c>
      <c r="D2466" s="103"/>
      <c r="E2466" s="103"/>
      <c r="F2466" s="114" t="s">
        <v>31</v>
      </c>
      <c r="G2466" s="114" t="s">
        <v>3997</v>
      </c>
      <c r="H2466" s="373" t="s">
        <v>25</v>
      </c>
      <c r="I2466" s="374"/>
      <c r="J2466" s="375"/>
      <c r="K2466" s="103"/>
      <c r="L2466" s="114"/>
      <c r="M2466" s="114"/>
      <c r="N2466" s="103"/>
      <c r="O2466" s="103" t="s">
        <v>17</v>
      </c>
    </row>
    <row r="2467" spans="1:15" ht="22.5" hidden="1" customHeight="1">
      <c r="A2467" s="105">
        <f>MAX(A$2:A2466)+1</f>
        <v>2301</v>
      </c>
      <c r="B2467" s="105">
        <v>310510002</v>
      </c>
      <c r="C2467" s="246" t="s">
        <v>4089</v>
      </c>
      <c r="D2467" s="249" t="s">
        <v>4090</v>
      </c>
      <c r="E2467" s="249" t="s">
        <v>4091</v>
      </c>
      <c r="F2467" s="116" t="s">
        <v>3112</v>
      </c>
      <c r="G2467" s="116" t="s">
        <v>3997</v>
      </c>
      <c r="H2467" s="373" t="s">
        <v>25</v>
      </c>
      <c r="I2467" s="374"/>
      <c r="J2467" s="375"/>
      <c r="K2467" s="103" t="s">
        <v>4092</v>
      </c>
      <c r="L2467" s="116"/>
      <c r="M2467" s="116"/>
      <c r="N2467" s="103"/>
      <c r="O2467" s="103" t="s">
        <v>17</v>
      </c>
    </row>
    <row r="2468" spans="1:15" ht="22.5" hidden="1" customHeight="1">
      <c r="A2468" s="103">
        <f>MAX(A$2:A2467)+1</f>
        <v>2302</v>
      </c>
      <c r="B2468" s="103">
        <v>310510003</v>
      </c>
      <c r="C2468" s="246" t="s">
        <v>4093</v>
      </c>
      <c r="D2468" s="249" t="s">
        <v>4094</v>
      </c>
      <c r="E2468" s="249" t="s">
        <v>4095</v>
      </c>
      <c r="F2468" s="114" t="s">
        <v>31</v>
      </c>
      <c r="G2468" s="114" t="s">
        <v>3997</v>
      </c>
      <c r="H2468" s="373" t="s">
        <v>25</v>
      </c>
      <c r="I2468" s="374"/>
      <c r="J2468" s="375"/>
      <c r="K2468" s="103"/>
      <c r="L2468" s="114"/>
      <c r="M2468" s="114"/>
      <c r="N2468" s="103"/>
      <c r="O2468" s="103" t="s">
        <v>17</v>
      </c>
    </row>
    <row r="2469" spans="1:15" ht="22.5" hidden="1" customHeight="1">
      <c r="A2469" s="103">
        <f>MAX(A$2:A2468)+1</f>
        <v>2303</v>
      </c>
      <c r="B2469" s="103" t="s">
        <v>4096</v>
      </c>
      <c r="C2469" s="246" t="s">
        <v>4093</v>
      </c>
      <c r="D2469" s="249"/>
      <c r="E2469" s="249"/>
      <c r="F2469" s="114" t="s">
        <v>31</v>
      </c>
      <c r="G2469" s="114" t="s">
        <v>3997</v>
      </c>
      <c r="H2469" s="373" t="s">
        <v>25</v>
      </c>
      <c r="I2469" s="374"/>
      <c r="J2469" s="375"/>
      <c r="K2469" s="103" t="s">
        <v>4097</v>
      </c>
      <c r="L2469" s="114"/>
      <c r="M2469" s="114"/>
      <c r="N2469" s="103"/>
      <c r="O2469" s="103" t="s">
        <v>17</v>
      </c>
    </row>
    <row r="2470" spans="1:15" ht="22.5" hidden="1" customHeight="1">
      <c r="A2470" s="103">
        <f>MAX(A$2:A2469)+1</f>
        <v>2304</v>
      </c>
      <c r="B2470" s="103">
        <v>310510004</v>
      </c>
      <c r="C2470" s="246" t="s">
        <v>4098</v>
      </c>
      <c r="D2470" s="249" t="s">
        <v>4099</v>
      </c>
      <c r="E2470" s="249"/>
      <c r="F2470" s="114" t="s">
        <v>31</v>
      </c>
      <c r="G2470" s="114" t="s">
        <v>3997</v>
      </c>
      <c r="H2470" s="373" t="s">
        <v>25</v>
      </c>
      <c r="I2470" s="374"/>
      <c r="J2470" s="375"/>
      <c r="K2470" s="103"/>
      <c r="L2470" s="114"/>
      <c r="M2470" s="114"/>
      <c r="N2470" s="103"/>
      <c r="O2470" s="103" t="s">
        <v>17</v>
      </c>
    </row>
    <row r="2471" spans="1:15" ht="22.5" hidden="1" customHeight="1">
      <c r="A2471" s="103">
        <f>MAX(A$2:A2470)+1</f>
        <v>2305</v>
      </c>
      <c r="B2471" s="103">
        <v>310510005</v>
      </c>
      <c r="C2471" s="246" t="s">
        <v>4100</v>
      </c>
      <c r="D2471" s="249" t="s">
        <v>4101</v>
      </c>
      <c r="E2471" s="249"/>
      <c r="F2471" s="114" t="s">
        <v>31</v>
      </c>
      <c r="G2471" s="114" t="s">
        <v>3997</v>
      </c>
      <c r="H2471" s="373" t="s">
        <v>25</v>
      </c>
      <c r="I2471" s="374"/>
      <c r="J2471" s="375"/>
      <c r="K2471" s="103"/>
      <c r="L2471" s="114"/>
      <c r="M2471" s="114"/>
      <c r="N2471" s="103"/>
      <c r="O2471" s="103" t="s">
        <v>17</v>
      </c>
    </row>
    <row r="2472" spans="1:15" ht="22.5" hidden="1" customHeight="1">
      <c r="A2472" s="103">
        <f>MAX(A$2:A2471)+1</f>
        <v>2306</v>
      </c>
      <c r="B2472" s="103">
        <v>310510006</v>
      </c>
      <c r="C2472" s="246" t="s">
        <v>4102</v>
      </c>
      <c r="D2472" s="249" t="s">
        <v>4103</v>
      </c>
      <c r="E2472" s="249"/>
      <c r="F2472" s="114" t="s">
        <v>31</v>
      </c>
      <c r="G2472" s="114" t="s">
        <v>3997</v>
      </c>
      <c r="H2472" s="373" t="s">
        <v>25</v>
      </c>
      <c r="I2472" s="374"/>
      <c r="J2472" s="375"/>
      <c r="K2472" s="103"/>
      <c r="L2472" s="114"/>
      <c r="M2472" s="114"/>
      <c r="N2472" s="103"/>
      <c r="O2472" s="103" t="s">
        <v>17</v>
      </c>
    </row>
    <row r="2473" spans="1:15" ht="22.5" hidden="1" customHeight="1">
      <c r="A2473" s="103">
        <f>MAX(A$2:A2472)+1</f>
        <v>2307</v>
      </c>
      <c r="B2473" s="103">
        <v>310510007</v>
      </c>
      <c r="C2473" s="246" t="s">
        <v>4104</v>
      </c>
      <c r="D2473" s="249" t="s">
        <v>4105</v>
      </c>
      <c r="E2473" s="249" t="s">
        <v>4106</v>
      </c>
      <c r="F2473" s="114" t="s">
        <v>31</v>
      </c>
      <c r="G2473" s="114" t="s">
        <v>3997</v>
      </c>
      <c r="H2473" s="373" t="s">
        <v>25</v>
      </c>
      <c r="I2473" s="374"/>
      <c r="J2473" s="375"/>
      <c r="K2473" s="103"/>
      <c r="L2473" s="114"/>
      <c r="M2473" s="114"/>
      <c r="N2473" s="103"/>
      <c r="O2473" s="103" t="s">
        <v>17</v>
      </c>
    </row>
    <row r="2474" spans="1:15" ht="22.5" hidden="1" customHeight="1">
      <c r="A2474" s="103">
        <f>MAX(A$2:A2473)+1</f>
        <v>2308</v>
      </c>
      <c r="B2474" s="103">
        <v>310510008</v>
      </c>
      <c r="C2474" s="246" t="s">
        <v>4107</v>
      </c>
      <c r="D2474" s="249" t="s">
        <v>4108</v>
      </c>
      <c r="E2474" s="249"/>
      <c r="F2474" s="114" t="s">
        <v>31</v>
      </c>
      <c r="G2474" s="114" t="s">
        <v>1354</v>
      </c>
      <c r="H2474" s="373" t="s">
        <v>25</v>
      </c>
      <c r="I2474" s="374"/>
      <c r="J2474" s="375"/>
      <c r="K2474" s="103"/>
      <c r="L2474" s="114"/>
      <c r="M2474" s="114"/>
      <c r="N2474" s="103"/>
      <c r="O2474" s="103" t="s">
        <v>17</v>
      </c>
    </row>
    <row r="2475" spans="1:15" ht="22.5" hidden="1" customHeight="1">
      <c r="A2475" s="103">
        <f>MAX(A$2:A2474)+1</f>
        <v>2309</v>
      </c>
      <c r="B2475" s="103">
        <v>310510009</v>
      </c>
      <c r="C2475" s="246" t="s">
        <v>4109</v>
      </c>
      <c r="D2475" s="249"/>
      <c r="E2475" s="249"/>
      <c r="F2475" s="114" t="s">
        <v>31</v>
      </c>
      <c r="G2475" s="114" t="s">
        <v>648</v>
      </c>
      <c r="H2475" s="373" t="s">
        <v>25</v>
      </c>
      <c r="I2475" s="374"/>
      <c r="J2475" s="375"/>
      <c r="K2475" s="103"/>
      <c r="L2475" s="114"/>
      <c r="M2475" s="114"/>
      <c r="N2475" s="103"/>
      <c r="O2475" s="103" t="s">
        <v>17</v>
      </c>
    </row>
    <row r="2476" spans="1:15" ht="22.5" hidden="1" customHeight="1">
      <c r="A2476" s="103">
        <f>MAX(A$2:A2475)+1</f>
        <v>2310</v>
      </c>
      <c r="B2476" s="103">
        <v>310510010</v>
      </c>
      <c r="C2476" s="246" t="s">
        <v>4110</v>
      </c>
      <c r="D2476" s="249" t="s">
        <v>4111</v>
      </c>
      <c r="E2476" s="249" t="s">
        <v>4112</v>
      </c>
      <c r="F2476" s="114" t="s">
        <v>31</v>
      </c>
      <c r="G2476" s="114" t="s">
        <v>3997</v>
      </c>
      <c r="H2476" s="373" t="s">
        <v>25</v>
      </c>
      <c r="I2476" s="374"/>
      <c r="J2476" s="375"/>
      <c r="K2476" s="103"/>
      <c r="L2476" s="114"/>
      <c r="M2476" s="114"/>
      <c r="N2476" s="103"/>
      <c r="O2476" s="103" t="s">
        <v>17</v>
      </c>
    </row>
    <row r="2477" spans="1:15" ht="22.5" hidden="1" customHeight="1">
      <c r="A2477" s="103">
        <f>MAX(A$2:A2476)+1</f>
        <v>2311</v>
      </c>
      <c r="B2477" s="103">
        <v>310510011</v>
      </c>
      <c r="C2477" s="246" t="s">
        <v>4113</v>
      </c>
      <c r="D2477" s="249" t="s">
        <v>4114</v>
      </c>
      <c r="E2477" s="249"/>
      <c r="F2477" s="114" t="s">
        <v>23</v>
      </c>
      <c r="G2477" s="114" t="s">
        <v>3997</v>
      </c>
      <c r="H2477" s="373" t="s">
        <v>25</v>
      </c>
      <c r="I2477" s="374"/>
      <c r="J2477" s="375"/>
      <c r="K2477" s="103"/>
      <c r="L2477" s="114"/>
      <c r="M2477" s="114"/>
      <c r="N2477" s="103"/>
      <c r="O2477" s="103" t="s">
        <v>17</v>
      </c>
    </row>
    <row r="2478" spans="1:15" ht="22.5" hidden="1" customHeight="1">
      <c r="A2478" s="105">
        <f>MAX(A$2:A2477)+1</f>
        <v>2312</v>
      </c>
      <c r="B2478" s="105">
        <v>310510012</v>
      </c>
      <c r="C2478" s="67" t="s">
        <v>4115</v>
      </c>
      <c r="D2478" s="67" t="s">
        <v>4116</v>
      </c>
      <c r="E2478" s="67"/>
      <c r="F2478" s="116" t="s">
        <v>31</v>
      </c>
      <c r="G2478" s="116" t="s">
        <v>32</v>
      </c>
      <c r="H2478" s="373" t="s">
        <v>25</v>
      </c>
      <c r="I2478" s="374"/>
      <c r="J2478" s="375"/>
      <c r="K2478" s="103" t="s">
        <v>346</v>
      </c>
      <c r="L2478" s="116"/>
      <c r="M2478" s="116"/>
      <c r="N2478" s="103"/>
      <c r="O2478" s="103" t="s">
        <v>17</v>
      </c>
    </row>
    <row r="2479" spans="1:15" ht="22.5" hidden="1" customHeight="1">
      <c r="A2479" s="103">
        <f>MAX(A$2:A2478)+1</f>
        <v>2313</v>
      </c>
      <c r="B2479" s="105">
        <v>310510013</v>
      </c>
      <c r="C2479" s="105" t="s">
        <v>4117</v>
      </c>
      <c r="D2479" s="105" t="s">
        <v>4118</v>
      </c>
      <c r="E2479" s="225"/>
      <c r="F2479" s="114" t="s">
        <v>23</v>
      </c>
      <c r="G2479" s="229" t="s">
        <v>32</v>
      </c>
      <c r="H2479" s="373" t="s">
        <v>56</v>
      </c>
      <c r="I2479" s="374"/>
      <c r="J2479" s="375"/>
      <c r="K2479" s="252"/>
      <c r="L2479" s="229"/>
      <c r="M2479" s="229"/>
      <c r="N2479" s="253"/>
      <c r="O2479" s="103" t="s">
        <v>94</v>
      </c>
    </row>
    <row r="2480" spans="1:15" s="87" customFormat="1" ht="22.5" hidden="1" customHeight="1">
      <c r="A2480" s="103"/>
      <c r="B2480" s="103">
        <v>310511</v>
      </c>
      <c r="C2480" s="103" t="s">
        <v>4119</v>
      </c>
      <c r="D2480" s="103"/>
      <c r="E2480" s="103"/>
      <c r="F2480" s="114"/>
      <c r="G2480" s="114"/>
      <c r="H2480" s="373" t="s">
        <v>25</v>
      </c>
      <c r="I2480" s="374"/>
      <c r="J2480" s="375"/>
      <c r="K2480" s="103"/>
      <c r="L2480" s="114"/>
      <c r="M2480" s="114"/>
      <c r="N2480" s="103"/>
      <c r="O2480" s="103" t="s">
        <v>17</v>
      </c>
    </row>
    <row r="2481" spans="1:15" ht="22.5" hidden="1" customHeight="1">
      <c r="A2481" s="103">
        <f>MAX(A$2:A2480)+1</f>
        <v>2314</v>
      </c>
      <c r="B2481" s="103">
        <v>310511001</v>
      </c>
      <c r="C2481" s="246" t="s">
        <v>4120</v>
      </c>
      <c r="D2481" s="249" t="s">
        <v>4121</v>
      </c>
      <c r="E2481" s="249" t="s">
        <v>4122</v>
      </c>
      <c r="F2481" s="114" t="s">
        <v>31</v>
      </c>
      <c r="G2481" s="114" t="s">
        <v>3997</v>
      </c>
      <c r="H2481" s="373" t="s">
        <v>25</v>
      </c>
      <c r="I2481" s="374"/>
      <c r="J2481" s="375"/>
      <c r="K2481" s="103"/>
      <c r="L2481" s="114"/>
      <c r="M2481" s="114"/>
      <c r="N2481" s="103"/>
      <c r="O2481" s="103" t="s">
        <v>17</v>
      </c>
    </row>
    <row r="2482" spans="1:15" ht="45" hidden="1" customHeight="1">
      <c r="A2482" s="103">
        <f>MAX(A$2:A2481)+1</f>
        <v>2315</v>
      </c>
      <c r="B2482" s="103">
        <v>310511002</v>
      </c>
      <c r="C2482" s="246" t="s">
        <v>4123</v>
      </c>
      <c r="D2482" s="103" t="s">
        <v>4124</v>
      </c>
      <c r="E2482" s="249" t="s">
        <v>4122</v>
      </c>
      <c r="F2482" s="114" t="s">
        <v>31</v>
      </c>
      <c r="G2482" s="114" t="s">
        <v>3997</v>
      </c>
      <c r="H2482" s="373" t="s">
        <v>25</v>
      </c>
      <c r="I2482" s="374"/>
      <c r="J2482" s="375"/>
      <c r="K2482" s="103"/>
      <c r="L2482" s="114"/>
      <c r="M2482" s="114"/>
      <c r="N2482" s="103"/>
      <c r="O2482" s="103" t="s">
        <v>17</v>
      </c>
    </row>
    <row r="2483" spans="1:15" ht="45" hidden="1" customHeight="1">
      <c r="A2483" s="103">
        <f>MAX(A$2:A2482)+1</f>
        <v>2316</v>
      </c>
      <c r="B2483" s="133" t="s">
        <v>4125</v>
      </c>
      <c r="C2483" s="139" t="s">
        <v>4126</v>
      </c>
      <c r="D2483" s="139" t="s">
        <v>4127</v>
      </c>
      <c r="E2483" s="144"/>
      <c r="F2483" s="95" t="s">
        <v>23</v>
      </c>
      <c r="G2483" s="147" t="s">
        <v>3997</v>
      </c>
      <c r="H2483" s="373" t="s">
        <v>56</v>
      </c>
      <c r="I2483" s="374"/>
      <c r="J2483" s="375"/>
      <c r="K2483" s="125" t="s">
        <v>336</v>
      </c>
      <c r="L2483" s="114"/>
      <c r="M2483" s="114"/>
      <c r="N2483" s="103"/>
      <c r="O2483" s="103" t="s">
        <v>17</v>
      </c>
    </row>
    <row r="2484" spans="1:15" ht="22.5" hidden="1" customHeight="1">
      <c r="A2484" s="103">
        <f>MAX(A$2:A2483)+1</f>
        <v>2317</v>
      </c>
      <c r="B2484" s="103">
        <v>310511003</v>
      </c>
      <c r="C2484" s="246" t="s">
        <v>4128</v>
      </c>
      <c r="D2484" s="249" t="s">
        <v>4129</v>
      </c>
      <c r="E2484" s="249" t="s">
        <v>4130</v>
      </c>
      <c r="F2484" s="114" t="s">
        <v>31</v>
      </c>
      <c r="G2484" s="114" t="s">
        <v>3997</v>
      </c>
      <c r="H2484" s="373" t="s">
        <v>25</v>
      </c>
      <c r="I2484" s="374"/>
      <c r="J2484" s="375"/>
      <c r="K2484" s="103"/>
      <c r="L2484" s="114"/>
      <c r="M2484" s="114"/>
      <c r="N2484" s="103"/>
      <c r="O2484" s="103" t="s">
        <v>17</v>
      </c>
    </row>
    <row r="2485" spans="1:15" ht="22.5" hidden="1" customHeight="1">
      <c r="A2485" s="103">
        <f>MAX(A$2:A2484)+1</f>
        <v>2318</v>
      </c>
      <c r="B2485" s="103">
        <v>310511004</v>
      </c>
      <c r="C2485" s="246" t="s">
        <v>4131</v>
      </c>
      <c r="D2485" s="249" t="s">
        <v>4132</v>
      </c>
      <c r="E2485" s="249" t="s">
        <v>4122</v>
      </c>
      <c r="F2485" s="114" t="s">
        <v>31</v>
      </c>
      <c r="G2485" s="114" t="s">
        <v>3997</v>
      </c>
      <c r="H2485" s="373" t="s">
        <v>25</v>
      </c>
      <c r="I2485" s="374"/>
      <c r="J2485" s="375"/>
      <c r="K2485" s="103"/>
      <c r="L2485" s="114"/>
      <c r="M2485" s="114"/>
      <c r="N2485" s="103"/>
      <c r="O2485" s="103" t="s">
        <v>17</v>
      </c>
    </row>
    <row r="2486" spans="1:15" ht="22.5" hidden="1" customHeight="1">
      <c r="A2486" s="103">
        <f>MAX(A$2:A2485)+1</f>
        <v>2319</v>
      </c>
      <c r="B2486" s="103">
        <v>310511005</v>
      </c>
      <c r="C2486" s="246" t="s">
        <v>4133</v>
      </c>
      <c r="D2486" s="249" t="s">
        <v>4134</v>
      </c>
      <c r="E2486" s="249"/>
      <c r="F2486" s="114" t="s">
        <v>31</v>
      </c>
      <c r="G2486" s="114" t="s">
        <v>3997</v>
      </c>
      <c r="H2486" s="373" t="s">
        <v>25</v>
      </c>
      <c r="I2486" s="374"/>
      <c r="J2486" s="375"/>
      <c r="K2486" s="103"/>
      <c r="L2486" s="114"/>
      <c r="M2486" s="114"/>
      <c r="N2486" s="103"/>
      <c r="O2486" s="103" t="s">
        <v>17</v>
      </c>
    </row>
    <row r="2487" spans="1:15" ht="33.75" hidden="1" customHeight="1">
      <c r="A2487" s="103">
        <f>MAX(A$2:A2486)+1</f>
        <v>2320</v>
      </c>
      <c r="B2487" s="103">
        <v>310511006</v>
      </c>
      <c r="C2487" s="246" t="s">
        <v>4135</v>
      </c>
      <c r="D2487" s="249" t="s">
        <v>4136</v>
      </c>
      <c r="E2487" s="249" t="s">
        <v>4137</v>
      </c>
      <c r="F2487" s="114" t="s">
        <v>23</v>
      </c>
      <c r="G2487" s="114" t="s">
        <v>3997</v>
      </c>
      <c r="H2487" s="373" t="s">
        <v>56</v>
      </c>
      <c r="I2487" s="374"/>
      <c r="J2487" s="375"/>
      <c r="K2487" s="103" t="s">
        <v>649</v>
      </c>
      <c r="L2487" s="114"/>
      <c r="M2487" s="114"/>
      <c r="N2487" s="103"/>
      <c r="O2487" s="103" t="s">
        <v>17</v>
      </c>
    </row>
    <row r="2488" spans="1:15" ht="22.5" hidden="1" customHeight="1">
      <c r="A2488" s="103">
        <f>MAX(A$2:A2487)+1</f>
        <v>2321</v>
      </c>
      <c r="B2488" s="103">
        <v>310511007</v>
      </c>
      <c r="C2488" s="246" t="s">
        <v>4138</v>
      </c>
      <c r="D2488" s="249" t="s">
        <v>4139</v>
      </c>
      <c r="E2488" s="249" t="s">
        <v>4137</v>
      </c>
      <c r="F2488" s="114" t="s">
        <v>23</v>
      </c>
      <c r="G2488" s="114" t="s">
        <v>3997</v>
      </c>
      <c r="H2488" s="373" t="s">
        <v>25</v>
      </c>
      <c r="I2488" s="374"/>
      <c r="J2488" s="375"/>
      <c r="K2488" s="103"/>
      <c r="L2488" s="114"/>
      <c r="M2488" s="114"/>
      <c r="N2488" s="103"/>
      <c r="O2488" s="103" t="s">
        <v>17</v>
      </c>
    </row>
    <row r="2489" spans="1:15" ht="22.5" hidden="1" customHeight="1">
      <c r="A2489" s="103">
        <f>MAX(A$2:A2488)+1</f>
        <v>2322</v>
      </c>
      <c r="B2489" s="103">
        <v>310511008</v>
      </c>
      <c r="C2489" s="246" t="s">
        <v>4140</v>
      </c>
      <c r="D2489" s="249" t="s">
        <v>4141</v>
      </c>
      <c r="E2489" s="249" t="s">
        <v>4142</v>
      </c>
      <c r="F2489" s="114" t="s">
        <v>31</v>
      </c>
      <c r="G2489" s="114" t="s">
        <v>32</v>
      </c>
      <c r="H2489" s="373" t="s">
        <v>25</v>
      </c>
      <c r="I2489" s="374"/>
      <c r="J2489" s="375"/>
      <c r="K2489" s="103"/>
      <c r="L2489" s="114"/>
      <c r="M2489" s="114"/>
      <c r="N2489" s="103"/>
      <c r="O2489" s="103" t="s">
        <v>17</v>
      </c>
    </row>
    <row r="2490" spans="1:15" ht="22.5" hidden="1" customHeight="1">
      <c r="A2490" s="103">
        <f>MAX(A$2:A2489)+1</f>
        <v>2323</v>
      </c>
      <c r="B2490" s="103">
        <v>310511009</v>
      </c>
      <c r="C2490" s="246" t="s">
        <v>4143</v>
      </c>
      <c r="D2490" s="249" t="s">
        <v>4144</v>
      </c>
      <c r="E2490" s="249"/>
      <c r="F2490" s="114" t="s">
        <v>23</v>
      </c>
      <c r="G2490" s="114" t="s">
        <v>3997</v>
      </c>
      <c r="H2490" s="373" t="s">
        <v>25</v>
      </c>
      <c r="I2490" s="374"/>
      <c r="J2490" s="375"/>
      <c r="K2490" s="103"/>
      <c r="L2490" s="114"/>
      <c r="M2490" s="114"/>
      <c r="N2490" s="103"/>
      <c r="O2490" s="103" t="s">
        <v>17</v>
      </c>
    </row>
    <row r="2491" spans="1:15" ht="22.5" hidden="1" customHeight="1">
      <c r="A2491" s="103">
        <f>MAX(A$2:A2490)+1</f>
        <v>2324</v>
      </c>
      <c r="B2491" s="103">
        <v>310511010</v>
      </c>
      <c r="C2491" s="246" t="s">
        <v>4145</v>
      </c>
      <c r="D2491" s="249" t="s">
        <v>4146</v>
      </c>
      <c r="E2491" s="249"/>
      <c r="F2491" s="114" t="s">
        <v>23</v>
      </c>
      <c r="G2491" s="114" t="s">
        <v>3997</v>
      </c>
      <c r="H2491" s="373" t="s">
        <v>56</v>
      </c>
      <c r="I2491" s="374"/>
      <c r="J2491" s="375"/>
      <c r="K2491" s="103" t="s">
        <v>649</v>
      </c>
      <c r="L2491" s="114"/>
      <c r="M2491" s="114"/>
      <c r="N2491" s="103"/>
      <c r="O2491" s="103" t="s">
        <v>17</v>
      </c>
    </row>
    <row r="2492" spans="1:15" ht="22.5" hidden="1" customHeight="1">
      <c r="A2492" s="103">
        <f>MAX(A$2:A2491)+1</f>
        <v>2325</v>
      </c>
      <c r="B2492" s="103">
        <v>310511011</v>
      </c>
      <c r="C2492" s="246" t="s">
        <v>4147</v>
      </c>
      <c r="D2492" s="249" t="s">
        <v>4148</v>
      </c>
      <c r="E2492" s="249" t="s">
        <v>4149</v>
      </c>
      <c r="F2492" s="114" t="s">
        <v>31</v>
      </c>
      <c r="G2492" s="114" t="s">
        <v>3997</v>
      </c>
      <c r="H2492" s="373" t="s">
        <v>25</v>
      </c>
      <c r="I2492" s="374"/>
      <c r="J2492" s="375"/>
      <c r="K2492" s="103"/>
      <c r="L2492" s="114"/>
      <c r="M2492" s="114"/>
      <c r="N2492" s="103"/>
      <c r="O2492" s="103" t="s">
        <v>17</v>
      </c>
    </row>
    <row r="2493" spans="1:15" ht="22.5" hidden="1" customHeight="1">
      <c r="A2493" s="103">
        <f>MAX(A$2:A2492)+1</f>
        <v>2326</v>
      </c>
      <c r="B2493" s="103">
        <v>310511012</v>
      </c>
      <c r="C2493" s="246" t="s">
        <v>4150</v>
      </c>
      <c r="D2493" s="249" t="s">
        <v>4151</v>
      </c>
      <c r="E2493" s="249"/>
      <c r="F2493" s="114" t="s">
        <v>31</v>
      </c>
      <c r="G2493" s="114" t="s">
        <v>3997</v>
      </c>
      <c r="H2493" s="373" t="s">
        <v>25</v>
      </c>
      <c r="I2493" s="374"/>
      <c r="J2493" s="375"/>
      <c r="K2493" s="103"/>
      <c r="L2493" s="114"/>
      <c r="M2493" s="114"/>
      <c r="N2493" s="103"/>
      <c r="O2493" s="103" t="s">
        <v>17</v>
      </c>
    </row>
    <row r="2494" spans="1:15" ht="22.5" hidden="1" customHeight="1">
      <c r="A2494" s="103">
        <f>MAX(A$2:A2493)+1</f>
        <v>2327</v>
      </c>
      <c r="B2494" s="103">
        <v>310511013</v>
      </c>
      <c r="C2494" s="246" t="s">
        <v>4152</v>
      </c>
      <c r="D2494" s="249" t="s">
        <v>4153</v>
      </c>
      <c r="E2494" s="249"/>
      <c r="F2494" s="114" t="s">
        <v>31</v>
      </c>
      <c r="G2494" s="114" t="s">
        <v>3997</v>
      </c>
      <c r="H2494" s="373" t="s">
        <v>25</v>
      </c>
      <c r="I2494" s="374"/>
      <c r="J2494" s="375"/>
      <c r="K2494" s="103"/>
      <c r="L2494" s="114"/>
      <c r="M2494" s="114"/>
      <c r="N2494" s="103"/>
      <c r="O2494" s="103" t="s">
        <v>17</v>
      </c>
    </row>
    <row r="2495" spans="1:15" ht="22.5" hidden="1" customHeight="1">
      <c r="A2495" s="103">
        <f>MAX(A$2:A2494)+1</f>
        <v>2328</v>
      </c>
      <c r="B2495" s="103">
        <v>310511014</v>
      </c>
      <c r="C2495" s="246" t="s">
        <v>4154</v>
      </c>
      <c r="D2495" s="249" t="s">
        <v>4155</v>
      </c>
      <c r="E2495" s="249"/>
      <c r="F2495" s="114" t="s">
        <v>31</v>
      </c>
      <c r="G2495" s="114" t="s">
        <v>3997</v>
      </c>
      <c r="H2495" s="373" t="s">
        <v>25</v>
      </c>
      <c r="I2495" s="374"/>
      <c r="J2495" s="375"/>
      <c r="K2495" s="103"/>
      <c r="L2495" s="114"/>
      <c r="M2495" s="114"/>
      <c r="N2495" s="103"/>
      <c r="O2495" s="103" t="s">
        <v>17</v>
      </c>
    </row>
    <row r="2496" spans="1:15" ht="22.5" hidden="1" customHeight="1">
      <c r="A2496" s="103">
        <f>MAX(A$2:A2495)+1</f>
        <v>2329</v>
      </c>
      <c r="B2496" s="103">
        <v>310511015</v>
      </c>
      <c r="C2496" s="246" t="s">
        <v>4156</v>
      </c>
      <c r="D2496" s="249" t="s">
        <v>4157</v>
      </c>
      <c r="E2496" s="249"/>
      <c r="F2496" s="114" t="s">
        <v>31</v>
      </c>
      <c r="G2496" s="114" t="s">
        <v>4003</v>
      </c>
      <c r="H2496" s="373" t="s">
        <v>25</v>
      </c>
      <c r="I2496" s="374"/>
      <c r="J2496" s="375"/>
      <c r="K2496" s="103"/>
      <c r="L2496" s="114"/>
      <c r="M2496" s="114"/>
      <c r="N2496" s="103"/>
      <c r="O2496" s="103" t="s">
        <v>17</v>
      </c>
    </row>
    <row r="2497" spans="1:15" ht="33.75" hidden="1" customHeight="1">
      <c r="A2497" s="103">
        <f>MAX(A$2:A2496)+1</f>
        <v>2330</v>
      </c>
      <c r="B2497" s="103">
        <v>310511016</v>
      </c>
      <c r="C2497" s="246" t="s">
        <v>4158</v>
      </c>
      <c r="D2497" s="249" t="s">
        <v>4159</v>
      </c>
      <c r="E2497" s="249" t="s">
        <v>4160</v>
      </c>
      <c r="F2497" s="114" t="s">
        <v>31</v>
      </c>
      <c r="G2497" s="114" t="s">
        <v>4003</v>
      </c>
      <c r="H2497" s="373" t="s">
        <v>25</v>
      </c>
      <c r="I2497" s="374"/>
      <c r="J2497" s="375"/>
      <c r="K2497" s="103" t="s">
        <v>4161</v>
      </c>
      <c r="L2497" s="114"/>
      <c r="M2497" s="114"/>
      <c r="N2497" s="103"/>
      <c r="O2497" s="103" t="s">
        <v>17</v>
      </c>
    </row>
    <row r="2498" spans="1:15" ht="22.5" hidden="1" customHeight="1">
      <c r="A2498" s="103">
        <f>MAX(A$2:A2497)+1</f>
        <v>2331</v>
      </c>
      <c r="B2498" s="103">
        <v>310511017</v>
      </c>
      <c r="C2498" s="246" t="s">
        <v>4162</v>
      </c>
      <c r="D2498" s="249"/>
      <c r="E2498" s="249" t="s">
        <v>4163</v>
      </c>
      <c r="F2498" s="114" t="s">
        <v>31</v>
      </c>
      <c r="G2498" s="114" t="s">
        <v>4003</v>
      </c>
      <c r="H2498" s="373" t="s">
        <v>25</v>
      </c>
      <c r="I2498" s="374"/>
      <c r="J2498" s="375"/>
      <c r="K2498" s="103"/>
      <c r="L2498" s="114"/>
      <c r="M2498" s="114"/>
      <c r="N2498" s="103"/>
      <c r="O2498" s="103" t="s">
        <v>17</v>
      </c>
    </row>
    <row r="2499" spans="1:15" ht="22.5" hidden="1" customHeight="1">
      <c r="A2499" s="103">
        <f>MAX(A$2:A2498)+1</f>
        <v>2332</v>
      </c>
      <c r="B2499" s="103" t="s">
        <v>4164</v>
      </c>
      <c r="C2499" s="246" t="s">
        <v>4162</v>
      </c>
      <c r="D2499" s="249"/>
      <c r="E2499" s="249"/>
      <c r="F2499" s="114" t="s">
        <v>36</v>
      </c>
      <c r="G2499" s="114" t="s">
        <v>4003</v>
      </c>
      <c r="H2499" s="373" t="s">
        <v>25</v>
      </c>
      <c r="I2499" s="374"/>
      <c r="J2499" s="375"/>
      <c r="K2499" s="103" t="s">
        <v>4165</v>
      </c>
      <c r="L2499" s="114"/>
      <c r="M2499" s="114"/>
      <c r="N2499" s="103"/>
      <c r="O2499" s="103" t="s">
        <v>17</v>
      </c>
    </row>
    <row r="2500" spans="1:15" ht="22.5" hidden="1" customHeight="1">
      <c r="A2500" s="103">
        <f>MAX(A$2:A2499)+1</f>
        <v>2333</v>
      </c>
      <c r="B2500" s="103" t="s">
        <v>4166</v>
      </c>
      <c r="C2500" s="254" t="s">
        <v>4167</v>
      </c>
      <c r="D2500" s="254" t="s">
        <v>4168</v>
      </c>
      <c r="E2500" s="254"/>
      <c r="F2500" s="114" t="s">
        <v>36</v>
      </c>
      <c r="G2500" s="114" t="s">
        <v>4003</v>
      </c>
      <c r="H2500" s="373" t="s">
        <v>25</v>
      </c>
      <c r="I2500" s="374"/>
      <c r="J2500" s="375"/>
      <c r="K2500" s="103"/>
      <c r="L2500" s="114"/>
      <c r="M2500" s="114"/>
      <c r="N2500" s="103"/>
      <c r="O2500" s="103" t="s">
        <v>17</v>
      </c>
    </row>
    <row r="2501" spans="1:15" ht="22.5" hidden="1" customHeight="1">
      <c r="A2501" s="103">
        <f>MAX(A$2:A2500)+1</f>
        <v>2334</v>
      </c>
      <c r="B2501" s="103">
        <v>310511018</v>
      </c>
      <c r="C2501" s="246" t="s">
        <v>4169</v>
      </c>
      <c r="D2501" s="249" t="s">
        <v>4170</v>
      </c>
      <c r="E2501" s="249"/>
      <c r="F2501" s="114" t="s">
        <v>36</v>
      </c>
      <c r="G2501" s="114" t="s">
        <v>4003</v>
      </c>
      <c r="H2501" s="373" t="s">
        <v>25</v>
      </c>
      <c r="I2501" s="374"/>
      <c r="J2501" s="375"/>
      <c r="K2501" s="103"/>
      <c r="L2501" s="114"/>
      <c r="M2501" s="114"/>
      <c r="N2501" s="103"/>
      <c r="O2501" s="103" t="s">
        <v>17</v>
      </c>
    </row>
    <row r="2502" spans="1:15" ht="22.5" hidden="1" customHeight="1">
      <c r="A2502" s="103">
        <f>MAX(A$2:A2501)+1</f>
        <v>2335</v>
      </c>
      <c r="B2502" s="103">
        <v>310511019</v>
      </c>
      <c r="C2502" s="246" t="s">
        <v>4171</v>
      </c>
      <c r="D2502" s="249" t="s">
        <v>4172</v>
      </c>
      <c r="E2502" s="249"/>
      <c r="F2502" s="114" t="s">
        <v>31</v>
      </c>
      <c r="G2502" s="114" t="s">
        <v>4003</v>
      </c>
      <c r="H2502" s="373" t="s">
        <v>25</v>
      </c>
      <c r="I2502" s="374"/>
      <c r="J2502" s="375"/>
      <c r="K2502" s="103"/>
      <c r="L2502" s="114"/>
      <c r="M2502" s="114"/>
      <c r="N2502" s="103"/>
      <c r="O2502" s="103" t="s">
        <v>17</v>
      </c>
    </row>
    <row r="2503" spans="1:15" ht="22.5" hidden="1" customHeight="1">
      <c r="A2503" s="103">
        <f>MAX(A$2:A2502)+1</f>
        <v>2336</v>
      </c>
      <c r="B2503" s="103" t="s">
        <v>4173</v>
      </c>
      <c r="C2503" s="246" t="s">
        <v>4171</v>
      </c>
      <c r="D2503" s="249"/>
      <c r="E2503" s="249"/>
      <c r="F2503" s="114" t="s">
        <v>36</v>
      </c>
      <c r="G2503" s="114" t="s">
        <v>4003</v>
      </c>
      <c r="H2503" s="373" t="s">
        <v>25</v>
      </c>
      <c r="I2503" s="374"/>
      <c r="J2503" s="375"/>
      <c r="K2503" s="103" t="s">
        <v>4174</v>
      </c>
      <c r="L2503" s="114"/>
      <c r="M2503" s="114"/>
      <c r="N2503" s="103"/>
      <c r="O2503" s="103" t="s">
        <v>17</v>
      </c>
    </row>
    <row r="2504" spans="1:15" ht="22.5" hidden="1" customHeight="1">
      <c r="A2504" s="103">
        <f>MAX(A$2:A2503)+1</f>
        <v>2337</v>
      </c>
      <c r="B2504" s="103">
        <v>310511020</v>
      </c>
      <c r="C2504" s="246" t="s">
        <v>4175</v>
      </c>
      <c r="D2504" s="249" t="s">
        <v>4176</v>
      </c>
      <c r="E2504" s="249"/>
      <c r="F2504" s="114" t="s">
        <v>31</v>
      </c>
      <c r="G2504" s="114" t="s">
        <v>4003</v>
      </c>
      <c r="H2504" s="373" t="s">
        <v>25</v>
      </c>
      <c r="I2504" s="374"/>
      <c r="J2504" s="375"/>
      <c r="K2504" s="103"/>
      <c r="L2504" s="114"/>
      <c r="M2504" s="114"/>
      <c r="N2504" s="103"/>
      <c r="O2504" s="103" t="s">
        <v>17</v>
      </c>
    </row>
    <row r="2505" spans="1:15" ht="22.5" hidden="1" customHeight="1">
      <c r="A2505" s="103">
        <f>MAX(A$2:A2504)+1</f>
        <v>2338</v>
      </c>
      <c r="B2505" s="103">
        <v>310511021</v>
      </c>
      <c r="C2505" s="246" t="s">
        <v>4177</v>
      </c>
      <c r="D2505" s="249" t="s">
        <v>4178</v>
      </c>
      <c r="E2505" s="249"/>
      <c r="F2505" s="114" t="s">
        <v>31</v>
      </c>
      <c r="G2505" s="114" t="s">
        <v>4003</v>
      </c>
      <c r="H2505" s="373" t="s">
        <v>25</v>
      </c>
      <c r="I2505" s="374"/>
      <c r="J2505" s="375"/>
      <c r="K2505" s="103"/>
      <c r="L2505" s="114"/>
      <c r="M2505" s="114"/>
      <c r="N2505" s="103"/>
      <c r="O2505" s="103" t="s">
        <v>17</v>
      </c>
    </row>
    <row r="2506" spans="1:15" ht="22.5" hidden="1" customHeight="1">
      <c r="A2506" s="103">
        <f>MAX(A$2:A2505)+1</f>
        <v>2339</v>
      </c>
      <c r="B2506" s="103" t="s">
        <v>4179</v>
      </c>
      <c r="C2506" s="246" t="s">
        <v>4177</v>
      </c>
      <c r="D2506" s="249"/>
      <c r="E2506" s="249"/>
      <c r="F2506" s="114" t="s">
        <v>36</v>
      </c>
      <c r="G2506" s="114" t="s">
        <v>4003</v>
      </c>
      <c r="H2506" s="373" t="s">
        <v>25</v>
      </c>
      <c r="I2506" s="374"/>
      <c r="J2506" s="375"/>
      <c r="K2506" s="103" t="s">
        <v>4180</v>
      </c>
      <c r="L2506" s="114"/>
      <c r="M2506" s="114"/>
      <c r="N2506" s="103"/>
      <c r="O2506" s="103" t="s">
        <v>17</v>
      </c>
    </row>
    <row r="2507" spans="1:15" ht="22.5" hidden="1" customHeight="1">
      <c r="A2507" s="103">
        <f>MAX(A$2:A2506)+1</f>
        <v>2340</v>
      </c>
      <c r="B2507" s="103" t="s">
        <v>4181</v>
      </c>
      <c r="C2507" s="67" t="s">
        <v>4177</v>
      </c>
      <c r="D2507" s="67" t="s">
        <v>4182</v>
      </c>
      <c r="E2507" s="67" t="s">
        <v>4183</v>
      </c>
      <c r="F2507" s="114" t="s">
        <v>36</v>
      </c>
      <c r="G2507" s="114" t="s">
        <v>648</v>
      </c>
      <c r="H2507" s="373" t="s">
        <v>25</v>
      </c>
      <c r="I2507" s="374"/>
      <c r="J2507" s="375"/>
      <c r="K2507" s="103"/>
      <c r="L2507" s="114"/>
      <c r="M2507" s="114"/>
      <c r="N2507" s="103"/>
      <c r="O2507" s="103" t="s">
        <v>17</v>
      </c>
    </row>
    <row r="2508" spans="1:15" ht="22.5" hidden="1" customHeight="1">
      <c r="A2508" s="103">
        <f>MAX(A$2:A2507)+1</f>
        <v>2341</v>
      </c>
      <c r="B2508" s="103">
        <v>310511022</v>
      </c>
      <c r="C2508" s="246" t="s">
        <v>4184</v>
      </c>
      <c r="D2508" s="249" t="s">
        <v>4185</v>
      </c>
      <c r="E2508" s="249" t="s">
        <v>4122</v>
      </c>
      <c r="F2508" s="114" t="s">
        <v>31</v>
      </c>
      <c r="G2508" s="114" t="s">
        <v>4003</v>
      </c>
      <c r="H2508" s="373" t="s">
        <v>25</v>
      </c>
      <c r="I2508" s="374"/>
      <c r="J2508" s="375"/>
      <c r="K2508" s="103"/>
      <c r="L2508" s="114"/>
      <c r="M2508" s="114"/>
      <c r="N2508" s="103"/>
      <c r="O2508" s="103" t="s">
        <v>17</v>
      </c>
    </row>
    <row r="2509" spans="1:15" ht="22.5" hidden="1" customHeight="1">
      <c r="A2509" s="103">
        <f>MAX(A$2:A2508)+1</f>
        <v>2342</v>
      </c>
      <c r="B2509" s="103">
        <v>310511023</v>
      </c>
      <c r="C2509" s="246" t="s">
        <v>4186</v>
      </c>
      <c r="D2509" s="249" t="s">
        <v>4187</v>
      </c>
      <c r="E2509" s="249" t="s">
        <v>4188</v>
      </c>
      <c r="F2509" s="114" t="s">
        <v>31</v>
      </c>
      <c r="G2509" s="114" t="s">
        <v>4003</v>
      </c>
      <c r="H2509" s="373" t="s">
        <v>25</v>
      </c>
      <c r="I2509" s="374"/>
      <c r="J2509" s="375"/>
      <c r="K2509" s="103"/>
      <c r="L2509" s="114"/>
      <c r="M2509" s="114"/>
      <c r="N2509" s="103"/>
      <c r="O2509" s="103" t="s">
        <v>17</v>
      </c>
    </row>
    <row r="2510" spans="1:15" ht="22.5" hidden="1" customHeight="1">
      <c r="A2510" s="103">
        <f>MAX(A$2:A2509)+1</f>
        <v>2343</v>
      </c>
      <c r="B2510" s="103">
        <v>310511024</v>
      </c>
      <c r="C2510" s="246" t="s">
        <v>4189</v>
      </c>
      <c r="D2510" s="249" t="s">
        <v>4190</v>
      </c>
      <c r="E2510" s="249"/>
      <c r="F2510" s="114" t="s">
        <v>31</v>
      </c>
      <c r="G2510" s="114" t="s">
        <v>32</v>
      </c>
      <c r="H2510" s="373" t="s">
        <v>25</v>
      </c>
      <c r="I2510" s="374"/>
      <c r="J2510" s="375"/>
      <c r="K2510" s="103"/>
      <c r="L2510" s="114"/>
      <c r="M2510" s="114"/>
      <c r="N2510" s="103"/>
      <c r="O2510" s="103" t="s">
        <v>17</v>
      </c>
    </row>
    <row r="2511" spans="1:15" ht="22.5" hidden="1" customHeight="1">
      <c r="A2511" s="103">
        <f>MAX(A$2:A2510)+1</f>
        <v>2344</v>
      </c>
      <c r="B2511" s="103">
        <v>310511025</v>
      </c>
      <c r="C2511" s="246" t="s">
        <v>4191</v>
      </c>
      <c r="D2511" s="249" t="s">
        <v>4192</v>
      </c>
      <c r="E2511" s="249" t="s">
        <v>4193</v>
      </c>
      <c r="F2511" s="114" t="s">
        <v>31</v>
      </c>
      <c r="G2511" s="114" t="s">
        <v>4003</v>
      </c>
      <c r="H2511" s="373" t="s">
        <v>25</v>
      </c>
      <c r="I2511" s="374"/>
      <c r="J2511" s="375"/>
      <c r="K2511" s="103"/>
      <c r="L2511" s="114"/>
      <c r="M2511" s="114"/>
      <c r="N2511" s="103"/>
      <c r="O2511" s="103" t="s">
        <v>17</v>
      </c>
    </row>
    <row r="2512" spans="1:15" ht="22.5" hidden="1" customHeight="1">
      <c r="A2512" s="103">
        <f>MAX(A$2:A2511)+1</f>
        <v>2345</v>
      </c>
      <c r="B2512" s="103">
        <v>310511026</v>
      </c>
      <c r="C2512" s="246" t="s">
        <v>4194</v>
      </c>
      <c r="D2512" s="249" t="s">
        <v>4195</v>
      </c>
      <c r="E2512" s="249" t="s">
        <v>4196</v>
      </c>
      <c r="F2512" s="114" t="s">
        <v>31</v>
      </c>
      <c r="G2512" s="114" t="s">
        <v>3997</v>
      </c>
      <c r="H2512" s="373" t="s">
        <v>25</v>
      </c>
      <c r="I2512" s="374"/>
      <c r="J2512" s="375"/>
      <c r="K2512" s="103"/>
      <c r="L2512" s="114"/>
      <c r="M2512" s="114"/>
      <c r="N2512" s="103"/>
      <c r="O2512" s="103" t="s">
        <v>17</v>
      </c>
    </row>
    <row r="2513" spans="1:15" ht="22.5" hidden="1" customHeight="1">
      <c r="A2513" s="103">
        <f>MAX(A$2:A2512)+1</f>
        <v>2346</v>
      </c>
      <c r="B2513" s="103">
        <v>310511027</v>
      </c>
      <c r="C2513" s="246" t="s">
        <v>4197</v>
      </c>
      <c r="D2513" s="249" t="s">
        <v>4198</v>
      </c>
      <c r="E2513" s="249" t="s">
        <v>4199</v>
      </c>
      <c r="F2513" s="114" t="s">
        <v>31</v>
      </c>
      <c r="G2513" s="114" t="s">
        <v>3997</v>
      </c>
      <c r="H2513" s="373" t="s">
        <v>25</v>
      </c>
      <c r="I2513" s="374"/>
      <c r="J2513" s="375"/>
      <c r="K2513" s="103"/>
      <c r="L2513" s="114"/>
      <c r="M2513" s="114"/>
      <c r="N2513" s="103"/>
      <c r="O2513" s="103" t="s">
        <v>17</v>
      </c>
    </row>
    <row r="2514" spans="1:15" ht="33.75" hidden="1" customHeight="1">
      <c r="A2514" s="103">
        <f>MAX(A$2:A2513)+1</f>
        <v>2347</v>
      </c>
      <c r="B2514" s="133">
        <v>310511028</v>
      </c>
      <c r="C2514" s="139" t="s">
        <v>4200</v>
      </c>
      <c r="D2514" s="139" t="s">
        <v>4201</v>
      </c>
      <c r="E2514" s="144"/>
      <c r="F2514" s="95" t="s">
        <v>23</v>
      </c>
      <c r="G2514" s="147" t="s">
        <v>3997</v>
      </c>
      <c r="H2514" s="373" t="s">
        <v>56</v>
      </c>
      <c r="I2514" s="374"/>
      <c r="J2514" s="375"/>
      <c r="K2514" s="125" t="s">
        <v>336</v>
      </c>
      <c r="L2514" s="114"/>
      <c r="M2514" s="114"/>
      <c r="N2514" s="103"/>
      <c r="O2514" s="103" t="s">
        <v>17</v>
      </c>
    </row>
    <row r="2515" spans="1:15" ht="45" hidden="1" customHeight="1">
      <c r="A2515" s="103">
        <f>MAX(A$2:A2514)+1</f>
        <v>2348</v>
      </c>
      <c r="B2515" s="133">
        <v>310511029</v>
      </c>
      <c r="C2515" s="139" t="s">
        <v>4202</v>
      </c>
      <c r="D2515" s="139" t="s">
        <v>4203</v>
      </c>
      <c r="E2515" s="144"/>
      <c r="F2515" s="95" t="s">
        <v>23</v>
      </c>
      <c r="G2515" s="147" t="s">
        <v>3997</v>
      </c>
      <c r="H2515" s="373" t="s">
        <v>56</v>
      </c>
      <c r="I2515" s="374"/>
      <c r="J2515" s="375"/>
      <c r="K2515" s="125" t="s">
        <v>336</v>
      </c>
      <c r="L2515" s="114"/>
      <c r="M2515" s="114"/>
      <c r="N2515" s="103"/>
      <c r="O2515" s="103" t="s">
        <v>17</v>
      </c>
    </row>
    <row r="2516" spans="1:15" s="87" customFormat="1" ht="22.5" hidden="1" customHeight="1">
      <c r="A2516" s="103"/>
      <c r="B2516" s="103">
        <v>310512</v>
      </c>
      <c r="C2516" s="103" t="s">
        <v>4204</v>
      </c>
      <c r="D2516" s="103"/>
      <c r="E2516" s="103"/>
      <c r="F2516" s="114"/>
      <c r="G2516" s="114"/>
      <c r="H2516" s="373" t="s">
        <v>25</v>
      </c>
      <c r="I2516" s="374"/>
      <c r="J2516" s="375"/>
      <c r="K2516" s="103"/>
      <c r="L2516" s="114"/>
      <c r="M2516" s="114"/>
      <c r="N2516" s="103"/>
      <c r="O2516" s="103" t="s">
        <v>17</v>
      </c>
    </row>
    <row r="2517" spans="1:15" ht="22.5" hidden="1" customHeight="1">
      <c r="A2517" s="103">
        <f>MAX(A$2:A2516)+1</f>
        <v>2349</v>
      </c>
      <c r="B2517" s="103">
        <v>310512001</v>
      </c>
      <c r="C2517" s="246" t="s">
        <v>4205</v>
      </c>
      <c r="D2517" s="249" t="s">
        <v>4206</v>
      </c>
      <c r="E2517" s="249" t="s">
        <v>4207</v>
      </c>
      <c r="F2517" s="114" t="s">
        <v>23</v>
      </c>
      <c r="G2517" s="114" t="s">
        <v>4003</v>
      </c>
      <c r="H2517" s="373" t="s">
        <v>25</v>
      </c>
      <c r="I2517" s="374"/>
      <c r="J2517" s="375"/>
      <c r="K2517" s="103"/>
      <c r="L2517" s="114"/>
      <c r="M2517" s="114"/>
      <c r="N2517" s="103"/>
      <c r="O2517" s="103" t="s">
        <v>17</v>
      </c>
    </row>
    <row r="2518" spans="1:15" ht="22.5" hidden="1" customHeight="1">
      <c r="A2518" s="103">
        <f>MAX(A$2:A2517)+1</f>
        <v>2350</v>
      </c>
      <c r="B2518" s="103">
        <v>310512002</v>
      </c>
      <c r="C2518" s="246" t="s">
        <v>4208</v>
      </c>
      <c r="D2518" s="249" t="s">
        <v>4209</v>
      </c>
      <c r="E2518" s="249" t="s">
        <v>4210</v>
      </c>
      <c r="F2518" s="114" t="s">
        <v>23</v>
      </c>
      <c r="G2518" s="114" t="s">
        <v>3997</v>
      </c>
      <c r="H2518" s="373" t="s">
        <v>25</v>
      </c>
      <c r="I2518" s="374"/>
      <c r="J2518" s="375"/>
      <c r="K2518" s="103"/>
      <c r="L2518" s="114"/>
      <c r="M2518" s="114"/>
      <c r="N2518" s="103"/>
      <c r="O2518" s="103" t="s">
        <v>17</v>
      </c>
    </row>
    <row r="2519" spans="1:15" ht="22.5" hidden="1" customHeight="1">
      <c r="A2519" s="103">
        <f>MAX(A$2:A2518)+1</f>
        <v>2351</v>
      </c>
      <c r="B2519" s="103">
        <v>310512003</v>
      </c>
      <c r="C2519" s="246" t="s">
        <v>4211</v>
      </c>
      <c r="D2519" s="249" t="s">
        <v>4212</v>
      </c>
      <c r="E2519" s="249" t="s">
        <v>4213</v>
      </c>
      <c r="F2519" s="114" t="s">
        <v>23</v>
      </c>
      <c r="G2519" s="114" t="s">
        <v>3997</v>
      </c>
      <c r="H2519" s="373" t="s">
        <v>25</v>
      </c>
      <c r="I2519" s="374"/>
      <c r="J2519" s="375"/>
      <c r="K2519" s="103"/>
      <c r="L2519" s="114"/>
      <c r="M2519" s="114"/>
      <c r="N2519" s="103"/>
      <c r="O2519" s="103" t="s">
        <v>17</v>
      </c>
    </row>
    <row r="2520" spans="1:15" ht="22.5" hidden="1" customHeight="1">
      <c r="A2520" s="103">
        <f>MAX(A$2:A2519)+1</f>
        <v>2352</v>
      </c>
      <c r="B2520" s="103">
        <v>310512004</v>
      </c>
      <c r="C2520" s="246" t="s">
        <v>4214</v>
      </c>
      <c r="D2520" s="249" t="s">
        <v>4215</v>
      </c>
      <c r="E2520" s="249" t="s">
        <v>4213</v>
      </c>
      <c r="F2520" s="114" t="s">
        <v>36</v>
      </c>
      <c r="G2520" s="114" t="s">
        <v>3997</v>
      </c>
      <c r="H2520" s="373" t="s">
        <v>25</v>
      </c>
      <c r="I2520" s="374"/>
      <c r="J2520" s="375"/>
      <c r="K2520" s="103" t="s">
        <v>4216</v>
      </c>
      <c r="L2520" s="114"/>
      <c r="M2520" s="114"/>
      <c r="N2520" s="103"/>
      <c r="O2520" s="103" t="s">
        <v>17</v>
      </c>
    </row>
    <row r="2521" spans="1:15" ht="33.75" hidden="1" customHeight="1">
      <c r="A2521" s="103">
        <f>MAX(A$2:A2520)+1</f>
        <v>2353</v>
      </c>
      <c r="B2521" s="103">
        <v>310512005</v>
      </c>
      <c r="C2521" s="246" t="s">
        <v>4217</v>
      </c>
      <c r="D2521" s="249" t="s">
        <v>4218</v>
      </c>
      <c r="E2521" s="249" t="s">
        <v>4219</v>
      </c>
      <c r="F2521" s="114" t="s">
        <v>23</v>
      </c>
      <c r="G2521" s="114" t="s">
        <v>32</v>
      </c>
      <c r="H2521" s="373" t="s">
        <v>25</v>
      </c>
      <c r="I2521" s="374"/>
      <c r="J2521" s="375"/>
      <c r="K2521" s="103"/>
      <c r="L2521" s="114"/>
      <c r="M2521" s="114"/>
      <c r="N2521" s="103"/>
      <c r="O2521" s="103" t="s">
        <v>17</v>
      </c>
    </row>
    <row r="2522" spans="1:15" ht="22.5" hidden="1" customHeight="1">
      <c r="A2522" s="103">
        <f>MAX(A$2:A2521)+1</f>
        <v>2354</v>
      </c>
      <c r="B2522" s="103">
        <v>310512006</v>
      </c>
      <c r="C2522" s="246" t="s">
        <v>4220</v>
      </c>
      <c r="D2522" s="249" t="s">
        <v>4221</v>
      </c>
      <c r="E2522" s="249" t="s">
        <v>4222</v>
      </c>
      <c r="F2522" s="114" t="s">
        <v>23</v>
      </c>
      <c r="G2522" s="114" t="s">
        <v>32</v>
      </c>
      <c r="H2522" s="373" t="s">
        <v>25</v>
      </c>
      <c r="I2522" s="374"/>
      <c r="J2522" s="375"/>
      <c r="K2522" s="103"/>
      <c r="L2522" s="114"/>
      <c r="M2522" s="114"/>
      <c r="N2522" s="103"/>
      <c r="O2522" s="103" t="s">
        <v>17</v>
      </c>
    </row>
    <row r="2523" spans="1:15" ht="22.5" hidden="1" customHeight="1">
      <c r="A2523" s="103">
        <f>MAX(A$2:A2522)+1</f>
        <v>2355</v>
      </c>
      <c r="B2523" s="103">
        <v>310512007</v>
      </c>
      <c r="C2523" s="246" t="s">
        <v>4223</v>
      </c>
      <c r="D2523" s="249" t="s">
        <v>4224</v>
      </c>
      <c r="E2523" s="249" t="s">
        <v>4225</v>
      </c>
      <c r="F2523" s="114" t="s">
        <v>23</v>
      </c>
      <c r="G2523" s="114" t="s">
        <v>32</v>
      </c>
      <c r="H2523" s="373" t="s">
        <v>25</v>
      </c>
      <c r="I2523" s="374"/>
      <c r="J2523" s="375"/>
      <c r="K2523" s="103"/>
      <c r="L2523" s="114"/>
      <c r="M2523" s="114"/>
      <c r="N2523" s="103"/>
      <c r="O2523" s="103" t="s">
        <v>17</v>
      </c>
    </row>
    <row r="2524" spans="1:15" ht="33.75" hidden="1" customHeight="1">
      <c r="A2524" s="103">
        <f>MAX(A$2:A2523)+1</f>
        <v>2356</v>
      </c>
      <c r="B2524" s="103">
        <v>310512008</v>
      </c>
      <c r="C2524" s="246" t="s">
        <v>4226</v>
      </c>
      <c r="D2524" s="249" t="s">
        <v>4227</v>
      </c>
      <c r="E2524" s="249" t="s">
        <v>4228</v>
      </c>
      <c r="F2524" s="114" t="s">
        <v>23</v>
      </c>
      <c r="G2524" s="114" t="s">
        <v>3997</v>
      </c>
      <c r="H2524" s="373" t="s">
        <v>25</v>
      </c>
      <c r="I2524" s="374"/>
      <c r="J2524" s="375"/>
      <c r="K2524" s="103"/>
      <c r="L2524" s="114"/>
      <c r="M2524" s="114"/>
      <c r="N2524" s="103"/>
      <c r="O2524" s="103" t="s">
        <v>17</v>
      </c>
    </row>
    <row r="2525" spans="1:15" ht="33.75" hidden="1" customHeight="1">
      <c r="A2525" s="103">
        <f>MAX(A$2:A2524)+1</f>
        <v>2357</v>
      </c>
      <c r="B2525" s="103">
        <v>310512009</v>
      </c>
      <c r="C2525" s="246" t="s">
        <v>4229</v>
      </c>
      <c r="D2525" s="249" t="s">
        <v>4230</v>
      </c>
      <c r="E2525" s="249" t="s">
        <v>4231</v>
      </c>
      <c r="F2525" s="114" t="s">
        <v>23</v>
      </c>
      <c r="G2525" s="114" t="s">
        <v>4003</v>
      </c>
      <c r="H2525" s="373" t="s">
        <v>25</v>
      </c>
      <c r="I2525" s="374"/>
      <c r="J2525" s="375"/>
      <c r="K2525" s="103"/>
      <c r="L2525" s="114"/>
      <c r="M2525" s="114"/>
      <c r="N2525" s="103"/>
      <c r="O2525" s="103" t="s">
        <v>17</v>
      </c>
    </row>
    <row r="2526" spans="1:15" ht="33.75" hidden="1" customHeight="1">
      <c r="A2526" s="103">
        <f>MAX(A$2:A2525)+1</f>
        <v>2358</v>
      </c>
      <c r="B2526" s="103">
        <v>310512010</v>
      </c>
      <c r="C2526" s="246" t="s">
        <v>4232</v>
      </c>
      <c r="D2526" s="249" t="s">
        <v>4233</v>
      </c>
      <c r="E2526" s="249" t="s">
        <v>4234</v>
      </c>
      <c r="F2526" s="114" t="s">
        <v>23</v>
      </c>
      <c r="G2526" s="114" t="s">
        <v>3984</v>
      </c>
      <c r="H2526" s="373" t="s">
        <v>25</v>
      </c>
      <c r="I2526" s="374"/>
      <c r="J2526" s="375"/>
      <c r="K2526" s="103"/>
      <c r="L2526" s="114"/>
      <c r="M2526" s="114"/>
      <c r="N2526" s="103"/>
      <c r="O2526" s="103" t="s">
        <v>17</v>
      </c>
    </row>
    <row r="2527" spans="1:15" ht="22.5" hidden="1" customHeight="1">
      <c r="A2527" s="103">
        <f>MAX(A$2:A2526)+1</f>
        <v>2359</v>
      </c>
      <c r="B2527" s="103">
        <v>310512011</v>
      </c>
      <c r="C2527" s="246" t="s">
        <v>4235</v>
      </c>
      <c r="D2527" s="249"/>
      <c r="E2527" s="249"/>
      <c r="F2527" s="114" t="s">
        <v>23</v>
      </c>
      <c r="G2527" s="114" t="s">
        <v>3997</v>
      </c>
      <c r="H2527" s="373" t="s">
        <v>25</v>
      </c>
      <c r="I2527" s="374"/>
      <c r="J2527" s="375"/>
      <c r="K2527" s="103"/>
      <c r="L2527" s="114"/>
      <c r="M2527" s="114"/>
      <c r="N2527" s="103"/>
      <c r="O2527" s="103" t="s">
        <v>17</v>
      </c>
    </row>
    <row r="2528" spans="1:15" ht="33.75" hidden="1" customHeight="1">
      <c r="A2528" s="103">
        <f>MAX(A$2:A2527)+1</f>
        <v>2360</v>
      </c>
      <c r="B2528" s="255">
        <v>310512012</v>
      </c>
      <c r="C2528" s="256" t="s">
        <v>4236</v>
      </c>
      <c r="D2528" s="144" t="s">
        <v>4237</v>
      </c>
      <c r="E2528" s="139"/>
      <c r="F2528" s="95" t="s">
        <v>23</v>
      </c>
      <c r="G2528" s="258" t="s">
        <v>4238</v>
      </c>
      <c r="H2528" s="373" t="s">
        <v>56</v>
      </c>
      <c r="I2528" s="374"/>
      <c r="J2528" s="375"/>
      <c r="K2528" s="125" t="s">
        <v>336</v>
      </c>
      <c r="L2528" s="114"/>
      <c r="M2528" s="114"/>
      <c r="N2528" s="103"/>
      <c r="O2528" s="103" t="s">
        <v>17</v>
      </c>
    </row>
    <row r="2529" spans="1:15" s="87" customFormat="1" ht="22.5" hidden="1" customHeight="1">
      <c r="A2529" s="103"/>
      <c r="B2529" s="103">
        <v>310513</v>
      </c>
      <c r="C2529" s="103" t="s">
        <v>4239</v>
      </c>
      <c r="D2529" s="103"/>
      <c r="E2529" s="103"/>
      <c r="F2529" s="116"/>
      <c r="G2529" s="114"/>
      <c r="H2529" s="373" t="s">
        <v>25</v>
      </c>
      <c r="I2529" s="374"/>
      <c r="J2529" s="375"/>
      <c r="K2529" s="103"/>
      <c r="L2529" s="114"/>
      <c r="M2529" s="114"/>
      <c r="N2529" s="103"/>
      <c r="O2529" s="103" t="s">
        <v>17</v>
      </c>
    </row>
    <row r="2530" spans="1:15" ht="22.5" hidden="1" customHeight="1">
      <c r="A2530" s="103">
        <f>MAX(A$2:A2529)+1</f>
        <v>2361</v>
      </c>
      <c r="B2530" s="103">
        <v>310513001</v>
      </c>
      <c r="C2530" s="246" t="s">
        <v>4240</v>
      </c>
      <c r="D2530" s="103" t="s">
        <v>4241</v>
      </c>
      <c r="E2530" s="249"/>
      <c r="F2530" s="114" t="s">
        <v>23</v>
      </c>
      <c r="G2530" s="114" t="s">
        <v>3997</v>
      </c>
      <c r="H2530" s="373" t="s">
        <v>25</v>
      </c>
      <c r="I2530" s="374"/>
      <c r="J2530" s="375"/>
      <c r="K2530" s="103"/>
      <c r="L2530" s="114"/>
      <c r="M2530" s="114"/>
      <c r="N2530" s="103"/>
      <c r="O2530" s="103" t="s">
        <v>17</v>
      </c>
    </row>
    <row r="2531" spans="1:15" ht="22.5" hidden="1" customHeight="1">
      <c r="A2531" s="103">
        <f>MAX(A$2:A2530)+1</f>
        <v>2362</v>
      </c>
      <c r="B2531" s="103">
        <v>310513002</v>
      </c>
      <c r="C2531" s="246" t="s">
        <v>4242</v>
      </c>
      <c r="D2531" s="249" t="s">
        <v>4243</v>
      </c>
      <c r="E2531" s="249"/>
      <c r="F2531" s="114" t="s">
        <v>31</v>
      </c>
      <c r="G2531" s="114" t="s">
        <v>3997</v>
      </c>
      <c r="H2531" s="373" t="s">
        <v>25</v>
      </c>
      <c r="I2531" s="374"/>
      <c r="J2531" s="375"/>
      <c r="K2531" s="103"/>
      <c r="L2531" s="114"/>
      <c r="M2531" s="114"/>
      <c r="N2531" s="103"/>
      <c r="O2531" s="103" t="s">
        <v>17</v>
      </c>
    </row>
    <row r="2532" spans="1:15" ht="22.5" hidden="1" customHeight="1">
      <c r="A2532" s="103">
        <f>MAX(A$2:A2531)+1</f>
        <v>2363</v>
      </c>
      <c r="B2532" s="103">
        <v>310513003</v>
      </c>
      <c r="C2532" s="246" t="s">
        <v>4244</v>
      </c>
      <c r="D2532" s="249" t="s">
        <v>4245</v>
      </c>
      <c r="E2532" s="249" t="s">
        <v>4246</v>
      </c>
      <c r="F2532" s="114" t="s">
        <v>31</v>
      </c>
      <c r="G2532" s="114" t="s">
        <v>3997</v>
      </c>
      <c r="H2532" s="373" t="s">
        <v>25</v>
      </c>
      <c r="I2532" s="374"/>
      <c r="J2532" s="375"/>
      <c r="K2532" s="103"/>
      <c r="L2532" s="114"/>
      <c r="M2532" s="114"/>
      <c r="N2532" s="103"/>
      <c r="O2532" s="103" t="s">
        <v>17</v>
      </c>
    </row>
    <row r="2533" spans="1:15" ht="22.5" hidden="1" customHeight="1">
      <c r="A2533" s="103">
        <f>MAX(A$2:A2532)+1</f>
        <v>2364</v>
      </c>
      <c r="B2533" s="103">
        <v>310513004</v>
      </c>
      <c r="C2533" s="246" t="s">
        <v>4247</v>
      </c>
      <c r="D2533" s="249" t="s">
        <v>4248</v>
      </c>
      <c r="E2533" s="249"/>
      <c r="F2533" s="114" t="s">
        <v>31</v>
      </c>
      <c r="G2533" s="114" t="s">
        <v>3997</v>
      </c>
      <c r="H2533" s="373" t="s">
        <v>25</v>
      </c>
      <c r="I2533" s="374"/>
      <c r="J2533" s="375"/>
      <c r="K2533" s="103"/>
      <c r="L2533" s="114"/>
      <c r="M2533" s="114"/>
      <c r="N2533" s="103"/>
      <c r="O2533" s="103" t="s">
        <v>17</v>
      </c>
    </row>
    <row r="2534" spans="1:15" ht="22.5" hidden="1" customHeight="1">
      <c r="A2534" s="103">
        <f>MAX(A$2:A2533)+1</f>
        <v>2365</v>
      </c>
      <c r="B2534" s="103">
        <v>310513005</v>
      </c>
      <c r="C2534" s="246" t="s">
        <v>4249</v>
      </c>
      <c r="D2534" s="249" t="s">
        <v>4250</v>
      </c>
      <c r="E2534" s="249" t="s">
        <v>4122</v>
      </c>
      <c r="F2534" s="114" t="s">
        <v>23</v>
      </c>
      <c r="G2534" s="114" t="s">
        <v>3997</v>
      </c>
      <c r="H2534" s="373" t="s">
        <v>25</v>
      </c>
      <c r="I2534" s="374"/>
      <c r="J2534" s="375"/>
      <c r="K2534" s="103"/>
      <c r="L2534" s="114"/>
      <c r="M2534" s="114"/>
      <c r="N2534" s="103"/>
      <c r="O2534" s="103" t="s">
        <v>17</v>
      </c>
    </row>
    <row r="2535" spans="1:15" ht="22.5" hidden="1" customHeight="1">
      <c r="A2535" s="103">
        <f>MAX(A$2:A2534)+1</f>
        <v>2366</v>
      </c>
      <c r="B2535" s="103">
        <v>310513006</v>
      </c>
      <c r="C2535" s="246" t="s">
        <v>4251</v>
      </c>
      <c r="D2535" s="249" t="s">
        <v>4252</v>
      </c>
      <c r="E2535" s="249" t="s">
        <v>4253</v>
      </c>
      <c r="F2535" s="114" t="s">
        <v>31</v>
      </c>
      <c r="G2535" s="114" t="s">
        <v>3997</v>
      </c>
      <c r="H2535" s="373" t="s">
        <v>25</v>
      </c>
      <c r="I2535" s="374"/>
      <c r="J2535" s="375"/>
      <c r="K2535" s="103"/>
      <c r="L2535" s="114"/>
      <c r="M2535" s="114"/>
      <c r="N2535" s="103"/>
      <c r="O2535" s="103" t="s">
        <v>17</v>
      </c>
    </row>
    <row r="2536" spans="1:15" ht="22.5" hidden="1" customHeight="1">
      <c r="A2536" s="103">
        <f>MAX(A$2:A2535)+1</f>
        <v>2367</v>
      </c>
      <c r="B2536" s="103">
        <v>310513007</v>
      </c>
      <c r="C2536" s="246" t="s">
        <v>4254</v>
      </c>
      <c r="D2536" s="249" t="s">
        <v>4255</v>
      </c>
      <c r="E2536" s="249"/>
      <c r="F2536" s="114" t="s">
        <v>31</v>
      </c>
      <c r="G2536" s="114" t="s">
        <v>3997</v>
      </c>
      <c r="H2536" s="373" t="s">
        <v>25</v>
      </c>
      <c r="I2536" s="374"/>
      <c r="J2536" s="375"/>
      <c r="K2536" s="103"/>
      <c r="L2536" s="114"/>
      <c r="M2536" s="114"/>
      <c r="N2536" s="103"/>
      <c r="O2536" s="103" t="s">
        <v>17</v>
      </c>
    </row>
    <row r="2537" spans="1:15" ht="22.5" hidden="1" customHeight="1">
      <c r="A2537" s="103">
        <f>MAX(A$2:A2536)+1</f>
        <v>2368</v>
      </c>
      <c r="B2537" s="103">
        <v>310513008</v>
      </c>
      <c r="C2537" s="246" t="s">
        <v>4256</v>
      </c>
      <c r="D2537" s="249" t="s">
        <v>4257</v>
      </c>
      <c r="E2537" s="249"/>
      <c r="F2537" s="114" t="s">
        <v>31</v>
      </c>
      <c r="G2537" s="114" t="s">
        <v>3997</v>
      </c>
      <c r="H2537" s="373" t="s">
        <v>25</v>
      </c>
      <c r="I2537" s="374"/>
      <c r="J2537" s="375"/>
      <c r="K2537" s="103"/>
      <c r="L2537" s="114"/>
      <c r="M2537" s="114"/>
      <c r="N2537" s="103"/>
      <c r="O2537" s="103" t="s">
        <v>17</v>
      </c>
    </row>
    <row r="2538" spans="1:15" ht="22.5" hidden="1" customHeight="1">
      <c r="A2538" s="103">
        <f>MAX(A$2:A2537)+1</f>
        <v>2369</v>
      </c>
      <c r="B2538" s="103" t="s">
        <v>4258</v>
      </c>
      <c r="C2538" s="246" t="s">
        <v>4256</v>
      </c>
      <c r="D2538" s="249"/>
      <c r="E2538" s="249"/>
      <c r="F2538" s="114" t="s">
        <v>36</v>
      </c>
      <c r="G2538" s="114" t="s">
        <v>3997</v>
      </c>
      <c r="H2538" s="373" t="s">
        <v>25</v>
      </c>
      <c r="I2538" s="374"/>
      <c r="J2538" s="375"/>
      <c r="K2538" s="103" t="s">
        <v>4259</v>
      </c>
      <c r="L2538" s="114"/>
      <c r="M2538" s="114"/>
      <c r="N2538" s="103"/>
      <c r="O2538" s="103" t="s">
        <v>17</v>
      </c>
    </row>
    <row r="2539" spans="1:15" ht="22.5" hidden="1" customHeight="1">
      <c r="A2539" s="105">
        <f>MAX(A$2:A2538)+1</f>
        <v>2370</v>
      </c>
      <c r="B2539" s="105">
        <v>310513009</v>
      </c>
      <c r="C2539" s="246" t="s">
        <v>4260</v>
      </c>
      <c r="D2539" s="249"/>
      <c r="E2539" s="249" t="s">
        <v>3765</v>
      </c>
      <c r="F2539" s="116" t="s">
        <v>36</v>
      </c>
      <c r="G2539" s="116" t="s">
        <v>3997</v>
      </c>
      <c r="H2539" s="373" t="s">
        <v>25</v>
      </c>
      <c r="I2539" s="374"/>
      <c r="J2539" s="375"/>
      <c r="K2539" s="105"/>
      <c r="L2539" s="116"/>
      <c r="M2539" s="116"/>
      <c r="N2539" s="103"/>
      <c r="O2539" s="103" t="s">
        <v>17</v>
      </c>
    </row>
    <row r="2540" spans="1:15" ht="22.5" hidden="1" customHeight="1">
      <c r="A2540" s="105">
        <f>MAX(A$2:A2539)+1</f>
        <v>2371</v>
      </c>
      <c r="B2540" s="105">
        <v>310513010</v>
      </c>
      <c r="C2540" s="246" t="s">
        <v>4261</v>
      </c>
      <c r="D2540" s="249" t="s">
        <v>4262</v>
      </c>
      <c r="E2540" s="249"/>
      <c r="F2540" s="116" t="s">
        <v>36</v>
      </c>
      <c r="G2540" s="116" t="s">
        <v>3997</v>
      </c>
      <c r="H2540" s="373" t="s">
        <v>25</v>
      </c>
      <c r="I2540" s="374"/>
      <c r="J2540" s="375"/>
      <c r="K2540" s="105"/>
      <c r="L2540" s="116"/>
      <c r="M2540" s="116"/>
      <c r="N2540" s="103"/>
      <c r="O2540" s="103" t="s">
        <v>17</v>
      </c>
    </row>
    <row r="2541" spans="1:15" s="87" customFormat="1" ht="22.5" hidden="1" customHeight="1">
      <c r="A2541" s="103"/>
      <c r="B2541" s="103">
        <v>310514</v>
      </c>
      <c r="C2541" s="103" t="s">
        <v>4263</v>
      </c>
      <c r="D2541" s="103"/>
      <c r="E2541" s="103"/>
      <c r="F2541" s="114"/>
      <c r="G2541" s="114"/>
      <c r="H2541" s="373" t="s">
        <v>25</v>
      </c>
      <c r="I2541" s="374"/>
      <c r="J2541" s="375"/>
      <c r="K2541" s="103"/>
      <c r="L2541" s="114"/>
      <c r="M2541" s="114"/>
      <c r="N2541" s="103"/>
      <c r="O2541" s="103" t="s">
        <v>17</v>
      </c>
    </row>
    <row r="2542" spans="1:15" ht="22.5" hidden="1" customHeight="1">
      <c r="A2542" s="103">
        <f>MAX(A$2:A2541)+1</f>
        <v>2372</v>
      </c>
      <c r="B2542" s="103">
        <v>310514001</v>
      </c>
      <c r="C2542" s="246" t="s">
        <v>4264</v>
      </c>
      <c r="D2542" s="103"/>
      <c r="E2542" s="103"/>
      <c r="F2542" s="114" t="s">
        <v>31</v>
      </c>
      <c r="G2542" s="114" t="s">
        <v>32</v>
      </c>
      <c r="H2542" s="373" t="s">
        <v>25</v>
      </c>
      <c r="I2542" s="374"/>
      <c r="J2542" s="375"/>
      <c r="K2542" s="103"/>
      <c r="L2542" s="114"/>
      <c r="M2542" s="114"/>
      <c r="N2542" s="103"/>
      <c r="O2542" s="103" t="s">
        <v>17</v>
      </c>
    </row>
    <row r="2543" spans="1:15" ht="22.5" hidden="1" customHeight="1">
      <c r="A2543" s="103">
        <f>MAX(A$2:A2542)+1</f>
        <v>2373</v>
      </c>
      <c r="B2543" s="103">
        <v>310514002</v>
      </c>
      <c r="C2543" s="246" t="s">
        <v>4265</v>
      </c>
      <c r="D2543" s="103"/>
      <c r="E2543" s="103"/>
      <c r="F2543" s="114" t="s">
        <v>31</v>
      </c>
      <c r="G2543" s="114" t="s">
        <v>32</v>
      </c>
      <c r="H2543" s="373" t="s">
        <v>25</v>
      </c>
      <c r="I2543" s="374"/>
      <c r="J2543" s="375"/>
      <c r="K2543" s="103"/>
      <c r="L2543" s="114"/>
      <c r="M2543" s="114"/>
      <c r="N2543" s="103"/>
      <c r="O2543" s="103" t="s">
        <v>17</v>
      </c>
    </row>
    <row r="2544" spans="1:15" ht="22.5" hidden="1" customHeight="1">
      <c r="A2544" s="103">
        <f>MAX(A$2:A2543)+1</f>
        <v>2374</v>
      </c>
      <c r="B2544" s="103">
        <v>310514003</v>
      </c>
      <c r="C2544" s="246" t="s">
        <v>4266</v>
      </c>
      <c r="D2544" s="103"/>
      <c r="E2544" s="103" t="s">
        <v>3951</v>
      </c>
      <c r="F2544" s="114" t="s">
        <v>36</v>
      </c>
      <c r="G2544" s="114" t="s">
        <v>32</v>
      </c>
      <c r="H2544" s="373" t="s">
        <v>25</v>
      </c>
      <c r="I2544" s="374"/>
      <c r="J2544" s="375"/>
      <c r="K2544" s="103" t="s">
        <v>4267</v>
      </c>
      <c r="L2544" s="114"/>
      <c r="M2544" s="114"/>
      <c r="N2544" s="103"/>
      <c r="O2544" s="103" t="s">
        <v>17</v>
      </c>
    </row>
    <row r="2545" spans="1:15" ht="22.5" hidden="1" customHeight="1">
      <c r="A2545" s="103">
        <f>MAX(A$2:A2544)+1</f>
        <v>2375</v>
      </c>
      <c r="B2545" s="103" t="s">
        <v>4268</v>
      </c>
      <c r="C2545" s="246" t="s">
        <v>4266</v>
      </c>
      <c r="D2545" s="103"/>
      <c r="E2545" s="103"/>
      <c r="F2545" s="114" t="s">
        <v>36</v>
      </c>
      <c r="G2545" s="114" t="s">
        <v>32</v>
      </c>
      <c r="H2545" s="373" t="s">
        <v>25</v>
      </c>
      <c r="I2545" s="374"/>
      <c r="J2545" s="375"/>
      <c r="K2545" s="103" t="s">
        <v>4269</v>
      </c>
      <c r="L2545" s="114"/>
      <c r="M2545" s="114"/>
      <c r="N2545" s="103"/>
      <c r="O2545" s="103" t="s">
        <v>17</v>
      </c>
    </row>
    <row r="2546" spans="1:15" ht="22.5" hidden="1" customHeight="1">
      <c r="A2546" s="103">
        <f>MAX(A$2:A2545)+1</f>
        <v>2376</v>
      </c>
      <c r="B2546" s="103" t="s">
        <v>4270</v>
      </c>
      <c r="C2546" s="257" t="s">
        <v>4271</v>
      </c>
      <c r="D2546" s="103" t="s">
        <v>4272</v>
      </c>
      <c r="E2546" s="103"/>
      <c r="F2546" s="114" t="s">
        <v>36</v>
      </c>
      <c r="G2546" s="114" t="s">
        <v>32</v>
      </c>
      <c r="H2546" s="373" t="s">
        <v>25</v>
      </c>
      <c r="I2546" s="374"/>
      <c r="J2546" s="375"/>
      <c r="K2546" s="103"/>
      <c r="L2546" s="114"/>
      <c r="M2546" s="114"/>
      <c r="N2546" s="103"/>
      <c r="O2546" s="103" t="s">
        <v>17</v>
      </c>
    </row>
    <row r="2547" spans="1:15" ht="22.5" hidden="1" customHeight="1">
      <c r="A2547" s="103">
        <f>MAX(A$2:A2546)+1</f>
        <v>2377</v>
      </c>
      <c r="B2547" s="103">
        <v>310514004</v>
      </c>
      <c r="C2547" s="208" t="s">
        <v>4273</v>
      </c>
      <c r="D2547" s="103" t="s">
        <v>4274</v>
      </c>
      <c r="E2547" s="103"/>
      <c r="F2547" s="114" t="s">
        <v>36</v>
      </c>
      <c r="G2547" s="114" t="s">
        <v>32</v>
      </c>
      <c r="H2547" s="373" t="s">
        <v>25</v>
      </c>
      <c r="I2547" s="374"/>
      <c r="J2547" s="375"/>
      <c r="K2547" s="103"/>
      <c r="L2547" s="114"/>
      <c r="M2547" s="114"/>
      <c r="N2547" s="103"/>
      <c r="O2547" s="103" t="s">
        <v>17</v>
      </c>
    </row>
    <row r="2548" spans="1:15" s="87" customFormat="1" ht="22.5" hidden="1" customHeight="1">
      <c r="A2548" s="103"/>
      <c r="B2548" s="103">
        <v>310515</v>
      </c>
      <c r="C2548" s="103" t="s">
        <v>4275</v>
      </c>
      <c r="D2548" s="103"/>
      <c r="E2548" s="103"/>
      <c r="F2548" s="114"/>
      <c r="G2548" s="114"/>
      <c r="H2548" s="373" t="s">
        <v>25</v>
      </c>
      <c r="I2548" s="374"/>
      <c r="J2548" s="375"/>
      <c r="K2548" s="103"/>
      <c r="L2548" s="114"/>
      <c r="M2548" s="114"/>
      <c r="N2548" s="103"/>
      <c r="O2548" s="103" t="s">
        <v>17</v>
      </c>
    </row>
    <row r="2549" spans="1:15" ht="22.5" hidden="1" customHeight="1">
      <c r="A2549" s="103">
        <f>MAX(A$2:A2548)+1</f>
        <v>2378</v>
      </c>
      <c r="B2549" s="103">
        <v>310515001</v>
      </c>
      <c r="C2549" s="246" t="s">
        <v>4276</v>
      </c>
      <c r="D2549" s="249" t="s">
        <v>4277</v>
      </c>
      <c r="E2549" s="103"/>
      <c r="F2549" s="114" t="s">
        <v>31</v>
      </c>
      <c r="G2549" s="114" t="s">
        <v>32</v>
      </c>
      <c r="H2549" s="373" t="s">
        <v>25</v>
      </c>
      <c r="I2549" s="374"/>
      <c r="J2549" s="375"/>
      <c r="K2549" s="103"/>
      <c r="L2549" s="114"/>
      <c r="M2549" s="114"/>
      <c r="N2549" s="103"/>
      <c r="O2549" s="103" t="s">
        <v>17</v>
      </c>
    </row>
    <row r="2550" spans="1:15" ht="22.5" hidden="1" customHeight="1">
      <c r="A2550" s="103">
        <f>MAX(A$2:A2549)+1</f>
        <v>2379</v>
      </c>
      <c r="B2550" s="103">
        <v>310515002</v>
      </c>
      <c r="C2550" s="246" t="s">
        <v>4278</v>
      </c>
      <c r="D2550" s="249" t="s">
        <v>4279</v>
      </c>
      <c r="E2550" s="103"/>
      <c r="F2550" s="114" t="s">
        <v>31</v>
      </c>
      <c r="G2550" s="114" t="s">
        <v>32</v>
      </c>
      <c r="H2550" s="373" t="s">
        <v>25</v>
      </c>
      <c r="I2550" s="374"/>
      <c r="J2550" s="375"/>
      <c r="K2550" s="103"/>
      <c r="L2550" s="114"/>
      <c r="M2550" s="114"/>
      <c r="N2550" s="103"/>
      <c r="O2550" s="103" t="s">
        <v>17</v>
      </c>
    </row>
    <row r="2551" spans="1:15" ht="22.5" hidden="1" customHeight="1">
      <c r="A2551" s="103">
        <f>MAX(A$2:A2550)+1</f>
        <v>2380</v>
      </c>
      <c r="B2551" s="103">
        <v>310515003</v>
      </c>
      <c r="C2551" s="246" t="s">
        <v>4280</v>
      </c>
      <c r="D2551" s="249" t="s">
        <v>4281</v>
      </c>
      <c r="E2551" s="103" t="s">
        <v>4282</v>
      </c>
      <c r="F2551" s="114" t="s">
        <v>31</v>
      </c>
      <c r="G2551" s="114" t="s">
        <v>32</v>
      </c>
      <c r="H2551" s="373" t="s">
        <v>25</v>
      </c>
      <c r="I2551" s="374"/>
      <c r="J2551" s="375"/>
      <c r="K2551" s="103"/>
      <c r="L2551" s="114"/>
      <c r="M2551" s="114"/>
      <c r="N2551" s="103"/>
      <c r="O2551" s="103" t="s">
        <v>17</v>
      </c>
    </row>
    <row r="2552" spans="1:15" ht="22.5" hidden="1" customHeight="1">
      <c r="A2552" s="103">
        <f>MAX(A$2:A2551)+1</f>
        <v>2381</v>
      </c>
      <c r="B2552" s="103">
        <v>310515004</v>
      </c>
      <c r="C2552" s="246" t="s">
        <v>4283</v>
      </c>
      <c r="D2552" s="249"/>
      <c r="E2552" s="103"/>
      <c r="F2552" s="114" t="s">
        <v>31</v>
      </c>
      <c r="G2552" s="114" t="s">
        <v>32</v>
      </c>
      <c r="H2552" s="373" t="s">
        <v>25</v>
      </c>
      <c r="I2552" s="374"/>
      <c r="J2552" s="375"/>
      <c r="K2552" s="103"/>
      <c r="L2552" s="114"/>
      <c r="M2552" s="114"/>
      <c r="N2552" s="103"/>
      <c r="O2552" s="103" t="s">
        <v>17</v>
      </c>
    </row>
    <row r="2553" spans="1:15" ht="22.5" hidden="1" customHeight="1">
      <c r="A2553" s="103">
        <f>MAX(A$2:A2552)+1</f>
        <v>2382</v>
      </c>
      <c r="B2553" s="103">
        <v>310515005</v>
      </c>
      <c r="C2553" s="246" t="s">
        <v>4284</v>
      </c>
      <c r="D2553" s="249"/>
      <c r="E2553" s="103"/>
      <c r="F2553" s="114" t="s">
        <v>31</v>
      </c>
      <c r="G2553" s="114" t="s">
        <v>32</v>
      </c>
      <c r="H2553" s="373" t="s">
        <v>25</v>
      </c>
      <c r="I2553" s="374"/>
      <c r="J2553" s="375"/>
      <c r="K2553" s="103"/>
      <c r="L2553" s="114"/>
      <c r="M2553" s="114"/>
      <c r="N2553" s="103"/>
      <c r="O2553" s="103" t="s">
        <v>17</v>
      </c>
    </row>
    <row r="2554" spans="1:15" ht="22.5" hidden="1" customHeight="1">
      <c r="A2554" s="103">
        <f>MAX(A$2:A2553)+1</f>
        <v>2383</v>
      </c>
      <c r="B2554" s="103">
        <v>310515006</v>
      </c>
      <c r="C2554" s="246" t="s">
        <v>4285</v>
      </c>
      <c r="D2554" s="249" t="s">
        <v>4286</v>
      </c>
      <c r="E2554" s="103"/>
      <c r="F2554" s="114" t="s">
        <v>23</v>
      </c>
      <c r="G2554" s="114" t="s">
        <v>32</v>
      </c>
      <c r="H2554" s="373" t="s">
        <v>25</v>
      </c>
      <c r="I2554" s="374"/>
      <c r="J2554" s="375"/>
      <c r="K2554" s="103"/>
      <c r="L2554" s="114"/>
      <c r="M2554" s="114"/>
      <c r="N2554" s="103"/>
      <c r="O2554" s="103" t="s">
        <v>17</v>
      </c>
    </row>
    <row r="2555" spans="1:15" ht="33.75" hidden="1" customHeight="1">
      <c r="A2555" s="103">
        <f>MAX(A$2:A2554)+1</f>
        <v>2384</v>
      </c>
      <c r="B2555" s="103">
        <v>310515007</v>
      </c>
      <c r="C2555" s="246" t="s">
        <v>4287</v>
      </c>
      <c r="D2555" s="249" t="s">
        <v>4288</v>
      </c>
      <c r="E2555" s="103"/>
      <c r="F2555" s="114" t="s">
        <v>23</v>
      </c>
      <c r="G2555" s="114" t="s">
        <v>32</v>
      </c>
      <c r="H2555" s="373" t="s">
        <v>25</v>
      </c>
      <c r="I2555" s="374"/>
      <c r="J2555" s="375"/>
      <c r="K2555" s="103"/>
      <c r="L2555" s="114"/>
      <c r="M2555" s="114"/>
      <c r="N2555" s="103"/>
      <c r="O2555" s="103" t="s">
        <v>17</v>
      </c>
    </row>
    <row r="2556" spans="1:15" ht="22.5" hidden="1" customHeight="1">
      <c r="A2556" s="103">
        <f>MAX(A$2:A2555)+1</f>
        <v>2385</v>
      </c>
      <c r="B2556" s="103">
        <v>310515008</v>
      </c>
      <c r="C2556" s="246" t="s">
        <v>4289</v>
      </c>
      <c r="D2556" s="249" t="s">
        <v>4290</v>
      </c>
      <c r="E2556" s="103"/>
      <c r="F2556" s="114" t="s">
        <v>31</v>
      </c>
      <c r="G2556" s="114" t="s">
        <v>1354</v>
      </c>
      <c r="H2556" s="373" t="s">
        <v>25</v>
      </c>
      <c r="I2556" s="374"/>
      <c r="J2556" s="375"/>
      <c r="K2556" s="103"/>
      <c r="L2556" s="114"/>
      <c r="M2556" s="114"/>
      <c r="N2556" s="103"/>
      <c r="O2556" s="103" t="s">
        <v>17</v>
      </c>
    </row>
    <row r="2557" spans="1:15" s="87" customFormat="1" ht="22.5" hidden="1" customHeight="1">
      <c r="A2557" s="103"/>
      <c r="B2557" s="103">
        <v>310516</v>
      </c>
      <c r="C2557" s="103" t="s">
        <v>4291</v>
      </c>
      <c r="D2557" s="103"/>
      <c r="E2557" s="103"/>
      <c r="F2557" s="114"/>
      <c r="G2557" s="114"/>
      <c r="H2557" s="373" t="s">
        <v>25</v>
      </c>
      <c r="I2557" s="374"/>
      <c r="J2557" s="375"/>
      <c r="K2557" s="103"/>
      <c r="L2557" s="114"/>
      <c r="M2557" s="114"/>
      <c r="N2557" s="103"/>
      <c r="O2557" s="103" t="s">
        <v>17</v>
      </c>
    </row>
    <row r="2558" spans="1:15" ht="22.5" hidden="1" customHeight="1">
      <c r="A2558" s="103">
        <f>MAX(A$2:A2557)+1</f>
        <v>2386</v>
      </c>
      <c r="B2558" s="103">
        <v>310516001</v>
      </c>
      <c r="C2558" s="246" t="s">
        <v>4292</v>
      </c>
      <c r="D2558" s="249" t="s">
        <v>4293</v>
      </c>
      <c r="E2558" s="103"/>
      <c r="F2558" s="114" t="s">
        <v>31</v>
      </c>
      <c r="G2558" s="114" t="s">
        <v>719</v>
      </c>
      <c r="H2558" s="373" t="s">
        <v>25</v>
      </c>
      <c r="I2558" s="374"/>
      <c r="J2558" s="375"/>
      <c r="K2558" s="103"/>
      <c r="L2558" s="114"/>
      <c r="M2558" s="114"/>
      <c r="N2558" s="103"/>
      <c r="O2558" s="103" t="s">
        <v>17</v>
      </c>
    </row>
    <row r="2559" spans="1:15" ht="22.5" hidden="1" customHeight="1">
      <c r="A2559" s="103">
        <f>MAX(A$2:A2558)+1</f>
        <v>2387</v>
      </c>
      <c r="B2559" s="103">
        <v>310516002</v>
      </c>
      <c r="C2559" s="246" t="s">
        <v>4294</v>
      </c>
      <c r="D2559" s="249"/>
      <c r="E2559" s="103"/>
      <c r="F2559" s="114" t="s">
        <v>31</v>
      </c>
      <c r="G2559" s="114" t="s">
        <v>719</v>
      </c>
      <c r="H2559" s="373" t="s">
        <v>25</v>
      </c>
      <c r="I2559" s="374"/>
      <c r="J2559" s="375"/>
      <c r="K2559" s="103"/>
      <c r="L2559" s="114"/>
      <c r="M2559" s="114"/>
      <c r="N2559" s="103"/>
      <c r="O2559" s="103" t="s">
        <v>17</v>
      </c>
    </row>
    <row r="2560" spans="1:15" ht="22.5" hidden="1" customHeight="1">
      <c r="A2560" s="103">
        <f>MAX(A$2:A2559)+1</f>
        <v>2388</v>
      </c>
      <c r="B2560" s="103">
        <v>310516003</v>
      </c>
      <c r="C2560" s="246" t="s">
        <v>4295</v>
      </c>
      <c r="D2560" s="249"/>
      <c r="E2560" s="103"/>
      <c r="F2560" s="114" t="s">
        <v>31</v>
      </c>
      <c r="G2560" s="114" t="s">
        <v>4296</v>
      </c>
      <c r="H2560" s="373" t="s">
        <v>25</v>
      </c>
      <c r="I2560" s="374"/>
      <c r="J2560" s="375"/>
      <c r="K2560" s="103"/>
      <c r="L2560" s="114"/>
      <c r="M2560" s="114"/>
      <c r="N2560" s="103"/>
      <c r="O2560" s="103" t="s">
        <v>17</v>
      </c>
    </row>
    <row r="2561" spans="1:15" ht="22.5" hidden="1" customHeight="1">
      <c r="A2561" s="103">
        <f>MAX(A$2:A2560)+1</f>
        <v>2389</v>
      </c>
      <c r="B2561" s="103">
        <v>310516004</v>
      </c>
      <c r="C2561" s="246" t="s">
        <v>4297</v>
      </c>
      <c r="D2561" s="249" t="s">
        <v>4298</v>
      </c>
      <c r="E2561" s="103"/>
      <c r="F2561" s="114" t="s">
        <v>36</v>
      </c>
      <c r="G2561" s="114" t="s">
        <v>719</v>
      </c>
      <c r="H2561" s="373" t="s">
        <v>25</v>
      </c>
      <c r="I2561" s="374"/>
      <c r="J2561" s="375"/>
      <c r="K2561" s="103"/>
      <c r="L2561" s="114"/>
      <c r="M2561" s="114"/>
      <c r="N2561" s="103"/>
      <c r="O2561" s="103" t="s">
        <v>17</v>
      </c>
    </row>
    <row r="2562" spans="1:15" ht="22.5" hidden="1" customHeight="1">
      <c r="A2562" s="103">
        <f>MAX(A$2:A2561)+1</f>
        <v>2390</v>
      </c>
      <c r="B2562" s="103" t="s">
        <v>4299</v>
      </c>
      <c r="C2562" s="246" t="s">
        <v>4297</v>
      </c>
      <c r="D2562" s="249"/>
      <c r="E2562" s="103"/>
      <c r="F2562" s="114" t="s">
        <v>36</v>
      </c>
      <c r="G2562" s="114" t="s">
        <v>719</v>
      </c>
      <c r="H2562" s="373" t="s">
        <v>25</v>
      </c>
      <c r="I2562" s="374"/>
      <c r="J2562" s="375"/>
      <c r="K2562" s="103" t="s">
        <v>4300</v>
      </c>
      <c r="L2562" s="114"/>
      <c r="M2562" s="114"/>
      <c r="N2562" s="103"/>
      <c r="O2562" s="103" t="s">
        <v>17</v>
      </c>
    </row>
    <row r="2563" spans="1:15" ht="22.5" hidden="1" customHeight="1">
      <c r="A2563" s="103">
        <f>MAX(A$2:A2562)+1</f>
        <v>2391</v>
      </c>
      <c r="B2563" s="103">
        <v>310516005</v>
      </c>
      <c r="C2563" s="67" t="s">
        <v>4301</v>
      </c>
      <c r="D2563" s="67" t="s">
        <v>4302</v>
      </c>
      <c r="E2563" s="103"/>
      <c r="F2563" s="114" t="s">
        <v>23</v>
      </c>
      <c r="G2563" s="114" t="s">
        <v>32</v>
      </c>
      <c r="H2563" s="373" t="s">
        <v>56</v>
      </c>
      <c r="I2563" s="374"/>
      <c r="J2563" s="375"/>
      <c r="K2563" s="103"/>
      <c r="L2563" s="114"/>
      <c r="M2563" s="114"/>
      <c r="N2563" s="103"/>
      <c r="O2563" s="103" t="s">
        <v>17</v>
      </c>
    </row>
    <row r="2564" spans="1:15" ht="22.5" hidden="1" customHeight="1">
      <c r="A2564" s="103">
        <f>MAX(A$2:A2563)+1</f>
        <v>2392</v>
      </c>
      <c r="B2564" s="103">
        <v>310516006</v>
      </c>
      <c r="C2564" s="67" t="s">
        <v>4303</v>
      </c>
      <c r="D2564" s="67" t="s">
        <v>4304</v>
      </c>
      <c r="E2564" s="103"/>
      <c r="F2564" s="114" t="s">
        <v>23</v>
      </c>
      <c r="G2564" s="114" t="s">
        <v>32</v>
      </c>
      <c r="H2564" s="373" t="s">
        <v>56</v>
      </c>
      <c r="I2564" s="374"/>
      <c r="J2564" s="375"/>
      <c r="K2564" s="103"/>
      <c r="L2564" s="114"/>
      <c r="M2564" s="114"/>
      <c r="N2564" s="103"/>
      <c r="O2564" s="103" t="s">
        <v>17</v>
      </c>
    </row>
    <row r="2565" spans="1:15" s="87" customFormat="1" ht="45" hidden="1" customHeight="1">
      <c r="A2565" s="103"/>
      <c r="B2565" s="103">
        <v>310517</v>
      </c>
      <c r="C2565" s="103" t="s">
        <v>4305</v>
      </c>
      <c r="D2565" s="103"/>
      <c r="E2565" s="103" t="s">
        <v>4306</v>
      </c>
      <c r="F2565" s="114"/>
      <c r="G2565" s="114"/>
      <c r="H2565" s="373" t="s">
        <v>25</v>
      </c>
      <c r="I2565" s="374"/>
      <c r="J2565" s="375"/>
      <c r="K2565" s="103"/>
      <c r="L2565" s="114"/>
      <c r="M2565" s="114"/>
      <c r="N2565" s="103"/>
      <c r="O2565" s="103" t="s">
        <v>17</v>
      </c>
    </row>
    <row r="2566" spans="1:15" ht="33.75" hidden="1" customHeight="1">
      <c r="A2566" s="103">
        <f>MAX(A$2:A2565)+1</f>
        <v>2393</v>
      </c>
      <c r="B2566" s="103">
        <v>310517001</v>
      </c>
      <c r="C2566" s="246" t="s">
        <v>4307</v>
      </c>
      <c r="D2566" s="249" t="s">
        <v>4308</v>
      </c>
      <c r="E2566" s="103"/>
      <c r="F2566" s="114" t="s">
        <v>23</v>
      </c>
      <c r="G2566" s="114" t="s">
        <v>3997</v>
      </c>
      <c r="H2566" s="373" t="s">
        <v>25</v>
      </c>
      <c r="I2566" s="374"/>
      <c r="J2566" s="375"/>
      <c r="K2566" s="103" t="s">
        <v>4309</v>
      </c>
      <c r="L2566" s="114"/>
      <c r="M2566" s="114"/>
      <c r="N2566" s="103"/>
      <c r="O2566" s="103" t="s">
        <v>17</v>
      </c>
    </row>
    <row r="2567" spans="1:15" ht="22.5" hidden="1" customHeight="1">
      <c r="A2567" s="103">
        <f>MAX(A$2:A2566)+1</f>
        <v>2394</v>
      </c>
      <c r="B2567" s="103" t="s">
        <v>4310</v>
      </c>
      <c r="C2567" s="246" t="s">
        <v>4307</v>
      </c>
      <c r="D2567" s="249"/>
      <c r="E2567" s="103"/>
      <c r="F2567" s="114" t="s">
        <v>23</v>
      </c>
      <c r="G2567" s="114" t="s">
        <v>3997</v>
      </c>
      <c r="H2567" s="373" t="s">
        <v>25</v>
      </c>
      <c r="I2567" s="374"/>
      <c r="J2567" s="375"/>
      <c r="K2567" s="103" t="s">
        <v>4311</v>
      </c>
      <c r="L2567" s="114"/>
      <c r="M2567" s="114"/>
      <c r="N2567" s="103"/>
      <c r="O2567" s="103" t="s">
        <v>17</v>
      </c>
    </row>
    <row r="2568" spans="1:15" ht="22.5" hidden="1" customHeight="1">
      <c r="A2568" s="103">
        <f>MAX(A$2:A2567)+1</f>
        <v>2395</v>
      </c>
      <c r="B2568" s="103" t="s">
        <v>4312</v>
      </c>
      <c r="C2568" s="246" t="s">
        <v>4307</v>
      </c>
      <c r="D2568" s="249"/>
      <c r="E2568" s="103"/>
      <c r="F2568" s="114" t="s">
        <v>23</v>
      </c>
      <c r="G2568" s="114" t="s">
        <v>3997</v>
      </c>
      <c r="H2568" s="373" t="s">
        <v>25</v>
      </c>
      <c r="I2568" s="374"/>
      <c r="J2568" s="375"/>
      <c r="K2568" s="103" t="s">
        <v>4313</v>
      </c>
      <c r="L2568" s="114"/>
      <c r="M2568" s="114"/>
      <c r="N2568" s="103"/>
      <c r="O2568" s="103" t="s">
        <v>17</v>
      </c>
    </row>
    <row r="2569" spans="1:15" ht="33.75" hidden="1" customHeight="1">
      <c r="A2569" s="103">
        <f>MAX(A$2:A2568)+1</f>
        <v>2396</v>
      </c>
      <c r="B2569" s="103">
        <v>310517002</v>
      </c>
      <c r="C2569" s="246" t="s">
        <v>4314</v>
      </c>
      <c r="D2569" s="249" t="s">
        <v>4315</v>
      </c>
      <c r="E2569" s="103"/>
      <c r="F2569" s="114" t="s">
        <v>23</v>
      </c>
      <c r="G2569" s="114" t="s">
        <v>3997</v>
      </c>
      <c r="H2569" s="373" t="s">
        <v>25</v>
      </c>
      <c r="I2569" s="374"/>
      <c r="J2569" s="375"/>
      <c r="K2569" s="103"/>
      <c r="L2569" s="114"/>
      <c r="M2569" s="114"/>
      <c r="N2569" s="103"/>
      <c r="O2569" s="103" t="s">
        <v>17</v>
      </c>
    </row>
    <row r="2570" spans="1:15" ht="22.5" hidden="1" customHeight="1">
      <c r="A2570" s="103">
        <f>MAX(A$2:A2569)+1</f>
        <v>2397</v>
      </c>
      <c r="B2570" s="103">
        <v>310517003</v>
      </c>
      <c r="C2570" s="246" t="s">
        <v>4316</v>
      </c>
      <c r="D2570" s="249" t="s">
        <v>4317</v>
      </c>
      <c r="E2570" s="103"/>
      <c r="F2570" s="114" t="s">
        <v>23</v>
      </c>
      <c r="G2570" s="114" t="s">
        <v>3997</v>
      </c>
      <c r="H2570" s="373" t="s">
        <v>25</v>
      </c>
      <c r="I2570" s="374"/>
      <c r="J2570" s="375"/>
      <c r="K2570" s="103"/>
      <c r="L2570" s="114"/>
      <c r="M2570" s="114"/>
      <c r="N2570" s="103"/>
      <c r="O2570" s="103" t="s">
        <v>17</v>
      </c>
    </row>
    <row r="2571" spans="1:15" ht="22.5" hidden="1" customHeight="1">
      <c r="A2571" s="103">
        <f>MAX(A$2:A2570)+1</f>
        <v>2398</v>
      </c>
      <c r="B2571" s="103">
        <v>310517004</v>
      </c>
      <c r="C2571" s="246" t="s">
        <v>4318</v>
      </c>
      <c r="D2571" s="249" t="s">
        <v>4319</v>
      </c>
      <c r="E2571" s="103"/>
      <c r="F2571" s="114" t="s">
        <v>23</v>
      </c>
      <c r="G2571" s="114" t="s">
        <v>3997</v>
      </c>
      <c r="H2571" s="373" t="s">
        <v>25</v>
      </c>
      <c r="I2571" s="374"/>
      <c r="J2571" s="375"/>
      <c r="K2571" s="103"/>
      <c r="L2571" s="114"/>
      <c r="M2571" s="114"/>
      <c r="N2571" s="103"/>
      <c r="O2571" s="103" t="s">
        <v>17</v>
      </c>
    </row>
    <row r="2572" spans="1:15" ht="33.75" hidden="1" customHeight="1">
      <c r="A2572" s="103">
        <f>MAX(A$2:A2571)+1</f>
        <v>2399</v>
      </c>
      <c r="B2572" s="103">
        <v>310517005</v>
      </c>
      <c r="C2572" s="246" t="s">
        <v>4320</v>
      </c>
      <c r="D2572" s="249" t="s">
        <v>4321</v>
      </c>
      <c r="E2572" s="103"/>
      <c r="F2572" s="114" t="s">
        <v>23</v>
      </c>
      <c r="G2572" s="114" t="s">
        <v>3997</v>
      </c>
      <c r="H2572" s="373" t="s">
        <v>25</v>
      </c>
      <c r="I2572" s="374"/>
      <c r="J2572" s="375"/>
      <c r="K2572" s="103"/>
      <c r="L2572" s="114"/>
      <c r="M2572" s="114"/>
      <c r="N2572" s="103"/>
      <c r="O2572" s="103" t="s">
        <v>17</v>
      </c>
    </row>
    <row r="2573" spans="1:15" ht="56.25" hidden="1" customHeight="1">
      <c r="A2573" s="103">
        <f>MAX(A$2:A2572)+1</f>
        <v>2400</v>
      </c>
      <c r="B2573" s="103">
        <v>310517006</v>
      </c>
      <c r="C2573" s="246" t="s">
        <v>4322</v>
      </c>
      <c r="D2573" s="249" t="s">
        <v>4323</v>
      </c>
      <c r="E2573" s="103"/>
      <c r="F2573" s="114" t="s">
        <v>23</v>
      </c>
      <c r="G2573" s="114" t="s">
        <v>3997</v>
      </c>
      <c r="H2573" s="373" t="s">
        <v>25</v>
      </c>
      <c r="I2573" s="374"/>
      <c r="J2573" s="375"/>
      <c r="K2573" s="103"/>
      <c r="L2573" s="114"/>
      <c r="M2573" s="114"/>
      <c r="N2573" s="103"/>
      <c r="O2573" s="103" t="s">
        <v>17</v>
      </c>
    </row>
    <row r="2574" spans="1:15" ht="22.5" hidden="1" customHeight="1">
      <c r="A2574" s="103">
        <f>MAX(A$2:A2573)+1</f>
        <v>2401</v>
      </c>
      <c r="B2574" s="103">
        <v>310517007</v>
      </c>
      <c r="C2574" s="246" t="s">
        <v>4324</v>
      </c>
      <c r="D2574" s="249" t="s">
        <v>4325</v>
      </c>
      <c r="E2574" s="103"/>
      <c r="F2574" s="114" t="s">
        <v>23</v>
      </c>
      <c r="G2574" s="114" t="s">
        <v>32</v>
      </c>
      <c r="H2574" s="373" t="s">
        <v>25</v>
      </c>
      <c r="I2574" s="374"/>
      <c r="J2574" s="375"/>
      <c r="K2574" s="103"/>
      <c r="L2574" s="114"/>
      <c r="M2574" s="114"/>
      <c r="N2574" s="103"/>
      <c r="O2574" s="103" t="s">
        <v>17</v>
      </c>
    </row>
    <row r="2575" spans="1:15" ht="45" hidden="1" customHeight="1">
      <c r="A2575" s="103">
        <f>MAX(A$2:A2574)+1</f>
        <v>2402</v>
      </c>
      <c r="B2575" s="103">
        <v>310517008</v>
      </c>
      <c r="C2575" s="246" t="s">
        <v>4326</v>
      </c>
      <c r="D2575" s="249" t="s">
        <v>4327</v>
      </c>
      <c r="E2575" s="103"/>
      <c r="F2575" s="114" t="s">
        <v>23</v>
      </c>
      <c r="G2575" s="114" t="s">
        <v>32</v>
      </c>
      <c r="H2575" s="373" t="s">
        <v>25</v>
      </c>
      <c r="I2575" s="374"/>
      <c r="J2575" s="375"/>
      <c r="K2575" s="103"/>
      <c r="L2575" s="114"/>
      <c r="M2575" s="114"/>
      <c r="N2575" s="103"/>
      <c r="O2575" s="103" t="s">
        <v>17</v>
      </c>
    </row>
    <row r="2576" spans="1:15" ht="22.5" hidden="1" customHeight="1">
      <c r="A2576" s="103">
        <f>MAX(A$2:A2575)+1</f>
        <v>2403</v>
      </c>
      <c r="B2576" s="103" t="s">
        <v>4328</v>
      </c>
      <c r="C2576" s="180" t="s">
        <v>4329</v>
      </c>
      <c r="D2576" s="249"/>
      <c r="E2576" s="103"/>
      <c r="F2576" s="114" t="s">
        <v>23</v>
      </c>
      <c r="G2576" s="114" t="s">
        <v>32</v>
      </c>
      <c r="H2576" s="373" t="s">
        <v>25</v>
      </c>
      <c r="I2576" s="374"/>
      <c r="J2576" s="375"/>
      <c r="K2576" s="259" t="s">
        <v>4329</v>
      </c>
      <c r="L2576" s="114"/>
      <c r="M2576" s="114"/>
      <c r="N2576" s="103"/>
      <c r="O2576" s="103" t="s">
        <v>17</v>
      </c>
    </row>
    <row r="2577" spans="1:15" ht="22.5" hidden="1" customHeight="1">
      <c r="A2577" s="103">
        <f>MAX(A$2:A2576)+1</f>
        <v>2404</v>
      </c>
      <c r="B2577" s="103">
        <v>310517009</v>
      </c>
      <c r="C2577" s="246" t="s">
        <v>4330</v>
      </c>
      <c r="D2577" s="249" t="s">
        <v>4331</v>
      </c>
      <c r="E2577" s="103" t="s">
        <v>4332</v>
      </c>
      <c r="F2577" s="114" t="s">
        <v>23</v>
      </c>
      <c r="G2577" s="114" t="s">
        <v>3997</v>
      </c>
      <c r="H2577" s="373" t="s">
        <v>25</v>
      </c>
      <c r="I2577" s="374"/>
      <c r="J2577" s="375"/>
      <c r="K2577" s="103"/>
      <c r="L2577" s="114"/>
      <c r="M2577" s="114"/>
      <c r="N2577" s="103"/>
      <c r="O2577" s="103" t="s">
        <v>17</v>
      </c>
    </row>
    <row r="2578" spans="1:15" s="87" customFormat="1" ht="67.5" hidden="1" customHeight="1">
      <c r="A2578" s="103"/>
      <c r="B2578" s="103">
        <v>310518</v>
      </c>
      <c r="C2578" s="103" t="s">
        <v>4333</v>
      </c>
      <c r="D2578" s="103"/>
      <c r="E2578" s="103" t="s">
        <v>4334</v>
      </c>
      <c r="F2578" s="114"/>
      <c r="G2578" s="114"/>
      <c r="H2578" s="373" t="s">
        <v>25</v>
      </c>
      <c r="I2578" s="374"/>
      <c r="J2578" s="375"/>
      <c r="K2578" s="103"/>
      <c r="L2578" s="114"/>
      <c r="M2578" s="114"/>
      <c r="N2578" s="103"/>
      <c r="O2578" s="103" t="s">
        <v>17</v>
      </c>
    </row>
    <row r="2579" spans="1:15" ht="22.5" hidden="1" customHeight="1">
      <c r="A2579" s="103">
        <f>MAX(A$2:A2578)+1</f>
        <v>2405</v>
      </c>
      <c r="B2579" s="103">
        <v>310518001</v>
      </c>
      <c r="C2579" s="246" t="s">
        <v>4335</v>
      </c>
      <c r="D2579" s="249" t="s">
        <v>4336</v>
      </c>
      <c r="E2579" s="103"/>
      <c r="F2579" s="114" t="s">
        <v>23</v>
      </c>
      <c r="G2579" s="114" t="s">
        <v>3997</v>
      </c>
      <c r="H2579" s="373" t="s">
        <v>25</v>
      </c>
      <c r="I2579" s="374"/>
      <c r="J2579" s="375"/>
      <c r="K2579" s="103"/>
      <c r="L2579" s="114"/>
      <c r="M2579" s="114"/>
      <c r="N2579" s="103"/>
      <c r="O2579" s="103" t="s">
        <v>17</v>
      </c>
    </row>
    <row r="2580" spans="1:15" ht="22.5" hidden="1" customHeight="1">
      <c r="A2580" s="103">
        <f>MAX(A$2:A2579)+1</f>
        <v>2406</v>
      </c>
      <c r="B2580" s="103" t="s">
        <v>4337</v>
      </c>
      <c r="C2580" s="180" t="s">
        <v>4338</v>
      </c>
      <c r="D2580" s="249"/>
      <c r="E2580" s="103"/>
      <c r="F2580" s="114" t="s">
        <v>23</v>
      </c>
      <c r="G2580" s="114" t="s">
        <v>3997</v>
      </c>
      <c r="H2580" s="373" t="s">
        <v>25</v>
      </c>
      <c r="I2580" s="374"/>
      <c r="J2580" s="375"/>
      <c r="K2580" s="259" t="s">
        <v>4338</v>
      </c>
      <c r="L2580" s="114"/>
      <c r="M2580" s="114"/>
      <c r="N2580" s="103"/>
      <c r="O2580" s="103" t="s">
        <v>17</v>
      </c>
    </row>
    <row r="2581" spans="1:15" ht="67.5" hidden="1" customHeight="1">
      <c r="A2581" s="103">
        <f>MAX(A$2:A2580)+1</f>
        <v>2407</v>
      </c>
      <c r="B2581" s="103">
        <v>310518002</v>
      </c>
      <c r="C2581" s="246" t="s">
        <v>4339</v>
      </c>
      <c r="D2581" s="249" t="s">
        <v>4340</v>
      </c>
      <c r="E2581" s="103"/>
      <c r="F2581" s="114" t="s">
        <v>23</v>
      </c>
      <c r="G2581" s="114" t="s">
        <v>3997</v>
      </c>
      <c r="H2581" s="373" t="s">
        <v>25</v>
      </c>
      <c r="I2581" s="374"/>
      <c r="J2581" s="375"/>
      <c r="K2581" s="103"/>
      <c r="L2581" s="114"/>
      <c r="M2581" s="114"/>
      <c r="N2581" s="103"/>
      <c r="O2581" s="103" t="s">
        <v>17</v>
      </c>
    </row>
    <row r="2582" spans="1:15" ht="56.25" hidden="1" customHeight="1">
      <c r="A2582" s="103">
        <f>MAX(A$2:A2581)+1</f>
        <v>2408</v>
      </c>
      <c r="B2582" s="103">
        <v>310518003</v>
      </c>
      <c r="C2582" s="246" t="s">
        <v>4341</v>
      </c>
      <c r="D2582" s="249" t="s">
        <v>4342</v>
      </c>
      <c r="E2582" s="103"/>
      <c r="F2582" s="114" t="s">
        <v>23</v>
      </c>
      <c r="G2582" s="114" t="s">
        <v>3997</v>
      </c>
      <c r="H2582" s="373" t="s">
        <v>25</v>
      </c>
      <c r="I2582" s="374"/>
      <c r="J2582" s="375"/>
      <c r="K2582" s="103"/>
      <c r="L2582" s="114"/>
      <c r="M2582" s="114"/>
      <c r="N2582" s="103"/>
      <c r="O2582" s="103" t="s">
        <v>17</v>
      </c>
    </row>
    <row r="2583" spans="1:15" ht="22.5" hidden="1" customHeight="1">
      <c r="A2583" s="103">
        <f>MAX(A$2:A2582)+1</f>
        <v>2409</v>
      </c>
      <c r="B2583" s="103">
        <v>310518004</v>
      </c>
      <c r="C2583" s="246" t="s">
        <v>4343</v>
      </c>
      <c r="D2583" s="249" t="s">
        <v>4344</v>
      </c>
      <c r="E2583" s="103"/>
      <c r="F2583" s="114" t="s">
        <v>23</v>
      </c>
      <c r="G2583" s="114" t="s">
        <v>3997</v>
      </c>
      <c r="H2583" s="373" t="s">
        <v>56</v>
      </c>
      <c r="I2583" s="374"/>
      <c r="J2583" s="375"/>
      <c r="K2583" s="103" t="s">
        <v>649</v>
      </c>
      <c r="L2583" s="114"/>
      <c r="M2583" s="114"/>
      <c r="N2583" s="103"/>
      <c r="O2583" s="103" t="s">
        <v>17</v>
      </c>
    </row>
    <row r="2584" spans="1:15" ht="45" hidden="1" customHeight="1">
      <c r="A2584" s="103">
        <f>MAX(A$2:A2583)+1</f>
        <v>2410</v>
      </c>
      <c r="B2584" s="103">
        <v>310518005</v>
      </c>
      <c r="C2584" s="246" t="s">
        <v>4345</v>
      </c>
      <c r="D2584" s="249" t="s">
        <v>4346</v>
      </c>
      <c r="E2584" s="103"/>
      <c r="F2584" s="114" t="s">
        <v>23</v>
      </c>
      <c r="G2584" s="114" t="s">
        <v>3997</v>
      </c>
      <c r="H2584" s="373" t="s">
        <v>25</v>
      </c>
      <c r="I2584" s="374"/>
      <c r="J2584" s="375"/>
      <c r="K2584" s="103"/>
      <c r="L2584" s="114"/>
      <c r="M2584" s="114"/>
      <c r="N2584" s="103"/>
      <c r="O2584" s="103" t="s">
        <v>17</v>
      </c>
    </row>
    <row r="2585" spans="1:15" ht="56.25" hidden="1" customHeight="1">
      <c r="A2585" s="103">
        <f>MAX(A$2:A2584)+1</f>
        <v>2411</v>
      </c>
      <c r="B2585" s="103">
        <v>310518006</v>
      </c>
      <c r="C2585" s="246" t="s">
        <v>4347</v>
      </c>
      <c r="D2585" s="249" t="s">
        <v>4348</v>
      </c>
      <c r="E2585" s="103"/>
      <c r="F2585" s="114" t="s">
        <v>23</v>
      </c>
      <c r="G2585" s="114" t="s">
        <v>3997</v>
      </c>
      <c r="H2585" s="373" t="s">
        <v>25</v>
      </c>
      <c r="I2585" s="374"/>
      <c r="J2585" s="375"/>
      <c r="K2585" s="103" t="s">
        <v>4349</v>
      </c>
      <c r="L2585" s="114"/>
      <c r="M2585" s="114"/>
      <c r="N2585" s="103"/>
      <c r="O2585" s="103" t="s">
        <v>17</v>
      </c>
    </row>
    <row r="2586" spans="1:15" ht="45" hidden="1" customHeight="1">
      <c r="A2586" s="103">
        <f>MAX(A$2:A2585)+1</f>
        <v>2412</v>
      </c>
      <c r="B2586" s="103">
        <v>310518007</v>
      </c>
      <c r="C2586" s="246" t="s">
        <v>4350</v>
      </c>
      <c r="D2586" s="249" t="s">
        <v>4351</v>
      </c>
      <c r="E2586" s="103" t="s">
        <v>4352</v>
      </c>
      <c r="F2586" s="114" t="s">
        <v>23</v>
      </c>
      <c r="G2586" s="114" t="s">
        <v>3984</v>
      </c>
      <c r="H2586" s="373" t="s">
        <v>25</v>
      </c>
      <c r="I2586" s="374"/>
      <c r="J2586" s="375"/>
      <c r="K2586" s="103"/>
      <c r="L2586" s="114"/>
      <c r="M2586" s="114"/>
      <c r="N2586" s="103"/>
      <c r="O2586" s="103" t="s">
        <v>17</v>
      </c>
    </row>
    <row r="2587" spans="1:15" s="87" customFormat="1" ht="22.5" hidden="1" customHeight="1">
      <c r="A2587" s="103"/>
      <c r="B2587" s="103">
        <v>310519</v>
      </c>
      <c r="C2587" s="103" t="s">
        <v>4353</v>
      </c>
      <c r="D2587" s="103"/>
      <c r="E2587" s="103"/>
      <c r="F2587" s="114"/>
      <c r="G2587" s="114"/>
      <c r="H2587" s="373" t="s">
        <v>25</v>
      </c>
      <c r="I2587" s="374"/>
      <c r="J2587" s="375"/>
      <c r="K2587" s="103"/>
      <c r="L2587" s="114"/>
      <c r="M2587" s="114"/>
      <c r="N2587" s="103"/>
      <c r="O2587" s="103" t="s">
        <v>17</v>
      </c>
    </row>
    <row r="2588" spans="1:15" ht="22.5" hidden="1" customHeight="1">
      <c r="A2588" s="103">
        <f>MAX(A$2:A2587)+1</f>
        <v>2413</v>
      </c>
      <c r="B2588" s="103">
        <v>310519001</v>
      </c>
      <c r="C2588" s="246" t="s">
        <v>4354</v>
      </c>
      <c r="D2588" s="249" t="s">
        <v>4355</v>
      </c>
      <c r="E2588" s="249"/>
      <c r="F2588" s="114" t="s">
        <v>23</v>
      </c>
      <c r="G2588" s="114" t="s">
        <v>3997</v>
      </c>
      <c r="H2588" s="373" t="s">
        <v>25</v>
      </c>
      <c r="I2588" s="374"/>
      <c r="J2588" s="375"/>
      <c r="K2588" s="103"/>
      <c r="L2588" s="114"/>
      <c r="M2588" s="114"/>
      <c r="N2588" s="103"/>
      <c r="O2588" s="103" t="s">
        <v>17</v>
      </c>
    </row>
    <row r="2589" spans="1:15" ht="22.5" hidden="1" customHeight="1">
      <c r="A2589" s="103">
        <f>MAX(A$2:A2588)+1</f>
        <v>2414</v>
      </c>
      <c r="B2589" s="103" t="s">
        <v>4356</v>
      </c>
      <c r="C2589" s="246" t="s">
        <v>4354</v>
      </c>
      <c r="D2589" s="249"/>
      <c r="E2589" s="249"/>
      <c r="F2589" s="114" t="s">
        <v>23</v>
      </c>
      <c r="G2589" s="114" t="s">
        <v>3997</v>
      </c>
      <c r="H2589" s="373" t="s">
        <v>25</v>
      </c>
      <c r="I2589" s="374"/>
      <c r="J2589" s="375"/>
      <c r="K2589" s="103" t="s">
        <v>4357</v>
      </c>
      <c r="L2589" s="114"/>
      <c r="M2589" s="114"/>
      <c r="N2589" s="103"/>
      <c r="O2589" s="103" t="s">
        <v>17</v>
      </c>
    </row>
    <row r="2590" spans="1:15" ht="22.5" hidden="1" customHeight="1">
      <c r="A2590" s="103">
        <f>MAX(A$2:A2589)+1</f>
        <v>2415</v>
      </c>
      <c r="B2590" s="103">
        <v>310519002</v>
      </c>
      <c r="C2590" s="246" t="s">
        <v>4358</v>
      </c>
      <c r="D2590" s="249" t="s">
        <v>4359</v>
      </c>
      <c r="E2590" s="249"/>
      <c r="F2590" s="114" t="s">
        <v>23</v>
      </c>
      <c r="G2590" s="114" t="s">
        <v>3997</v>
      </c>
      <c r="H2590" s="373" t="s">
        <v>25</v>
      </c>
      <c r="I2590" s="374"/>
      <c r="J2590" s="375"/>
      <c r="K2590" s="103"/>
      <c r="L2590" s="114"/>
      <c r="M2590" s="114"/>
      <c r="N2590" s="103"/>
      <c r="O2590" s="103" t="s">
        <v>17</v>
      </c>
    </row>
    <row r="2591" spans="1:15" ht="22.5" hidden="1" customHeight="1">
      <c r="A2591" s="103">
        <f>MAX(A$2:A2590)+1</f>
        <v>2416</v>
      </c>
      <c r="B2591" s="103">
        <v>310519003</v>
      </c>
      <c r="C2591" s="246" t="s">
        <v>4360</v>
      </c>
      <c r="D2591" s="249" t="s">
        <v>4361</v>
      </c>
      <c r="E2591" s="249" t="s">
        <v>4362</v>
      </c>
      <c r="F2591" s="114" t="s">
        <v>23</v>
      </c>
      <c r="G2591" s="114" t="s">
        <v>4363</v>
      </c>
      <c r="H2591" s="373" t="s">
        <v>25</v>
      </c>
      <c r="I2591" s="374"/>
      <c r="J2591" s="375"/>
      <c r="K2591" s="103"/>
      <c r="L2591" s="114"/>
      <c r="M2591" s="114"/>
      <c r="N2591" s="103"/>
      <c r="O2591" s="103" t="s">
        <v>17</v>
      </c>
    </row>
    <row r="2592" spans="1:15" ht="22.5" hidden="1" customHeight="1">
      <c r="A2592" s="103">
        <f>MAX(A$2:A2591)+1</f>
        <v>2417</v>
      </c>
      <c r="B2592" s="103" t="s">
        <v>4364</v>
      </c>
      <c r="C2592" s="180" t="s">
        <v>4365</v>
      </c>
      <c r="D2592" s="249"/>
      <c r="E2592" s="249"/>
      <c r="F2592" s="114" t="s">
        <v>23</v>
      </c>
      <c r="G2592" s="114" t="s">
        <v>3997</v>
      </c>
      <c r="H2592" s="373" t="s">
        <v>25</v>
      </c>
      <c r="I2592" s="374"/>
      <c r="J2592" s="375"/>
      <c r="K2592" s="249" t="s">
        <v>4365</v>
      </c>
      <c r="L2592" s="114"/>
      <c r="M2592" s="114"/>
      <c r="N2592" s="103"/>
      <c r="O2592" s="103" t="s">
        <v>17</v>
      </c>
    </row>
    <row r="2593" spans="1:15" ht="22.5" hidden="1" customHeight="1">
      <c r="A2593" s="103">
        <f>MAX(A$2:A2592)+1</f>
        <v>2418</v>
      </c>
      <c r="B2593" s="103">
        <v>310519004</v>
      </c>
      <c r="C2593" s="246" t="s">
        <v>4366</v>
      </c>
      <c r="D2593" s="249" t="s">
        <v>4367</v>
      </c>
      <c r="E2593" s="249" t="s">
        <v>4368</v>
      </c>
      <c r="F2593" s="114" t="s">
        <v>23</v>
      </c>
      <c r="G2593" s="114" t="s">
        <v>3997</v>
      </c>
      <c r="H2593" s="373" t="s">
        <v>25</v>
      </c>
      <c r="I2593" s="374"/>
      <c r="J2593" s="375"/>
      <c r="K2593" s="103"/>
      <c r="L2593" s="114"/>
      <c r="M2593" s="114"/>
      <c r="N2593" s="103"/>
      <c r="O2593" s="103" t="s">
        <v>17</v>
      </c>
    </row>
    <row r="2594" spans="1:15" ht="22.5" hidden="1" customHeight="1">
      <c r="A2594" s="103">
        <f>MAX(A$2:A2593)+1</f>
        <v>2419</v>
      </c>
      <c r="B2594" s="103">
        <v>310519005</v>
      </c>
      <c r="C2594" s="246" t="s">
        <v>4369</v>
      </c>
      <c r="D2594" s="249" t="s">
        <v>4370</v>
      </c>
      <c r="E2594" s="249" t="s">
        <v>4371</v>
      </c>
      <c r="F2594" s="114" t="s">
        <v>23</v>
      </c>
      <c r="G2594" s="114" t="s">
        <v>3997</v>
      </c>
      <c r="H2594" s="373" t="s">
        <v>25</v>
      </c>
      <c r="I2594" s="374"/>
      <c r="J2594" s="375"/>
      <c r="K2594" s="103"/>
      <c r="L2594" s="114"/>
      <c r="M2594" s="114"/>
      <c r="N2594" s="103"/>
      <c r="O2594" s="103" t="s">
        <v>17</v>
      </c>
    </row>
    <row r="2595" spans="1:15" ht="22.5" hidden="1" customHeight="1">
      <c r="A2595" s="103">
        <f>MAX(A$2:A2594)+1</f>
        <v>2420</v>
      </c>
      <c r="B2595" s="103">
        <v>310519006</v>
      </c>
      <c r="C2595" s="246" t="s">
        <v>4372</v>
      </c>
      <c r="D2595" s="249" t="s">
        <v>4373</v>
      </c>
      <c r="E2595" s="249"/>
      <c r="F2595" s="114" t="s">
        <v>23</v>
      </c>
      <c r="G2595" s="114" t="s">
        <v>32</v>
      </c>
      <c r="H2595" s="373" t="s">
        <v>25</v>
      </c>
      <c r="I2595" s="374"/>
      <c r="J2595" s="375"/>
      <c r="K2595" s="103"/>
      <c r="L2595" s="114"/>
      <c r="M2595" s="114"/>
      <c r="N2595" s="103"/>
      <c r="O2595" s="103" t="s">
        <v>17</v>
      </c>
    </row>
    <row r="2596" spans="1:15" ht="22.5" hidden="1" customHeight="1">
      <c r="A2596" s="103">
        <f>MAX(A$2:A2595)+1</f>
        <v>2421</v>
      </c>
      <c r="B2596" s="103">
        <v>310519007</v>
      </c>
      <c r="C2596" s="246" t="s">
        <v>4374</v>
      </c>
      <c r="D2596" s="249" t="s">
        <v>4375</v>
      </c>
      <c r="E2596" s="249" t="s">
        <v>4376</v>
      </c>
      <c r="F2596" s="114" t="s">
        <v>23</v>
      </c>
      <c r="G2596" s="114" t="s">
        <v>32</v>
      </c>
      <c r="H2596" s="373" t="s">
        <v>25</v>
      </c>
      <c r="I2596" s="374"/>
      <c r="J2596" s="375"/>
      <c r="K2596" s="103"/>
      <c r="L2596" s="114"/>
      <c r="M2596" s="114"/>
      <c r="N2596" s="103"/>
      <c r="O2596" s="103" t="s">
        <v>17</v>
      </c>
    </row>
    <row r="2597" spans="1:15" ht="22.5" hidden="1" customHeight="1">
      <c r="A2597" s="103">
        <f>MAX(A$2:A2596)+1</f>
        <v>2422</v>
      </c>
      <c r="B2597" s="103">
        <v>310519008</v>
      </c>
      <c r="C2597" s="246" t="s">
        <v>4377</v>
      </c>
      <c r="D2597" s="249"/>
      <c r="E2597" s="249"/>
      <c r="F2597" s="114" t="s">
        <v>23</v>
      </c>
      <c r="G2597" s="114" t="s">
        <v>32</v>
      </c>
      <c r="H2597" s="373" t="s">
        <v>25</v>
      </c>
      <c r="I2597" s="374"/>
      <c r="J2597" s="375"/>
      <c r="K2597" s="103"/>
      <c r="L2597" s="114"/>
      <c r="M2597" s="114"/>
      <c r="N2597" s="103"/>
      <c r="O2597" s="103" t="s">
        <v>17</v>
      </c>
    </row>
    <row r="2598" spans="1:15" ht="22.5" hidden="1" customHeight="1">
      <c r="A2598" s="103">
        <f>MAX(A$2:A2597)+1</f>
        <v>2423</v>
      </c>
      <c r="B2598" s="103">
        <v>310519009</v>
      </c>
      <c r="C2598" s="246" t="s">
        <v>4378</v>
      </c>
      <c r="D2598" s="249"/>
      <c r="E2598" s="249" t="s">
        <v>4379</v>
      </c>
      <c r="F2598" s="114" t="s">
        <v>23</v>
      </c>
      <c r="G2598" s="114" t="s">
        <v>3997</v>
      </c>
      <c r="H2598" s="373" t="s">
        <v>25</v>
      </c>
      <c r="I2598" s="374"/>
      <c r="J2598" s="375"/>
      <c r="K2598" s="103"/>
      <c r="L2598" s="114"/>
      <c r="M2598" s="114"/>
      <c r="N2598" s="103"/>
      <c r="O2598" s="103" t="s">
        <v>17</v>
      </c>
    </row>
    <row r="2599" spans="1:15" ht="22.5" hidden="1" customHeight="1">
      <c r="A2599" s="103">
        <f>MAX(A$2:A2598)+1</f>
        <v>2424</v>
      </c>
      <c r="B2599" s="103">
        <v>310519010</v>
      </c>
      <c r="C2599" s="246" t="s">
        <v>4380</v>
      </c>
      <c r="D2599" s="249" t="s">
        <v>4381</v>
      </c>
      <c r="E2599" s="249" t="s">
        <v>4382</v>
      </c>
      <c r="F2599" s="114" t="s">
        <v>23</v>
      </c>
      <c r="G2599" s="114" t="s">
        <v>32</v>
      </c>
      <c r="H2599" s="373" t="s">
        <v>25</v>
      </c>
      <c r="I2599" s="374"/>
      <c r="J2599" s="375"/>
      <c r="K2599" s="103"/>
      <c r="L2599" s="114"/>
      <c r="M2599" s="114"/>
      <c r="N2599" s="103"/>
      <c r="O2599" s="103" t="s">
        <v>17</v>
      </c>
    </row>
    <row r="2600" spans="1:15" ht="22.5" hidden="1" customHeight="1">
      <c r="A2600" s="103">
        <f>MAX(A$2:A2599)+1</f>
        <v>2425</v>
      </c>
      <c r="B2600" s="103">
        <v>310519011</v>
      </c>
      <c r="C2600" s="246" t="s">
        <v>4383</v>
      </c>
      <c r="D2600" s="249" t="s">
        <v>4384</v>
      </c>
      <c r="E2600" s="249" t="s">
        <v>4382</v>
      </c>
      <c r="F2600" s="114" t="s">
        <v>23</v>
      </c>
      <c r="G2600" s="114" t="s">
        <v>32</v>
      </c>
      <c r="H2600" s="373" t="s">
        <v>25</v>
      </c>
      <c r="I2600" s="374"/>
      <c r="J2600" s="375"/>
      <c r="K2600" s="103"/>
      <c r="L2600" s="114"/>
      <c r="M2600" s="114"/>
      <c r="N2600" s="103"/>
      <c r="O2600" s="103" t="s">
        <v>17</v>
      </c>
    </row>
    <row r="2601" spans="1:15" ht="33.75" hidden="1" customHeight="1">
      <c r="A2601" s="103">
        <f>MAX(A$2:A2600)+1</f>
        <v>2426</v>
      </c>
      <c r="B2601" s="103">
        <v>310519012</v>
      </c>
      <c r="C2601" s="246" t="s">
        <v>4385</v>
      </c>
      <c r="D2601" s="249" t="s">
        <v>4386</v>
      </c>
      <c r="E2601" s="249" t="s">
        <v>4387</v>
      </c>
      <c r="F2601" s="114" t="s">
        <v>23</v>
      </c>
      <c r="G2601" s="114" t="s">
        <v>4388</v>
      </c>
      <c r="H2601" s="373" t="s">
        <v>25</v>
      </c>
      <c r="I2601" s="374"/>
      <c r="J2601" s="375"/>
      <c r="K2601" s="103"/>
      <c r="L2601" s="114"/>
      <c r="M2601" s="114"/>
      <c r="N2601" s="103"/>
      <c r="O2601" s="103" t="s">
        <v>17</v>
      </c>
    </row>
    <row r="2602" spans="1:15" ht="33.75" hidden="1" customHeight="1">
      <c r="A2602" s="103">
        <f>MAX(A$2:A2601)+1</f>
        <v>2427</v>
      </c>
      <c r="B2602" s="103">
        <v>310519013</v>
      </c>
      <c r="C2602" s="246" t="s">
        <v>4389</v>
      </c>
      <c r="D2602" s="249" t="s">
        <v>4390</v>
      </c>
      <c r="E2602" s="249" t="s">
        <v>4391</v>
      </c>
      <c r="F2602" s="114" t="s">
        <v>23</v>
      </c>
      <c r="G2602" s="114" t="s">
        <v>4392</v>
      </c>
      <c r="H2602" s="373" t="s">
        <v>25</v>
      </c>
      <c r="I2602" s="374"/>
      <c r="J2602" s="375"/>
      <c r="K2602" s="103"/>
      <c r="L2602" s="114"/>
      <c r="M2602" s="114"/>
      <c r="N2602" s="103"/>
      <c r="O2602" s="103" t="s">
        <v>17</v>
      </c>
    </row>
    <row r="2603" spans="1:15" ht="22.5" hidden="1" customHeight="1">
      <c r="A2603" s="103">
        <f>MAX(A$2:A2602)+1</f>
        <v>2428</v>
      </c>
      <c r="B2603" s="103">
        <v>310519014</v>
      </c>
      <c r="C2603" s="246" t="s">
        <v>4393</v>
      </c>
      <c r="D2603" s="249"/>
      <c r="E2603" s="249" t="s">
        <v>4394</v>
      </c>
      <c r="F2603" s="114" t="s">
        <v>23</v>
      </c>
      <c r="G2603" s="114" t="s">
        <v>4395</v>
      </c>
      <c r="H2603" s="373" t="s">
        <v>25</v>
      </c>
      <c r="I2603" s="374"/>
      <c r="J2603" s="375"/>
      <c r="K2603" s="103"/>
      <c r="L2603" s="114"/>
      <c r="M2603" s="114"/>
      <c r="N2603" s="103"/>
      <c r="O2603" s="103" t="s">
        <v>17</v>
      </c>
    </row>
    <row r="2604" spans="1:15" ht="45" hidden="1" customHeight="1">
      <c r="A2604" s="103">
        <f>MAX(A$2:A2603)+1</f>
        <v>2429</v>
      </c>
      <c r="B2604" s="103">
        <v>310519015</v>
      </c>
      <c r="C2604" s="246" t="s">
        <v>4396</v>
      </c>
      <c r="D2604" s="249"/>
      <c r="E2604" s="249" t="s">
        <v>4397</v>
      </c>
      <c r="F2604" s="114" t="s">
        <v>23</v>
      </c>
      <c r="G2604" s="114" t="s">
        <v>32</v>
      </c>
      <c r="H2604" s="373" t="s">
        <v>25</v>
      </c>
      <c r="I2604" s="374"/>
      <c r="J2604" s="375"/>
      <c r="K2604" s="103"/>
      <c r="L2604" s="114"/>
      <c r="M2604" s="114"/>
      <c r="N2604" s="103"/>
      <c r="O2604" s="103" t="s">
        <v>17</v>
      </c>
    </row>
    <row r="2605" spans="1:15" ht="22.5" hidden="1" customHeight="1">
      <c r="A2605" s="103">
        <f>MAX(A$2:A2604)+1</f>
        <v>2430</v>
      </c>
      <c r="B2605" s="103">
        <v>310519016</v>
      </c>
      <c r="C2605" s="246" t="s">
        <v>4398</v>
      </c>
      <c r="D2605" s="249"/>
      <c r="E2605" s="249"/>
      <c r="F2605" s="114" t="s">
        <v>23</v>
      </c>
      <c r="G2605" s="114" t="s">
        <v>32</v>
      </c>
      <c r="H2605" s="373" t="s">
        <v>25</v>
      </c>
      <c r="I2605" s="374"/>
      <c r="J2605" s="375"/>
      <c r="K2605" s="103"/>
      <c r="L2605" s="114"/>
      <c r="M2605" s="114"/>
      <c r="N2605" s="103"/>
      <c r="O2605" s="103" t="s">
        <v>17</v>
      </c>
    </row>
    <row r="2606" spans="1:15" ht="45" hidden="1" customHeight="1">
      <c r="A2606" s="103">
        <f>MAX(A$2:A2605)+1</f>
        <v>2431</v>
      </c>
      <c r="B2606" s="103">
        <v>310519017</v>
      </c>
      <c r="C2606" s="246" t="s">
        <v>4399</v>
      </c>
      <c r="D2606" s="249" t="s">
        <v>4400</v>
      </c>
      <c r="E2606" s="249" t="s">
        <v>4401</v>
      </c>
      <c r="F2606" s="114" t="s">
        <v>23</v>
      </c>
      <c r="G2606" s="114" t="s">
        <v>32</v>
      </c>
      <c r="H2606" s="373" t="s">
        <v>25</v>
      </c>
      <c r="I2606" s="374"/>
      <c r="J2606" s="375"/>
      <c r="K2606" s="103"/>
      <c r="L2606" s="114"/>
      <c r="M2606" s="114"/>
      <c r="N2606" s="103"/>
      <c r="O2606" s="103" t="s">
        <v>17</v>
      </c>
    </row>
    <row r="2607" spans="1:15" ht="22.5" hidden="1" customHeight="1">
      <c r="A2607" s="103">
        <f>MAX(A$2:A2606)+1</f>
        <v>2432</v>
      </c>
      <c r="B2607" s="103">
        <v>310519018</v>
      </c>
      <c r="C2607" s="246" t="s">
        <v>4402</v>
      </c>
      <c r="D2607" s="249"/>
      <c r="E2607" s="249" t="s">
        <v>4403</v>
      </c>
      <c r="F2607" s="114" t="s">
        <v>23</v>
      </c>
      <c r="G2607" s="114" t="s">
        <v>32</v>
      </c>
      <c r="H2607" s="373" t="s">
        <v>25</v>
      </c>
      <c r="I2607" s="374"/>
      <c r="J2607" s="375"/>
      <c r="K2607" s="103"/>
      <c r="L2607" s="114"/>
      <c r="M2607" s="114"/>
      <c r="N2607" s="103"/>
      <c r="O2607" s="103" t="s">
        <v>17</v>
      </c>
    </row>
    <row r="2608" spans="1:15" ht="22.5" hidden="1" customHeight="1">
      <c r="A2608" s="103">
        <f>MAX(A$2:A2607)+1</f>
        <v>2433</v>
      </c>
      <c r="B2608" s="103">
        <v>310519019</v>
      </c>
      <c r="C2608" s="246" t="s">
        <v>4404</v>
      </c>
      <c r="D2608" s="249"/>
      <c r="E2608" s="249" t="s">
        <v>4405</v>
      </c>
      <c r="F2608" s="114" t="s">
        <v>23</v>
      </c>
      <c r="G2608" s="114" t="s">
        <v>32</v>
      </c>
      <c r="H2608" s="373" t="s">
        <v>25</v>
      </c>
      <c r="I2608" s="374"/>
      <c r="J2608" s="375"/>
      <c r="K2608" s="103"/>
      <c r="L2608" s="114"/>
      <c r="M2608" s="114"/>
      <c r="N2608" s="103"/>
      <c r="O2608" s="103" t="s">
        <v>17</v>
      </c>
    </row>
    <row r="2609" spans="1:15" ht="22.5" hidden="1" customHeight="1">
      <c r="A2609" s="103">
        <f>MAX(A$2:A2608)+1</f>
        <v>2434</v>
      </c>
      <c r="B2609" s="103">
        <v>310519020</v>
      </c>
      <c r="C2609" s="246" t="s">
        <v>4406</v>
      </c>
      <c r="D2609" s="249"/>
      <c r="E2609" s="249"/>
      <c r="F2609" s="114" t="s">
        <v>23</v>
      </c>
      <c r="G2609" s="114" t="s">
        <v>3997</v>
      </c>
      <c r="H2609" s="373" t="s">
        <v>25</v>
      </c>
      <c r="I2609" s="374"/>
      <c r="J2609" s="375"/>
      <c r="K2609" s="103"/>
      <c r="L2609" s="114"/>
      <c r="M2609" s="114"/>
      <c r="N2609" s="103"/>
      <c r="O2609" s="103" t="s">
        <v>17</v>
      </c>
    </row>
    <row r="2610" spans="1:15" ht="22.5" hidden="1" customHeight="1">
      <c r="A2610" s="103">
        <f>MAX(A$2:A2609)+1</f>
        <v>2435</v>
      </c>
      <c r="B2610" s="103">
        <v>310519021</v>
      </c>
      <c r="C2610" s="246" t="s">
        <v>4407</v>
      </c>
      <c r="D2610" s="249"/>
      <c r="E2610" s="249"/>
      <c r="F2610" s="114" t="s">
        <v>23</v>
      </c>
      <c r="G2610" s="114" t="s">
        <v>3997</v>
      </c>
      <c r="H2610" s="373" t="s">
        <v>25</v>
      </c>
      <c r="I2610" s="374"/>
      <c r="J2610" s="375"/>
      <c r="K2610" s="103"/>
      <c r="L2610" s="114"/>
      <c r="M2610" s="114"/>
      <c r="N2610" s="103"/>
      <c r="O2610" s="103" t="s">
        <v>17</v>
      </c>
    </row>
    <row r="2611" spans="1:15" ht="22.5" hidden="1" customHeight="1">
      <c r="A2611" s="103">
        <f>MAX(A$2:A2610)+1</f>
        <v>2436</v>
      </c>
      <c r="B2611" s="103">
        <v>310519022</v>
      </c>
      <c r="C2611" s="246" t="s">
        <v>4408</v>
      </c>
      <c r="D2611" s="249" t="s">
        <v>4409</v>
      </c>
      <c r="E2611" s="249"/>
      <c r="F2611" s="114" t="s">
        <v>23</v>
      </c>
      <c r="G2611" s="114" t="s">
        <v>4410</v>
      </c>
      <c r="H2611" s="373" t="s">
        <v>25</v>
      </c>
      <c r="I2611" s="374"/>
      <c r="J2611" s="375"/>
      <c r="K2611" s="103"/>
      <c r="L2611" s="114"/>
      <c r="M2611" s="114"/>
      <c r="N2611" s="103"/>
      <c r="O2611" s="103" t="s">
        <v>17</v>
      </c>
    </row>
    <row r="2612" spans="1:15" ht="22.5" hidden="1" customHeight="1">
      <c r="A2612" s="103">
        <f>MAX(A$2:A2611)+1</f>
        <v>2437</v>
      </c>
      <c r="B2612" s="103">
        <v>310519023</v>
      </c>
      <c r="C2612" s="246" t="s">
        <v>4411</v>
      </c>
      <c r="D2612" s="249"/>
      <c r="E2612" s="249"/>
      <c r="F2612" s="114" t="s">
        <v>23</v>
      </c>
      <c r="G2612" s="114" t="s">
        <v>3997</v>
      </c>
      <c r="H2612" s="373" t="s">
        <v>25</v>
      </c>
      <c r="I2612" s="374"/>
      <c r="J2612" s="375"/>
      <c r="K2612" s="103" t="s">
        <v>4412</v>
      </c>
      <c r="L2612" s="114"/>
      <c r="M2612" s="114"/>
      <c r="N2612" s="103"/>
      <c r="O2612" s="103" t="s">
        <v>17</v>
      </c>
    </row>
    <row r="2613" spans="1:15" ht="22.5" hidden="1" customHeight="1">
      <c r="A2613" s="103">
        <f>MAX(A$2:A2612)+1</f>
        <v>2438</v>
      </c>
      <c r="B2613" s="103">
        <v>310519024</v>
      </c>
      <c r="C2613" s="246" t="s">
        <v>4413</v>
      </c>
      <c r="D2613" s="249"/>
      <c r="E2613" s="249"/>
      <c r="F2613" s="114" t="s">
        <v>23</v>
      </c>
      <c r="G2613" s="114" t="s">
        <v>3997</v>
      </c>
      <c r="H2613" s="373" t="s">
        <v>25</v>
      </c>
      <c r="I2613" s="374"/>
      <c r="J2613" s="375"/>
      <c r="K2613" s="103"/>
      <c r="L2613" s="114"/>
      <c r="M2613" s="114"/>
      <c r="N2613" s="103"/>
      <c r="O2613" s="103" t="s">
        <v>17</v>
      </c>
    </row>
    <row r="2614" spans="1:15" ht="22.5" hidden="1" customHeight="1">
      <c r="A2614" s="103">
        <f>MAX(A$2:A2613)+1</f>
        <v>2439</v>
      </c>
      <c r="B2614" s="103">
        <v>310519025</v>
      </c>
      <c r="C2614" s="246" t="s">
        <v>4414</v>
      </c>
      <c r="D2614" s="249"/>
      <c r="E2614" s="249"/>
      <c r="F2614" s="114" t="s">
        <v>23</v>
      </c>
      <c r="G2614" s="114" t="s">
        <v>3997</v>
      </c>
      <c r="H2614" s="373" t="s">
        <v>25</v>
      </c>
      <c r="I2614" s="374"/>
      <c r="J2614" s="375"/>
      <c r="K2614" s="103"/>
      <c r="L2614" s="114"/>
      <c r="M2614" s="114"/>
      <c r="N2614" s="103"/>
      <c r="O2614" s="103" t="s">
        <v>17</v>
      </c>
    </row>
    <row r="2615" spans="1:15" ht="22.5" hidden="1" customHeight="1">
      <c r="A2615" s="103">
        <f>MAX(A$2:A2614)+1</f>
        <v>2440</v>
      </c>
      <c r="B2615" s="103">
        <v>310519026</v>
      </c>
      <c r="C2615" s="246" t="s">
        <v>4415</v>
      </c>
      <c r="D2615" s="249" t="s">
        <v>4416</v>
      </c>
      <c r="E2615" s="249" t="s">
        <v>4417</v>
      </c>
      <c r="F2615" s="114" t="s">
        <v>23</v>
      </c>
      <c r="G2615" s="114" t="s">
        <v>4418</v>
      </c>
      <c r="H2615" s="373" t="s">
        <v>25</v>
      </c>
      <c r="I2615" s="374"/>
      <c r="J2615" s="375"/>
      <c r="K2615" s="103"/>
      <c r="L2615" s="114"/>
      <c r="M2615" s="114"/>
      <c r="N2615" s="103"/>
      <c r="O2615" s="103" t="s">
        <v>17</v>
      </c>
    </row>
    <row r="2616" spans="1:15" s="87" customFormat="1" ht="22.5" hidden="1" customHeight="1">
      <c r="A2616" s="103"/>
      <c r="B2616" s="103">
        <v>310520</v>
      </c>
      <c r="C2616" s="103" t="s">
        <v>4419</v>
      </c>
      <c r="D2616" s="103"/>
      <c r="E2616" s="103"/>
      <c r="F2616" s="114"/>
      <c r="G2616" s="114"/>
      <c r="H2616" s="373" t="s">
        <v>25</v>
      </c>
      <c r="I2616" s="374"/>
      <c r="J2616" s="375"/>
      <c r="K2616" s="103"/>
      <c r="L2616" s="114"/>
      <c r="M2616" s="114"/>
      <c r="N2616" s="103"/>
      <c r="O2616" s="103" t="s">
        <v>17</v>
      </c>
    </row>
    <row r="2617" spans="1:15" ht="67.5" hidden="1" customHeight="1">
      <c r="A2617" s="103">
        <f>MAX(A$2:A2616)+1</f>
        <v>2441</v>
      </c>
      <c r="B2617" s="103">
        <v>310520001</v>
      </c>
      <c r="C2617" s="103" t="s">
        <v>4420</v>
      </c>
      <c r="D2617" s="103" t="s">
        <v>4421</v>
      </c>
      <c r="E2617" s="103" t="s">
        <v>4422</v>
      </c>
      <c r="F2617" s="114" t="s">
        <v>23</v>
      </c>
      <c r="G2617" s="114" t="s">
        <v>4410</v>
      </c>
      <c r="H2617" s="373" t="s">
        <v>25</v>
      </c>
      <c r="I2617" s="374"/>
      <c r="J2617" s="375"/>
      <c r="K2617" s="103"/>
      <c r="L2617" s="114"/>
      <c r="M2617" s="114"/>
      <c r="N2617" s="103"/>
      <c r="O2617" s="103" t="s">
        <v>17</v>
      </c>
    </row>
    <row r="2618" spans="1:15" ht="22.5" hidden="1" customHeight="1">
      <c r="A2618" s="103">
        <f>MAX(A$2:A2617)+1</f>
        <v>2442</v>
      </c>
      <c r="B2618" s="103">
        <v>310520002</v>
      </c>
      <c r="C2618" s="103" t="s">
        <v>4423</v>
      </c>
      <c r="D2618" s="103"/>
      <c r="E2618" s="103"/>
      <c r="F2618" s="114" t="s">
        <v>31</v>
      </c>
      <c r="G2618" s="114" t="s">
        <v>32</v>
      </c>
      <c r="H2618" s="373" t="s">
        <v>25</v>
      </c>
      <c r="I2618" s="374"/>
      <c r="J2618" s="375"/>
      <c r="K2618" s="103"/>
      <c r="L2618" s="114"/>
      <c r="M2618" s="114"/>
      <c r="N2618" s="103"/>
      <c r="O2618" s="103" t="s">
        <v>17</v>
      </c>
    </row>
    <row r="2619" spans="1:15" s="87" customFormat="1" ht="22.5" hidden="1" customHeight="1">
      <c r="A2619" s="103"/>
      <c r="B2619" s="103">
        <v>310521</v>
      </c>
      <c r="C2619" s="103" t="s">
        <v>4424</v>
      </c>
      <c r="D2619" s="103"/>
      <c r="E2619" s="103"/>
      <c r="F2619" s="114"/>
      <c r="G2619" s="114"/>
      <c r="H2619" s="373" t="s">
        <v>25</v>
      </c>
      <c r="I2619" s="374"/>
      <c r="J2619" s="375"/>
      <c r="K2619" s="103"/>
      <c r="L2619" s="114"/>
      <c r="M2619" s="114"/>
      <c r="N2619" s="103"/>
      <c r="O2619" s="103" t="s">
        <v>17</v>
      </c>
    </row>
    <row r="2620" spans="1:15" ht="22.5" hidden="1" customHeight="1">
      <c r="A2620" s="103">
        <f>MAX(A$2:A2619)+1</f>
        <v>2443</v>
      </c>
      <c r="B2620" s="103">
        <v>310521001</v>
      </c>
      <c r="C2620" s="246" t="s">
        <v>4425</v>
      </c>
      <c r="D2620" s="103" t="s">
        <v>4426</v>
      </c>
      <c r="E2620" s="103" t="s">
        <v>4427</v>
      </c>
      <c r="F2620" s="114" t="s">
        <v>23</v>
      </c>
      <c r="G2620" s="114" t="s">
        <v>3984</v>
      </c>
      <c r="H2620" s="373" t="s">
        <v>25</v>
      </c>
      <c r="I2620" s="374"/>
      <c r="J2620" s="375"/>
      <c r="K2620" s="103"/>
      <c r="L2620" s="114"/>
      <c r="M2620" s="114"/>
      <c r="N2620" s="103"/>
      <c r="O2620" s="103" t="s">
        <v>17</v>
      </c>
    </row>
    <row r="2621" spans="1:15" ht="22.5" hidden="1" customHeight="1">
      <c r="A2621" s="103">
        <f>MAX(A$2:A2620)+1</f>
        <v>2444</v>
      </c>
      <c r="B2621" s="103" t="s">
        <v>4428</v>
      </c>
      <c r="C2621" s="246" t="s">
        <v>4425</v>
      </c>
      <c r="D2621" s="103"/>
      <c r="E2621" s="103"/>
      <c r="F2621" s="114" t="s">
        <v>23</v>
      </c>
      <c r="G2621" s="114" t="s">
        <v>3984</v>
      </c>
      <c r="H2621" s="373" t="s">
        <v>25</v>
      </c>
      <c r="I2621" s="374"/>
      <c r="J2621" s="375"/>
      <c r="K2621" s="103" t="s">
        <v>4429</v>
      </c>
      <c r="L2621" s="114"/>
      <c r="M2621" s="114"/>
      <c r="N2621" s="103"/>
      <c r="O2621" s="103" t="s">
        <v>17</v>
      </c>
    </row>
    <row r="2622" spans="1:15" ht="22.5" hidden="1" customHeight="1">
      <c r="A2622" s="103">
        <f>MAX(A$2:A2621)+1</f>
        <v>2445</v>
      </c>
      <c r="B2622" s="103" t="s">
        <v>4430</v>
      </c>
      <c r="C2622" s="180" t="s">
        <v>4431</v>
      </c>
      <c r="D2622" s="103"/>
      <c r="E2622" s="103"/>
      <c r="F2622" s="114" t="s">
        <v>23</v>
      </c>
      <c r="G2622" s="114" t="s">
        <v>3984</v>
      </c>
      <c r="H2622" s="373" t="s">
        <v>25</v>
      </c>
      <c r="I2622" s="374"/>
      <c r="J2622" s="375"/>
      <c r="K2622" s="259" t="s">
        <v>4431</v>
      </c>
      <c r="L2622" s="114"/>
      <c r="M2622" s="114"/>
      <c r="N2622" s="103"/>
      <c r="O2622" s="103" t="s">
        <v>17</v>
      </c>
    </row>
    <row r="2623" spans="1:15" ht="101.25" hidden="1" customHeight="1">
      <c r="A2623" s="103">
        <f>MAX(A$2:A2622)+1</f>
        <v>2446</v>
      </c>
      <c r="B2623" s="103">
        <v>310521002</v>
      </c>
      <c r="C2623" s="246" t="s">
        <v>4432</v>
      </c>
      <c r="D2623" s="103" t="s">
        <v>4433</v>
      </c>
      <c r="E2623" s="103" t="s">
        <v>4434</v>
      </c>
      <c r="F2623" s="114" t="s">
        <v>23</v>
      </c>
      <c r="G2623" s="114" t="s">
        <v>4238</v>
      </c>
      <c r="H2623" s="373" t="s">
        <v>25</v>
      </c>
      <c r="I2623" s="374"/>
      <c r="J2623" s="375"/>
      <c r="K2623" s="103"/>
      <c r="L2623" s="114"/>
      <c r="M2623" s="114"/>
      <c r="N2623" s="103"/>
      <c r="O2623" s="103" t="s">
        <v>17</v>
      </c>
    </row>
    <row r="2624" spans="1:15" ht="22.5" hidden="1" customHeight="1">
      <c r="A2624" s="103">
        <f>MAX(A$2:A2623)+1</f>
        <v>2447</v>
      </c>
      <c r="B2624" s="103" t="s">
        <v>4435</v>
      </c>
      <c r="C2624" s="246" t="s">
        <v>4432</v>
      </c>
      <c r="D2624" s="103"/>
      <c r="E2624" s="103"/>
      <c r="F2624" s="114" t="s">
        <v>23</v>
      </c>
      <c r="G2624" s="114" t="s">
        <v>3984</v>
      </c>
      <c r="H2624" s="373" t="s">
        <v>25</v>
      </c>
      <c r="I2624" s="374"/>
      <c r="J2624" s="375"/>
      <c r="K2624" s="103" t="s">
        <v>4436</v>
      </c>
      <c r="L2624" s="114"/>
      <c r="M2624" s="114"/>
      <c r="N2624" s="103"/>
      <c r="O2624" s="103" t="s">
        <v>17</v>
      </c>
    </row>
    <row r="2625" spans="1:15" ht="22.5" hidden="1" customHeight="1">
      <c r="A2625" s="103">
        <f>MAX(A$2:A2624)+1</f>
        <v>2448</v>
      </c>
      <c r="B2625" s="103" t="s">
        <v>4437</v>
      </c>
      <c r="C2625" s="180" t="s">
        <v>4438</v>
      </c>
      <c r="D2625" s="103"/>
      <c r="E2625" s="103"/>
      <c r="F2625" s="114" t="s">
        <v>23</v>
      </c>
      <c r="G2625" s="114" t="s">
        <v>4238</v>
      </c>
      <c r="H2625" s="373" t="s">
        <v>25</v>
      </c>
      <c r="I2625" s="374"/>
      <c r="J2625" s="375"/>
      <c r="K2625" s="103"/>
      <c r="L2625" s="114"/>
      <c r="M2625" s="114"/>
      <c r="N2625" s="103"/>
      <c r="O2625" s="103" t="s">
        <v>17</v>
      </c>
    </row>
    <row r="2626" spans="1:15" ht="45" hidden="1" customHeight="1">
      <c r="A2626" s="103">
        <f>MAX(A$2:A2625)+1</f>
        <v>2449</v>
      </c>
      <c r="B2626" s="103">
        <v>310521003</v>
      </c>
      <c r="C2626" s="246" t="s">
        <v>4439</v>
      </c>
      <c r="D2626" s="103" t="s">
        <v>4440</v>
      </c>
      <c r="E2626" s="103" t="s">
        <v>4441</v>
      </c>
      <c r="F2626" s="114" t="s">
        <v>23</v>
      </c>
      <c r="G2626" s="114" t="s">
        <v>32</v>
      </c>
      <c r="H2626" s="373" t="s">
        <v>25</v>
      </c>
      <c r="I2626" s="374"/>
      <c r="J2626" s="375"/>
      <c r="K2626" s="103" t="s">
        <v>2282</v>
      </c>
      <c r="L2626" s="114"/>
      <c r="M2626" s="114"/>
      <c r="N2626" s="103"/>
      <c r="O2626" s="103" t="s">
        <v>17</v>
      </c>
    </row>
    <row r="2627" spans="1:15" ht="22.5" hidden="1" customHeight="1">
      <c r="A2627" s="103">
        <f>MAX(A$2:A2626)+1</f>
        <v>2450</v>
      </c>
      <c r="B2627" s="103">
        <v>310521004</v>
      </c>
      <c r="C2627" s="103" t="s">
        <v>4442</v>
      </c>
      <c r="D2627" s="103" t="s">
        <v>4443</v>
      </c>
      <c r="E2627" s="103" t="s">
        <v>4444</v>
      </c>
      <c r="F2627" s="114" t="s">
        <v>31</v>
      </c>
      <c r="G2627" s="114" t="s">
        <v>3984</v>
      </c>
      <c r="H2627" s="373" t="s">
        <v>25</v>
      </c>
      <c r="I2627" s="374"/>
      <c r="J2627" s="375"/>
      <c r="K2627" s="103"/>
      <c r="L2627" s="114"/>
      <c r="M2627" s="114"/>
      <c r="N2627" s="103"/>
      <c r="O2627" s="103" t="s">
        <v>17</v>
      </c>
    </row>
    <row r="2628" spans="1:15" ht="22.5" hidden="1" customHeight="1">
      <c r="A2628" s="103"/>
      <c r="B2628" s="103">
        <v>310522</v>
      </c>
      <c r="C2628" s="103" t="s">
        <v>4445</v>
      </c>
      <c r="D2628" s="103"/>
      <c r="E2628" s="103" t="s">
        <v>4446</v>
      </c>
      <c r="F2628" s="114"/>
      <c r="G2628" s="114"/>
      <c r="H2628" s="373" t="s">
        <v>25</v>
      </c>
      <c r="I2628" s="374"/>
      <c r="J2628" s="375"/>
      <c r="K2628" s="103"/>
      <c r="L2628" s="114"/>
      <c r="M2628" s="114"/>
      <c r="N2628" s="103"/>
      <c r="O2628" s="103" t="s">
        <v>17</v>
      </c>
    </row>
    <row r="2629" spans="1:15" ht="22.5" hidden="1" customHeight="1">
      <c r="A2629" s="103">
        <f>MAX(A$2:A2628)+1</f>
        <v>2451</v>
      </c>
      <c r="B2629" s="103">
        <v>310522001</v>
      </c>
      <c r="C2629" s="103" t="s">
        <v>4447</v>
      </c>
      <c r="D2629" s="103" t="s">
        <v>4448</v>
      </c>
      <c r="E2629" s="103" t="s">
        <v>4449</v>
      </c>
      <c r="F2629" s="114" t="s">
        <v>23</v>
      </c>
      <c r="G2629" s="114" t="s">
        <v>32</v>
      </c>
      <c r="H2629" s="373" t="s">
        <v>56</v>
      </c>
      <c r="I2629" s="374"/>
      <c r="J2629" s="375"/>
      <c r="K2629" s="103" t="s">
        <v>649</v>
      </c>
      <c r="L2629" s="114"/>
      <c r="M2629" s="114"/>
      <c r="N2629" s="103"/>
      <c r="O2629" s="103" t="s">
        <v>17</v>
      </c>
    </row>
    <row r="2630" spans="1:15" ht="22.5" hidden="1" customHeight="1">
      <c r="A2630" s="103">
        <f>MAX(A$2:A2629)+1</f>
        <v>2452</v>
      </c>
      <c r="B2630" s="103">
        <v>310522002</v>
      </c>
      <c r="C2630" s="103" t="s">
        <v>4450</v>
      </c>
      <c r="D2630" s="103" t="s">
        <v>4451</v>
      </c>
      <c r="E2630" s="103" t="s">
        <v>4452</v>
      </c>
      <c r="F2630" s="114" t="s">
        <v>23</v>
      </c>
      <c r="G2630" s="114" t="s">
        <v>32</v>
      </c>
      <c r="H2630" s="373" t="s">
        <v>56</v>
      </c>
      <c r="I2630" s="374"/>
      <c r="J2630" s="375"/>
      <c r="K2630" s="103" t="s">
        <v>649</v>
      </c>
      <c r="L2630" s="114"/>
      <c r="M2630" s="114"/>
      <c r="N2630" s="103"/>
      <c r="O2630" s="103" t="s">
        <v>17</v>
      </c>
    </row>
    <row r="2631" spans="1:15" ht="22.5" hidden="1" customHeight="1">
      <c r="A2631" s="103">
        <f>MAX(A$2:A2630)+1</f>
        <v>2453</v>
      </c>
      <c r="B2631" s="103">
        <v>310522003</v>
      </c>
      <c r="C2631" s="103" t="s">
        <v>4453</v>
      </c>
      <c r="D2631" s="103" t="s">
        <v>4454</v>
      </c>
      <c r="E2631" s="103" t="s">
        <v>4455</v>
      </c>
      <c r="F2631" s="114" t="s">
        <v>23</v>
      </c>
      <c r="G2631" s="114" t="s">
        <v>32</v>
      </c>
      <c r="H2631" s="373" t="s">
        <v>56</v>
      </c>
      <c r="I2631" s="374"/>
      <c r="J2631" s="375"/>
      <c r="K2631" s="103" t="s">
        <v>649</v>
      </c>
      <c r="L2631" s="114"/>
      <c r="M2631" s="114"/>
      <c r="N2631" s="103"/>
      <c r="O2631" s="103" t="s">
        <v>17</v>
      </c>
    </row>
    <row r="2632" spans="1:15" ht="33.75" hidden="1" customHeight="1">
      <c r="A2632" s="103">
        <f>MAX(A$2:A2631)+1</f>
        <v>2454</v>
      </c>
      <c r="B2632" s="103">
        <v>310522004</v>
      </c>
      <c r="C2632" s="103" t="s">
        <v>4456</v>
      </c>
      <c r="D2632" s="103" t="s">
        <v>4457</v>
      </c>
      <c r="E2632" s="103" t="s">
        <v>4458</v>
      </c>
      <c r="F2632" s="114" t="s">
        <v>23</v>
      </c>
      <c r="G2632" s="114" t="s">
        <v>32</v>
      </c>
      <c r="H2632" s="373" t="s">
        <v>56</v>
      </c>
      <c r="I2632" s="374"/>
      <c r="J2632" s="375"/>
      <c r="K2632" s="103" t="s">
        <v>649</v>
      </c>
      <c r="L2632" s="114"/>
      <c r="M2632" s="114"/>
      <c r="N2632" s="103"/>
      <c r="O2632" s="103" t="s">
        <v>17</v>
      </c>
    </row>
    <row r="2633" spans="1:15" ht="22.5" hidden="1" customHeight="1">
      <c r="A2633" s="103">
        <f>MAX(A$2:A2632)+1</f>
        <v>2455</v>
      </c>
      <c r="B2633" s="103">
        <v>310522005</v>
      </c>
      <c r="C2633" s="103" t="s">
        <v>4459</v>
      </c>
      <c r="D2633" s="103" t="s">
        <v>4460</v>
      </c>
      <c r="E2633" s="103" t="s">
        <v>4449</v>
      </c>
      <c r="F2633" s="114" t="s">
        <v>23</v>
      </c>
      <c r="G2633" s="114" t="s">
        <v>32</v>
      </c>
      <c r="H2633" s="373" t="s">
        <v>56</v>
      </c>
      <c r="I2633" s="374"/>
      <c r="J2633" s="375"/>
      <c r="K2633" s="103" t="s">
        <v>649</v>
      </c>
      <c r="L2633" s="114"/>
      <c r="M2633" s="114"/>
      <c r="N2633" s="103"/>
      <c r="O2633" s="103" t="s">
        <v>17</v>
      </c>
    </row>
    <row r="2634" spans="1:15" ht="33.75" hidden="1" customHeight="1">
      <c r="A2634" s="103">
        <f>MAX(A$2:A2633)+1</f>
        <v>2456</v>
      </c>
      <c r="B2634" s="103">
        <v>310522006</v>
      </c>
      <c r="C2634" s="103" t="s">
        <v>4461</v>
      </c>
      <c r="D2634" s="103" t="s">
        <v>4462</v>
      </c>
      <c r="E2634" s="103" t="s">
        <v>4463</v>
      </c>
      <c r="F2634" s="114" t="s">
        <v>23</v>
      </c>
      <c r="G2634" s="114" t="s">
        <v>32</v>
      </c>
      <c r="H2634" s="373" t="s">
        <v>56</v>
      </c>
      <c r="I2634" s="374"/>
      <c r="J2634" s="375"/>
      <c r="K2634" s="103" t="s">
        <v>649</v>
      </c>
      <c r="L2634" s="114"/>
      <c r="M2634" s="114"/>
      <c r="N2634" s="103"/>
      <c r="O2634" s="103" t="s">
        <v>17</v>
      </c>
    </row>
    <row r="2635" spans="1:15" ht="22.5" hidden="1" customHeight="1">
      <c r="A2635" s="103">
        <f>MAX(A$2:A2634)+1</f>
        <v>2457</v>
      </c>
      <c r="B2635" s="103">
        <v>310522007</v>
      </c>
      <c r="C2635" s="103" t="s">
        <v>4464</v>
      </c>
      <c r="D2635" s="103" t="s">
        <v>4465</v>
      </c>
      <c r="E2635" s="103" t="s">
        <v>4466</v>
      </c>
      <c r="F2635" s="114" t="s">
        <v>23</v>
      </c>
      <c r="G2635" s="114" t="s">
        <v>32</v>
      </c>
      <c r="H2635" s="373" t="s">
        <v>56</v>
      </c>
      <c r="I2635" s="374"/>
      <c r="J2635" s="375"/>
      <c r="K2635" s="103" t="s">
        <v>649</v>
      </c>
      <c r="L2635" s="114"/>
      <c r="M2635" s="114"/>
      <c r="N2635" s="103"/>
      <c r="O2635" s="103" t="s">
        <v>17</v>
      </c>
    </row>
    <row r="2636" spans="1:15" ht="22.5" hidden="1" customHeight="1">
      <c r="A2636" s="103">
        <f>MAX(A$2:A2635)+1</f>
        <v>2458</v>
      </c>
      <c r="B2636" s="103">
        <v>310522008</v>
      </c>
      <c r="C2636" s="103" t="s">
        <v>4467</v>
      </c>
      <c r="D2636" s="103" t="s">
        <v>4468</v>
      </c>
      <c r="E2636" s="103" t="s">
        <v>4469</v>
      </c>
      <c r="F2636" s="114" t="s">
        <v>23</v>
      </c>
      <c r="G2636" s="114" t="s">
        <v>32</v>
      </c>
      <c r="H2636" s="373" t="s">
        <v>56</v>
      </c>
      <c r="I2636" s="374"/>
      <c r="J2636" s="375"/>
      <c r="K2636" s="103" t="s">
        <v>649</v>
      </c>
      <c r="L2636" s="114"/>
      <c r="M2636" s="114"/>
      <c r="N2636" s="103"/>
      <c r="O2636" s="103" t="s">
        <v>17</v>
      </c>
    </row>
    <row r="2637" spans="1:15" ht="67.5" hidden="1" customHeight="1">
      <c r="A2637" s="103">
        <f>MAX(A$2:A2636)+1</f>
        <v>2459</v>
      </c>
      <c r="B2637" s="103">
        <v>310522009</v>
      </c>
      <c r="C2637" s="103" t="s">
        <v>4470</v>
      </c>
      <c r="D2637" s="103" t="s">
        <v>4471</v>
      </c>
      <c r="E2637" s="103" t="s">
        <v>4472</v>
      </c>
      <c r="F2637" s="114" t="s">
        <v>23</v>
      </c>
      <c r="G2637" s="114" t="s">
        <v>32</v>
      </c>
      <c r="H2637" s="373" t="s">
        <v>56</v>
      </c>
      <c r="I2637" s="374"/>
      <c r="J2637" s="375"/>
      <c r="K2637" s="103" t="s">
        <v>649</v>
      </c>
      <c r="L2637" s="114"/>
      <c r="M2637" s="114"/>
      <c r="N2637" s="103"/>
      <c r="O2637" s="103" t="s">
        <v>17</v>
      </c>
    </row>
    <row r="2638" spans="1:15" ht="33.75" hidden="1" customHeight="1">
      <c r="A2638" s="103">
        <f>MAX(A$2:A2637)+1</f>
        <v>2460</v>
      </c>
      <c r="B2638" s="103">
        <v>310522010</v>
      </c>
      <c r="C2638" s="103" t="s">
        <v>4473</v>
      </c>
      <c r="D2638" s="103" t="s">
        <v>4474</v>
      </c>
      <c r="E2638" s="103" t="s">
        <v>4475</v>
      </c>
      <c r="F2638" s="114" t="s">
        <v>23</v>
      </c>
      <c r="G2638" s="114" t="s">
        <v>32</v>
      </c>
      <c r="H2638" s="373" t="s">
        <v>56</v>
      </c>
      <c r="I2638" s="374"/>
      <c r="J2638" s="375"/>
      <c r="K2638" s="103" t="s">
        <v>649</v>
      </c>
      <c r="L2638" s="114"/>
      <c r="M2638" s="114"/>
      <c r="N2638" s="103"/>
      <c r="O2638" s="103" t="s">
        <v>17</v>
      </c>
    </row>
    <row r="2639" spans="1:15" ht="33.75" hidden="1" customHeight="1">
      <c r="A2639" s="103">
        <f>MAX(A$2:A2638)+1</f>
        <v>2461</v>
      </c>
      <c r="B2639" s="103">
        <v>310522011</v>
      </c>
      <c r="C2639" s="103" t="s">
        <v>4476</v>
      </c>
      <c r="D2639" s="103" t="s">
        <v>4477</v>
      </c>
      <c r="E2639" s="103" t="s">
        <v>4478</v>
      </c>
      <c r="F2639" s="114" t="s">
        <v>23</v>
      </c>
      <c r="G2639" s="114" t="s">
        <v>32</v>
      </c>
      <c r="H2639" s="373" t="s">
        <v>56</v>
      </c>
      <c r="I2639" s="374"/>
      <c r="J2639" s="375"/>
      <c r="K2639" s="103" t="s">
        <v>649</v>
      </c>
      <c r="L2639" s="114"/>
      <c r="M2639" s="114"/>
      <c r="N2639" s="103"/>
      <c r="O2639" s="103" t="s">
        <v>17</v>
      </c>
    </row>
    <row r="2640" spans="1:15" ht="33.75" hidden="1" customHeight="1">
      <c r="A2640" s="103">
        <f>MAX(A$2:A2639)+1</f>
        <v>2462</v>
      </c>
      <c r="B2640" s="103">
        <v>310522012</v>
      </c>
      <c r="C2640" s="103" t="s">
        <v>4479</v>
      </c>
      <c r="D2640" s="103" t="s">
        <v>4480</v>
      </c>
      <c r="E2640" s="103" t="s">
        <v>4478</v>
      </c>
      <c r="F2640" s="114" t="s">
        <v>23</v>
      </c>
      <c r="G2640" s="114" t="s">
        <v>32</v>
      </c>
      <c r="H2640" s="373" t="s">
        <v>56</v>
      </c>
      <c r="I2640" s="374"/>
      <c r="J2640" s="375"/>
      <c r="K2640" s="103" t="s">
        <v>649</v>
      </c>
      <c r="L2640" s="114"/>
      <c r="M2640" s="114"/>
      <c r="N2640" s="103"/>
      <c r="O2640" s="103" t="s">
        <v>17</v>
      </c>
    </row>
    <row r="2641" spans="1:15" ht="22.5" hidden="1" customHeight="1">
      <c r="A2641" s="103">
        <f>MAX(A$2:A2640)+1</f>
        <v>2463</v>
      </c>
      <c r="B2641" s="103">
        <v>310522013</v>
      </c>
      <c r="C2641" s="103" t="s">
        <v>4481</v>
      </c>
      <c r="D2641" s="103" t="s">
        <v>4482</v>
      </c>
      <c r="E2641" s="103" t="s">
        <v>4483</v>
      </c>
      <c r="F2641" s="114" t="s">
        <v>23</v>
      </c>
      <c r="G2641" s="114" t="s">
        <v>32</v>
      </c>
      <c r="H2641" s="373" t="s">
        <v>56</v>
      </c>
      <c r="I2641" s="374"/>
      <c r="J2641" s="375"/>
      <c r="K2641" s="103" t="s">
        <v>649</v>
      </c>
      <c r="L2641" s="114"/>
      <c r="M2641" s="114"/>
      <c r="N2641" s="103"/>
      <c r="O2641" s="103" t="s">
        <v>17</v>
      </c>
    </row>
    <row r="2642" spans="1:15" ht="22.5" hidden="1" customHeight="1">
      <c r="A2642" s="103">
        <f>MAX(A$2:A2641)+1</f>
        <v>2464</v>
      </c>
      <c r="B2642" s="103">
        <v>310522014</v>
      </c>
      <c r="C2642" s="103" t="s">
        <v>4484</v>
      </c>
      <c r="D2642" s="103" t="s">
        <v>4485</v>
      </c>
      <c r="E2642" s="103" t="s">
        <v>4486</v>
      </c>
      <c r="F2642" s="114" t="s">
        <v>23</v>
      </c>
      <c r="G2642" s="114" t="s">
        <v>32</v>
      </c>
      <c r="H2642" s="373" t="s">
        <v>56</v>
      </c>
      <c r="I2642" s="374"/>
      <c r="J2642" s="375"/>
      <c r="K2642" s="103" t="s">
        <v>649</v>
      </c>
      <c r="L2642" s="114"/>
      <c r="M2642" s="114"/>
      <c r="N2642" s="103"/>
      <c r="O2642" s="103" t="s">
        <v>17</v>
      </c>
    </row>
    <row r="2643" spans="1:15" ht="33.75" hidden="1" customHeight="1">
      <c r="A2643" s="103">
        <f>MAX(A$2:A2642)+1</f>
        <v>2465</v>
      </c>
      <c r="B2643" s="103">
        <v>310522015</v>
      </c>
      <c r="C2643" s="103" t="s">
        <v>4487</v>
      </c>
      <c r="D2643" s="103" t="s">
        <v>4488</v>
      </c>
      <c r="E2643" s="103" t="s">
        <v>4489</v>
      </c>
      <c r="F2643" s="114" t="s">
        <v>23</v>
      </c>
      <c r="G2643" s="114" t="s">
        <v>32</v>
      </c>
      <c r="H2643" s="373" t="s">
        <v>56</v>
      </c>
      <c r="I2643" s="374"/>
      <c r="J2643" s="375"/>
      <c r="K2643" s="103" t="s">
        <v>649</v>
      </c>
      <c r="L2643" s="114"/>
      <c r="M2643" s="114"/>
      <c r="N2643" s="103"/>
      <c r="O2643" s="103" t="s">
        <v>17</v>
      </c>
    </row>
    <row r="2644" spans="1:15" ht="22.5" hidden="1" customHeight="1">
      <c r="A2644" s="103">
        <f>MAX(A$2:A2643)+1</f>
        <v>2466</v>
      </c>
      <c r="B2644" s="103">
        <v>310522016</v>
      </c>
      <c r="C2644" s="103" t="s">
        <v>4490</v>
      </c>
      <c r="D2644" s="103" t="s">
        <v>4491</v>
      </c>
      <c r="E2644" s="103" t="s">
        <v>4492</v>
      </c>
      <c r="F2644" s="114" t="s">
        <v>23</v>
      </c>
      <c r="G2644" s="114" t="s">
        <v>32</v>
      </c>
      <c r="H2644" s="373" t="s">
        <v>56</v>
      </c>
      <c r="I2644" s="374"/>
      <c r="J2644" s="375"/>
      <c r="K2644" s="103" t="s">
        <v>649</v>
      </c>
      <c r="L2644" s="114"/>
      <c r="M2644" s="114"/>
      <c r="N2644" s="103"/>
      <c r="O2644" s="103" t="s">
        <v>17</v>
      </c>
    </row>
    <row r="2645" spans="1:15" ht="33.75" hidden="1" customHeight="1">
      <c r="A2645" s="103">
        <f>MAX(A$2:A2644)+1</f>
        <v>2467</v>
      </c>
      <c r="B2645" s="103">
        <v>310522017</v>
      </c>
      <c r="C2645" s="103" t="s">
        <v>4493</v>
      </c>
      <c r="D2645" s="103" t="s">
        <v>4494</v>
      </c>
      <c r="E2645" s="103" t="s">
        <v>4495</v>
      </c>
      <c r="F2645" s="114" t="s">
        <v>23</v>
      </c>
      <c r="G2645" s="114" t="s">
        <v>32</v>
      </c>
      <c r="H2645" s="373" t="s">
        <v>56</v>
      </c>
      <c r="I2645" s="374"/>
      <c r="J2645" s="375"/>
      <c r="K2645" s="103" t="s">
        <v>649</v>
      </c>
      <c r="L2645" s="114"/>
      <c r="M2645" s="114"/>
      <c r="N2645" s="103"/>
      <c r="O2645" s="103" t="s">
        <v>17</v>
      </c>
    </row>
    <row r="2646" spans="1:15" ht="22.5" hidden="1" customHeight="1">
      <c r="A2646" s="103">
        <f>MAX(A$2:A2645)+1</f>
        <v>2468</v>
      </c>
      <c r="B2646" s="103">
        <v>310522018</v>
      </c>
      <c r="C2646" s="103" t="s">
        <v>4496</v>
      </c>
      <c r="D2646" s="103" t="s">
        <v>4497</v>
      </c>
      <c r="E2646" s="103"/>
      <c r="F2646" s="114" t="s">
        <v>23</v>
      </c>
      <c r="G2646" s="114" t="s">
        <v>32</v>
      </c>
      <c r="H2646" s="373" t="s">
        <v>25</v>
      </c>
      <c r="I2646" s="374"/>
      <c r="J2646" s="375"/>
      <c r="K2646" s="103"/>
      <c r="L2646" s="114"/>
      <c r="M2646" s="114"/>
      <c r="N2646" s="103"/>
      <c r="O2646" s="103" t="s">
        <v>17</v>
      </c>
    </row>
    <row r="2647" spans="1:15" ht="22.5" hidden="1" customHeight="1">
      <c r="A2647" s="103">
        <f>MAX(A$2:A2646)+1</f>
        <v>2469</v>
      </c>
      <c r="B2647" s="103" t="s">
        <v>4498</v>
      </c>
      <c r="C2647" s="103" t="s">
        <v>4496</v>
      </c>
      <c r="D2647" s="103"/>
      <c r="E2647" s="103"/>
      <c r="F2647" s="114" t="s">
        <v>23</v>
      </c>
      <c r="G2647" s="114" t="s">
        <v>32</v>
      </c>
      <c r="H2647" s="373" t="s">
        <v>25</v>
      </c>
      <c r="I2647" s="374"/>
      <c r="J2647" s="375"/>
      <c r="K2647" s="103" t="s">
        <v>4499</v>
      </c>
      <c r="L2647" s="114"/>
      <c r="M2647" s="114"/>
      <c r="N2647" s="103"/>
      <c r="O2647" s="103" t="s">
        <v>17</v>
      </c>
    </row>
    <row r="2648" spans="1:15" ht="22.5" hidden="1" customHeight="1">
      <c r="A2648" s="103">
        <f>MAX(A$2:A2647)+1</f>
        <v>2470</v>
      </c>
      <c r="B2648" s="103">
        <v>310522019</v>
      </c>
      <c r="C2648" s="103" t="s">
        <v>4500</v>
      </c>
      <c r="D2648" s="103" t="s">
        <v>4497</v>
      </c>
      <c r="E2648" s="103"/>
      <c r="F2648" s="114" t="s">
        <v>23</v>
      </c>
      <c r="G2648" s="114" t="s">
        <v>32</v>
      </c>
      <c r="H2648" s="373" t="s">
        <v>25</v>
      </c>
      <c r="I2648" s="374"/>
      <c r="J2648" s="375"/>
      <c r="K2648" s="103"/>
      <c r="L2648" s="114"/>
      <c r="M2648" s="114"/>
      <c r="N2648" s="103"/>
      <c r="O2648" s="103" t="s">
        <v>17</v>
      </c>
    </row>
    <row r="2649" spans="1:15" ht="22.5" hidden="1" customHeight="1">
      <c r="A2649" s="103">
        <f>MAX(A$2:A2648)+1</f>
        <v>2471</v>
      </c>
      <c r="B2649" s="103" t="s">
        <v>4501</v>
      </c>
      <c r="C2649" s="103" t="s">
        <v>4502</v>
      </c>
      <c r="D2649" s="103"/>
      <c r="E2649" s="103"/>
      <c r="F2649" s="114" t="s">
        <v>23</v>
      </c>
      <c r="G2649" s="114" t="s">
        <v>32</v>
      </c>
      <c r="H2649" s="373" t="s">
        <v>25</v>
      </c>
      <c r="I2649" s="374"/>
      <c r="J2649" s="375"/>
      <c r="K2649" s="249" t="s">
        <v>4503</v>
      </c>
      <c r="L2649" s="114"/>
      <c r="M2649" s="114"/>
      <c r="N2649" s="103"/>
      <c r="O2649" s="103" t="s">
        <v>17</v>
      </c>
    </row>
    <row r="2650" spans="1:15" ht="22.5" hidden="1" customHeight="1">
      <c r="A2650" s="103">
        <f>MAX(A$2:A2649)+1</f>
        <v>2472</v>
      </c>
      <c r="B2650" s="103" t="s">
        <v>4504</v>
      </c>
      <c r="C2650" s="103" t="s">
        <v>4505</v>
      </c>
      <c r="D2650" s="103"/>
      <c r="E2650" s="103"/>
      <c r="F2650" s="114" t="s">
        <v>23</v>
      </c>
      <c r="G2650" s="114" t="s">
        <v>32</v>
      </c>
      <c r="H2650" s="373" t="s">
        <v>25</v>
      </c>
      <c r="I2650" s="374"/>
      <c r="J2650" s="375"/>
      <c r="K2650" s="259" t="s">
        <v>4505</v>
      </c>
      <c r="L2650" s="114"/>
      <c r="M2650" s="114"/>
      <c r="N2650" s="103"/>
      <c r="O2650" s="103" t="s">
        <v>17</v>
      </c>
    </row>
    <row r="2651" spans="1:15" ht="22.5" hidden="1" customHeight="1">
      <c r="A2651" s="103">
        <f>MAX(A$2:A2650)+1</f>
        <v>2473</v>
      </c>
      <c r="B2651" s="103">
        <v>310522020</v>
      </c>
      <c r="C2651" s="103" t="s">
        <v>4506</v>
      </c>
      <c r="D2651" s="103" t="s">
        <v>4507</v>
      </c>
      <c r="E2651" s="103"/>
      <c r="F2651" s="114" t="s">
        <v>23</v>
      </c>
      <c r="G2651" s="114" t="s">
        <v>32</v>
      </c>
      <c r="H2651" s="373" t="s">
        <v>25</v>
      </c>
      <c r="I2651" s="374"/>
      <c r="J2651" s="375"/>
      <c r="K2651" s="103"/>
      <c r="L2651" s="114"/>
      <c r="M2651" s="114"/>
      <c r="N2651" s="103"/>
      <c r="O2651" s="103" t="s">
        <v>17</v>
      </c>
    </row>
    <row r="2652" spans="1:15" ht="78.75" hidden="1" customHeight="1">
      <c r="A2652" s="103">
        <f>MAX(A$2:A2651)+1</f>
        <v>2474</v>
      </c>
      <c r="B2652" s="103">
        <v>310522021</v>
      </c>
      <c r="C2652" s="103" t="s">
        <v>4508</v>
      </c>
      <c r="D2652" s="103" t="s">
        <v>4509</v>
      </c>
      <c r="E2652" s="103" t="s">
        <v>4510</v>
      </c>
      <c r="F2652" s="114" t="s">
        <v>23</v>
      </c>
      <c r="G2652" s="114" t="s">
        <v>32</v>
      </c>
      <c r="H2652" s="373" t="s">
        <v>25</v>
      </c>
      <c r="I2652" s="374"/>
      <c r="J2652" s="375"/>
      <c r="K2652" s="103"/>
      <c r="L2652" s="114"/>
      <c r="M2652" s="114"/>
      <c r="N2652" s="103"/>
      <c r="O2652" s="103" t="s">
        <v>17</v>
      </c>
    </row>
    <row r="2653" spans="1:15" ht="22.5" hidden="1" customHeight="1">
      <c r="A2653" s="103">
        <f>MAX(A$2:A2652)+1</f>
        <v>2475</v>
      </c>
      <c r="B2653" s="103" t="s">
        <v>4511</v>
      </c>
      <c r="C2653" s="103" t="s">
        <v>4512</v>
      </c>
      <c r="D2653" s="103"/>
      <c r="E2653" s="103"/>
      <c r="F2653" s="114" t="s">
        <v>23</v>
      </c>
      <c r="G2653" s="114" t="s">
        <v>32</v>
      </c>
      <c r="H2653" s="373" t="s">
        <v>25</v>
      </c>
      <c r="I2653" s="374"/>
      <c r="J2653" s="375"/>
      <c r="K2653" s="259" t="s">
        <v>4512</v>
      </c>
      <c r="L2653" s="114"/>
      <c r="M2653" s="114"/>
      <c r="N2653" s="103"/>
      <c r="O2653" s="103" t="s">
        <v>17</v>
      </c>
    </row>
    <row r="2654" spans="1:15" ht="33.75" hidden="1" customHeight="1">
      <c r="A2654" s="103">
        <f>MAX(A$2:A2653)+1</f>
        <v>2476</v>
      </c>
      <c r="B2654" s="103">
        <v>310522022</v>
      </c>
      <c r="C2654" s="103" t="s">
        <v>4513</v>
      </c>
      <c r="D2654" s="103" t="s">
        <v>4514</v>
      </c>
      <c r="E2654" s="103"/>
      <c r="F2654" s="114" t="s">
        <v>23</v>
      </c>
      <c r="G2654" s="114" t="s">
        <v>32</v>
      </c>
      <c r="H2654" s="373" t="s">
        <v>25</v>
      </c>
      <c r="I2654" s="374"/>
      <c r="J2654" s="375"/>
      <c r="K2654" s="103"/>
      <c r="L2654" s="114"/>
      <c r="M2654" s="114"/>
      <c r="N2654" s="103"/>
      <c r="O2654" s="103" t="s">
        <v>17</v>
      </c>
    </row>
    <row r="2655" spans="1:15" ht="33.75" hidden="1" customHeight="1">
      <c r="A2655" s="103">
        <f>MAX(A$2:A2654)+1</f>
        <v>2477</v>
      </c>
      <c r="B2655" s="103">
        <v>310522023</v>
      </c>
      <c r="C2655" s="103" t="s">
        <v>4515</v>
      </c>
      <c r="D2655" s="103" t="s">
        <v>4516</v>
      </c>
      <c r="E2655" s="103" t="s">
        <v>4517</v>
      </c>
      <c r="F2655" s="114" t="s">
        <v>23</v>
      </c>
      <c r="G2655" s="114" t="s">
        <v>32</v>
      </c>
      <c r="H2655" s="373" t="s">
        <v>25</v>
      </c>
      <c r="I2655" s="374"/>
      <c r="J2655" s="375"/>
      <c r="K2655" s="103"/>
      <c r="L2655" s="114"/>
      <c r="M2655" s="114"/>
      <c r="N2655" s="103"/>
      <c r="O2655" s="103" t="s">
        <v>17</v>
      </c>
    </row>
    <row r="2656" spans="1:15" ht="33.75" hidden="1" customHeight="1">
      <c r="A2656" s="103">
        <f>MAX(A$2:A2655)+1</f>
        <v>2478</v>
      </c>
      <c r="B2656" s="103">
        <v>310522024</v>
      </c>
      <c r="C2656" s="103" t="s">
        <v>4518</v>
      </c>
      <c r="D2656" s="103" t="s">
        <v>4519</v>
      </c>
      <c r="E2656" s="103" t="s">
        <v>4520</v>
      </c>
      <c r="F2656" s="114" t="s">
        <v>23</v>
      </c>
      <c r="G2656" s="114" t="s">
        <v>32</v>
      </c>
      <c r="H2656" s="373" t="s">
        <v>25</v>
      </c>
      <c r="I2656" s="374"/>
      <c r="J2656" s="375"/>
      <c r="K2656" s="103"/>
      <c r="L2656" s="114"/>
      <c r="M2656" s="114"/>
      <c r="N2656" s="103"/>
      <c r="O2656" s="103" t="s">
        <v>17</v>
      </c>
    </row>
    <row r="2657" spans="1:15" ht="33.75" hidden="1" customHeight="1">
      <c r="A2657" s="103">
        <f>MAX(A$2:A2656)+1</f>
        <v>2479</v>
      </c>
      <c r="B2657" s="103">
        <v>310522025</v>
      </c>
      <c r="C2657" s="103" t="s">
        <v>4521</v>
      </c>
      <c r="D2657" s="103" t="s">
        <v>4522</v>
      </c>
      <c r="E2657" s="103"/>
      <c r="F2657" s="114" t="s">
        <v>23</v>
      </c>
      <c r="G2657" s="114" t="s">
        <v>32</v>
      </c>
      <c r="H2657" s="373" t="s">
        <v>25</v>
      </c>
      <c r="I2657" s="374"/>
      <c r="J2657" s="375"/>
      <c r="K2657" s="103"/>
      <c r="L2657" s="114"/>
      <c r="M2657" s="114"/>
      <c r="N2657" s="103"/>
      <c r="O2657" s="103" t="s">
        <v>17</v>
      </c>
    </row>
    <row r="2658" spans="1:15" ht="45" hidden="1" customHeight="1">
      <c r="A2658" s="103">
        <f>MAX(A$2:A2657)+1</f>
        <v>2480</v>
      </c>
      <c r="B2658" s="103">
        <v>310522026</v>
      </c>
      <c r="C2658" s="103" t="s">
        <v>4523</v>
      </c>
      <c r="D2658" s="103" t="s">
        <v>4524</v>
      </c>
      <c r="E2658" s="103"/>
      <c r="F2658" s="114" t="s">
        <v>23</v>
      </c>
      <c r="G2658" s="114" t="s">
        <v>32</v>
      </c>
      <c r="H2658" s="373" t="s">
        <v>25</v>
      </c>
      <c r="I2658" s="374"/>
      <c r="J2658" s="375"/>
      <c r="K2658" s="103"/>
      <c r="L2658" s="114"/>
      <c r="M2658" s="114"/>
      <c r="N2658" s="103"/>
      <c r="O2658" s="103" t="s">
        <v>17</v>
      </c>
    </row>
    <row r="2659" spans="1:15" ht="22.5" hidden="1" customHeight="1">
      <c r="A2659" s="103">
        <f>MAX(A$2:A2658)+1</f>
        <v>2481</v>
      </c>
      <c r="B2659" s="103">
        <v>310522027</v>
      </c>
      <c r="C2659" s="103" t="s">
        <v>4525</v>
      </c>
      <c r="D2659" s="103" t="s">
        <v>4526</v>
      </c>
      <c r="E2659" s="103" t="s">
        <v>4527</v>
      </c>
      <c r="F2659" s="114" t="s">
        <v>36</v>
      </c>
      <c r="G2659" s="114" t="s">
        <v>32</v>
      </c>
      <c r="H2659" s="373" t="s">
        <v>25</v>
      </c>
      <c r="I2659" s="374"/>
      <c r="J2659" s="375"/>
      <c r="K2659" s="103"/>
      <c r="L2659" s="114"/>
      <c r="M2659" s="114"/>
      <c r="N2659" s="103"/>
      <c r="O2659" s="103" t="s">
        <v>17</v>
      </c>
    </row>
    <row r="2660" spans="1:15" ht="22.5" hidden="1" customHeight="1">
      <c r="A2660" s="103">
        <f>MAX(A$2:A2659)+1</f>
        <v>2482</v>
      </c>
      <c r="B2660" s="103">
        <v>310522028</v>
      </c>
      <c r="C2660" s="103" t="s">
        <v>4528</v>
      </c>
      <c r="D2660" s="103" t="s">
        <v>4529</v>
      </c>
      <c r="E2660" s="103" t="s">
        <v>4530</v>
      </c>
      <c r="F2660" s="114" t="s">
        <v>23</v>
      </c>
      <c r="G2660" s="114" t="s">
        <v>4531</v>
      </c>
      <c r="H2660" s="373" t="s">
        <v>25</v>
      </c>
      <c r="I2660" s="374"/>
      <c r="J2660" s="375"/>
      <c r="K2660" s="103"/>
      <c r="L2660" s="114"/>
      <c r="M2660" s="114"/>
      <c r="N2660" s="103"/>
      <c r="O2660" s="103" t="s">
        <v>17</v>
      </c>
    </row>
    <row r="2661" spans="1:15" s="87" customFormat="1" ht="22.5" hidden="1" customHeight="1">
      <c r="A2661" s="103"/>
      <c r="B2661" s="103">
        <v>310523</v>
      </c>
      <c r="C2661" s="103" t="s">
        <v>4532</v>
      </c>
      <c r="D2661" s="103"/>
      <c r="E2661" s="103" t="s">
        <v>4061</v>
      </c>
      <c r="F2661" s="114"/>
      <c r="G2661" s="114"/>
      <c r="H2661" s="373" t="s">
        <v>25</v>
      </c>
      <c r="I2661" s="374"/>
      <c r="J2661" s="375"/>
      <c r="K2661" s="103"/>
      <c r="L2661" s="114"/>
      <c r="M2661" s="114"/>
      <c r="N2661" s="103"/>
      <c r="O2661" s="103" t="s">
        <v>17</v>
      </c>
    </row>
    <row r="2662" spans="1:15" ht="33.75" hidden="1" customHeight="1">
      <c r="A2662" s="103">
        <f>MAX(A$2:A2661)+1</f>
        <v>2483</v>
      </c>
      <c r="B2662" s="103">
        <v>310523002</v>
      </c>
      <c r="C2662" s="103" t="s">
        <v>4533</v>
      </c>
      <c r="D2662" s="103" t="s">
        <v>4534</v>
      </c>
      <c r="E2662" s="103" t="s">
        <v>4535</v>
      </c>
      <c r="F2662" s="114" t="s">
        <v>23</v>
      </c>
      <c r="G2662" s="114" t="s">
        <v>3984</v>
      </c>
      <c r="H2662" s="373" t="s">
        <v>25</v>
      </c>
      <c r="I2662" s="374"/>
      <c r="J2662" s="375"/>
      <c r="K2662" s="103"/>
      <c r="L2662" s="114"/>
      <c r="M2662" s="114"/>
      <c r="N2662" s="103"/>
      <c r="O2662" s="103" t="s">
        <v>17</v>
      </c>
    </row>
    <row r="2663" spans="1:15" s="87" customFormat="1" ht="22.5" hidden="1" customHeight="1">
      <c r="A2663" s="103"/>
      <c r="B2663" s="103">
        <v>3106</v>
      </c>
      <c r="C2663" s="103" t="s">
        <v>4536</v>
      </c>
      <c r="D2663" s="103"/>
      <c r="E2663" s="103"/>
      <c r="F2663" s="116"/>
      <c r="G2663" s="114"/>
      <c r="H2663" s="373"/>
      <c r="I2663" s="374"/>
      <c r="J2663" s="375"/>
      <c r="K2663" s="103"/>
      <c r="L2663" s="114"/>
      <c r="M2663" s="114"/>
      <c r="N2663" s="103"/>
      <c r="O2663" s="103" t="s">
        <v>17</v>
      </c>
    </row>
    <row r="2664" spans="1:15" s="87" customFormat="1" ht="22.5" hidden="1" customHeight="1">
      <c r="A2664" s="103"/>
      <c r="B2664" s="103">
        <v>310601</v>
      </c>
      <c r="C2664" s="103" t="s">
        <v>4537</v>
      </c>
      <c r="D2664" s="103" t="s">
        <v>4538</v>
      </c>
      <c r="E2664" s="103" t="s">
        <v>4539</v>
      </c>
      <c r="F2664" s="114"/>
      <c r="G2664" s="114"/>
      <c r="H2664" s="373"/>
      <c r="I2664" s="374"/>
      <c r="J2664" s="375"/>
      <c r="K2664" s="103"/>
      <c r="L2664" s="114"/>
      <c r="M2664" s="114"/>
      <c r="N2664" s="103"/>
      <c r="O2664" s="103" t="s">
        <v>17</v>
      </c>
    </row>
    <row r="2665" spans="1:15" ht="33.75" hidden="1" customHeight="1">
      <c r="A2665" s="103">
        <f>MAX(A$2:A2664)+1</f>
        <v>2484</v>
      </c>
      <c r="B2665" s="103">
        <v>310601001</v>
      </c>
      <c r="C2665" s="190" t="s">
        <v>4540</v>
      </c>
      <c r="D2665" s="249" t="s">
        <v>4541</v>
      </c>
      <c r="E2665" s="103"/>
      <c r="F2665" s="114" t="s">
        <v>31</v>
      </c>
      <c r="G2665" s="114" t="s">
        <v>32</v>
      </c>
      <c r="H2665" s="373">
        <v>39</v>
      </c>
      <c r="I2665" s="374"/>
      <c r="J2665" s="375"/>
      <c r="K2665" s="103"/>
      <c r="L2665" s="114"/>
      <c r="M2665" s="114"/>
      <c r="N2665" s="103"/>
      <c r="O2665" s="103" t="s">
        <v>17</v>
      </c>
    </row>
    <row r="2666" spans="1:15" ht="22.5" hidden="1" customHeight="1">
      <c r="A2666" s="103">
        <f>MAX(A$2:A2665)+1</f>
        <v>2485</v>
      </c>
      <c r="B2666" s="103" t="s">
        <v>4542</v>
      </c>
      <c r="C2666" s="190" t="s">
        <v>4540</v>
      </c>
      <c r="D2666" s="67" t="s">
        <v>4543</v>
      </c>
      <c r="E2666" s="103"/>
      <c r="F2666" s="114" t="s">
        <v>31</v>
      </c>
      <c r="G2666" s="114" t="s">
        <v>32</v>
      </c>
      <c r="H2666" s="373">
        <v>117</v>
      </c>
      <c r="I2666" s="374"/>
      <c r="J2666" s="375"/>
      <c r="K2666" s="103"/>
      <c r="L2666" s="114"/>
      <c r="M2666" s="114"/>
      <c r="N2666" s="103"/>
      <c r="O2666" s="103" t="s">
        <v>17</v>
      </c>
    </row>
    <row r="2667" spans="1:15" ht="22.5" hidden="1" customHeight="1">
      <c r="A2667" s="103">
        <f>MAX(A$2:A2666)+1</f>
        <v>2486</v>
      </c>
      <c r="B2667" s="103">
        <v>310601002</v>
      </c>
      <c r="C2667" s="190" t="s">
        <v>4544</v>
      </c>
      <c r="D2667" s="249" t="s">
        <v>4545</v>
      </c>
      <c r="E2667" s="103"/>
      <c r="F2667" s="114" t="s">
        <v>31</v>
      </c>
      <c r="G2667" s="114" t="s">
        <v>1381</v>
      </c>
      <c r="H2667" s="373">
        <v>39</v>
      </c>
      <c r="I2667" s="374"/>
      <c r="J2667" s="375"/>
      <c r="K2667" s="103"/>
      <c r="L2667" s="114"/>
      <c r="M2667" s="114"/>
      <c r="N2667" s="103"/>
      <c r="O2667" s="103" t="s">
        <v>17</v>
      </c>
    </row>
    <row r="2668" spans="1:15" ht="22.5" hidden="1" customHeight="1">
      <c r="A2668" s="103">
        <f>MAX(A$2:A2667)+1</f>
        <v>2487</v>
      </c>
      <c r="B2668" s="103">
        <v>310601003</v>
      </c>
      <c r="C2668" s="190" t="s">
        <v>4546</v>
      </c>
      <c r="D2668" s="249" t="s">
        <v>4547</v>
      </c>
      <c r="E2668" s="103"/>
      <c r="F2668" s="114" t="s">
        <v>36</v>
      </c>
      <c r="G2668" s="114" t="s">
        <v>1381</v>
      </c>
      <c r="H2668" s="373">
        <v>260</v>
      </c>
      <c r="I2668" s="374"/>
      <c r="J2668" s="375"/>
      <c r="K2668" s="103" t="s">
        <v>4548</v>
      </c>
      <c r="L2668" s="114"/>
      <c r="M2668" s="114"/>
      <c r="N2668" s="103"/>
      <c r="O2668" s="103" t="s">
        <v>17</v>
      </c>
    </row>
    <row r="2669" spans="1:15" ht="22.5" hidden="1" customHeight="1">
      <c r="A2669" s="103">
        <f>MAX(A$2:A2668)+1</f>
        <v>2488</v>
      </c>
      <c r="B2669" s="103">
        <v>310601004</v>
      </c>
      <c r="C2669" s="190" t="s">
        <v>4549</v>
      </c>
      <c r="D2669" s="249" t="s">
        <v>4550</v>
      </c>
      <c r="E2669" s="103"/>
      <c r="F2669" s="114" t="s">
        <v>31</v>
      </c>
      <c r="G2669" s="114" t="s">
        <v>1381</v>
      </c>
      <c r="H2669" s="373">
        <v>39</v>
      </c>
      <c r="I2669" s="374"/>
      <c r="J2669" s="375"/>
      <c r="K2669" s="103"/>
      <c r="L2669" s="114"/>
      <c r="M2669" s="114"/>
      <c r="N2669" s="103"/>
      <c r="O2669" s="103" t="s">
        <v>17</v>
      </c>
    </row>
    <row r="2670" spans="1:15" ht="22.5" hidden="1" customHeight="1">
      <c r="A2670" s="103">
        <f>MAX(A$2:A2669)+1</f>
        <v>2489</v>
      </c>
      <c r="B2670" s="103">
        <v>310601005</v>
      </c>
      <c r="C2670" s="190" t="s">
        <v>4551</v>
      </c>
      <c r="D2670" s="249" t="s">
        <v>4552</v>
      </c>
      <c r="E2670" s="103"/>
      <c r="F2670" s="114" t="s">
        <v>31</v>
      </c>
      <c r="G2670" s="114" t="s">
        <v>1381</v>
      </c>
      <c r="H2670" s="373">
        <v>39</v>
      </c>
      <c r="I2670" s="374"/>
      <c r="J2670" s="375"/>
      <c r="K2670" s="103"/>
      <c r="L2670" s="114"/>
      <c r="M2670" s="114"/>
      <c r="N2670" s="103"/>
      <c r="O2670" s="103" t="s">
        <v>17</v>
      </c>
    </row>
    <row r="2671" spans="1:15" ht="22.5" hidden="1" customHeight="1">
      <c r="A2671" s="103">
        <f>MAX(A$2:A2670)+1</f>
        <v>2490</v>
      </c>
      <c r="B2671" s="103">
        <v>310601006</v>
      </c>
      <c r="C2671" s="190" t="s">
        <v>4553</v>
      </c>
      <c r="D2671" s="249"/>
      <c r="E2671" s="103"/>
      <c r="F2671" s="114" t="s">
        <v>31</v>
      </c>
      <c r="G2671" s="114" t="s">
        <v>1381</v>
      </c>
      <c r="H2671" s="373">
        <v>130</v>
      </c>
      <c r="I2671" s="374"/>
      <c r="J2671" s="375"/>
      <c r="K2671" s="103"/>
      <c r="L2671" s="114"/>
      <c r="M2671" s="114"/>
      <c r="N2671" s="103"/>
      <c r="O2671" s="103" t="s">
        <v>17</v>
      </c>
    </row>
    <row r="2672" spans="1:15" ht="22.5" hidden="1" customHeight="1">
      <c r="A2672" s="103">
        <f>MAX(A$2:A2671)+1</f>
        <v>2491</v>
      </c>
      <c r="B2672" s="103">
        <v>310601007</v>
      </c>
      <c r="C2672" s="190" t="s">
        <v>4554</v>
      </c>
      <c r="D2672" s="249"/>
      <c r="E2672" s="103"/>
      <c r="F2672" s="114" t="s">
        <v>31</v>
      </c>
      <c r="G2672" s="114" t="s">
        <v>1381</v>
      </c>
      <c r="H2672" s="373">
        <v>3.9</v>
      </c>
      <c r="I2672" s="374"/>
      <c r="J2672" s="375"/>
      <c r="K2672" s="103"/>
      <c r="L2672" s="114"/>
      <c r="M2672" s="114"/>
      <c r="N2672" s="103"/>
      <c r="O2672" s="103" t="s">
        <v>17</v>
      </c>
    </row>
    <row r="2673" spans="1:15" ht="22.5" hidden="1" customHeight="1">
      <c r="A2673" s="103">
        <f>MAX(A$2:A2672)+1</f>
        <v>2492</v>
      </c>
      <c r="B2673" s="103">
        <v>310601008</v>
      </c>
      <c r="C2673" s="190" t="s">
        <v>4555</v>
      </c>
      <c r="D2673" s="249" t="s">
        <v>4556</v>
      </c>
      <c r="E2673" s="103"/>
      <c r="F2673" s="114" t="s">
        <v>31</v>
      </c>
      <c r="G2673" s="114" t="s">
        <v>1381</v>
      </c>
      <c r="H2673" s="373">
        <v>117</v>
      </c>
      <c r="I2673" s="374"/>
      <c r="J2673" s="375"/>
      <c r="K2673" s="103"/>
      <c r="L2673" s="114"/>
      <c r="M2673" s="114"/>
      <c r="N2673" s="103"/>
      <c r="O2673" s="103" t="s">
        <v>17</v>
      </c>
    </row>
    <row r="2674" spans="1:15" ht="22.5" hidden="1" customHeight="1">
      <c r="A2674" s="103">
        <f>MAX(A$2:A2673)+1</f>
        <v>2493</v>
      </c>
      <c r="B2674" s="103">
        <v>310601009</v>
      </c>
      <c r="C2674" s="190" t="s">
        <v>4557</v>
      </c>
      <c r="D2674" s="249"/>
      <c r="E2674" s="103"/>
      <c r="F2674" s="114" t="s">
        <v>31</v>
      </c>
      <c r="G2674" s="114" t="s">
        <v>1381</v>
      </c>
      <c r="H2674" s="373">
        <v>39</v>
      </c>
      <c r="I2674" s="374"/>
      <c r="J2674" s="375"/>
      <c r="K2674" s="103"/>
      <c r="L2674" s="114"/>
      <c r="M2674" s="114"/>
      <c r="N2674" s="103"/>
      <c r="O2674" s="103" t="s">
        <v>17</v>
      </c>
    </row>
    <row r="2675" spans="1:15" ht="22.5" hidden="1" customHeight="1">
      <c r="A2675" s="103">
        <f>MAX(A$2:A2674)+1</f>
        <v>2494</v>
      </c>
      <c r="B2675" s="103">
        <v>310601010</v>
      </c>
      <c r="C2675" s="190" t="s">
        <v>4558</v>
      </c>
      <c r="D2675" s="249"/>
      <c r="E2675" s="103"/>
      <c r="F2675" s="114" t="s">
        <v>31</v>
      </c>
      <c r="G2675" s="114" t="s">
        <v>1381</v>
      </c>
      <c r="H2675" s="373">
        <v>78</v>
      </c>
      <c r="I2675" s="374"/>
      <c r="J2675" s="375"/>
      <c r="K2675" s="103"/>
      <c r="L2675" s="114"/>
      <c r="M2675" s="114"/>
      <c r="N2675" s="103"/>
      <c r="O2675" s="103" t="s">
        <v>17</v>
      </c>
    </row>
    <row r="2676" spans="1:15" ht="22.5" hidden="1" customHeight="1">
      <c r="A2676" s="103">
        <f>MAX(A$2:A2675)+1</f>
        <v>2495</v>
      </c>
      <c r="B2676" s="103">
        <v>310601011</v>
      </c>
      <c r="C2676" s="190" t="s">
        <v>4559</v>
      </c>
      <c r="D2676" s="249" t="s">
        <v>4560</v>
      </c>
      <c r="E2676" s="103"/>
      <c r="F2676" s="114" t="s">
        <v>36</v>
      </c>
      <c r="G2676" s="114" t="s">
        <v>1381</v>
      </c>
      <c r="H2676" s="373" t="s">
        <v>25</v>
      </c>
      <c r="I2676" s="374"/>
      <c r="J2676" s="375"/>
      <c r="K2676" s="103"/>
      <c r="L2676" s="114"/>
      <c r="M2676" s="114"/>
      <c r="N2676" s="103"/>
      <c r="O2676" s="103" t="s">
        <v>17</v>
      </c>
    </row>
    <row r="2677" spans="1:15" ht="22.5" hidden="1" customHeight="1">
      <c r="A2677" s="103">
        <f>MAX(A$2:A2676)+1</f>
        <v>2496</v>
      </c>
      <c r="B2677" s="103">
        <v>310601012</v>
      </c>
      <c r="C2677" s="190" t="s">
        <v>4561</v>
      </c>
      <c r="D2677" s="249" t="s">
        <v>4562</v>
      </c>
      <c r="E2677" s="103"/>
      <c r="F2677" s="114" t="s">
        <v>31</v>
      </c>
      <c r="G2677" s="114" t="s">
        <v>1381</v>
      </c>
      <c r="H2677" s="373">
        <v>104</v>
      </c>
      <c r="I2677" s="374"/>
      <c r="J2677" s="375"/>
      <c r="K2677" s="103"/>
      <c r="L2677" s="114"/>
      <c r="M2677" s="114"/>
      <c r="N2677" s="103"/>
      <c r="O2677" s="103" t="s">
        <v>17</v>
      </c>
    </row>
    <row r="2678" spans="1:15" ht="22.5" hidden="1" customHeight="1">
      <c r="A2678" s="103">
        <f>MAX(A$2:A2677)+1</f>
        <v>2497</v>
      </c>
      <c r="B2678" s="103">
        <v>310601013</v>
      </c>
      <c r="C2678" s="67" t="s">
        <v>4563</v>
      </c>
      <c r="D2678" s="67" t="s">
        <v>4564</v>
      </c>
      <c r="E2678" s="103" t="s">
        <v>252</v>
      </c>
      <c r="F2678" s="114" t="s">
        <v>23</v>
      </c>
      <c r="G2678" s="114" t="s">
        <v>32</v>
      </c>
      <c r="H2678" s="373">
        <v>286</v>
      </c>
      <c r="I2678" s="374"/>
      <c r="J2678" s="375"/>
      <c r="K2678" s="103"/>
      <c r="L2678" s="114"/>
      <c r="M2678" s="114"/>
      <c r="N2678" s="103"/>
      <c r="O2678" s="103" t="s">
        <v>17</v>
      </c>
    </row>
    <row r="2679" spans="1:15" ht="22.5" hidden="1" customHeight="1">
      <c r="A2679" s="103">
        <f>MAX(A$2:A2678)+1</f>
        <v>2498</v>
      </c>
      <c r="B2679" s="103">
        <v>310601014</v>
      </c>
      <c r="C2679" s="216" t="s">
        <v>4565</v>
      </c>
      <c r="D2679" s="189" t="s">
        <v>4566</v>
      </c>
      <c r="E2679" s="103"/>
      <c r="F2679" s="118" t="s">
        <v>23</v>
      </c>
      <c r="G2679" s="188" t="s">
        <v>32</v>
      </c>
      <c r="H2679" s="373" t="s">
        <v>56</v>
      </c>
      <c r="I2679" s="374"/>
      <c r="J2679" s="375"/>
      <c r="K2679" s="104"/>
      <c r="L2679" s="114"/>
      <c r="M2679" s="114"/>
      <c r="N2679" s="103"/>
      <c r="O2679" s="103" t="s">
        <v>492</v>
      </c>
    </row>
    <row r="2680" spans="1:15" s="87" customFormat="1" ht="22.5" hidden="1" customHeight="1">
      <c r="A2680" s="103"/>
      <c r="B2680" s="103">
        <v>310602</v>
      </c>
      <c r="C2680" s="103" t="s">
        <v>4567</v>
      </c>
      <c r="D2680" s="103"/>
      <c r="E2680" s="103"/>
      <c r="F2680" s="114"/>
      <c r="G2680" s="114"/>
      <c r="H2680" s="373"/>
      <c r="I2680" s="374"/>
      <c r="J2680" s="375"/>
      <c r="K2680" s="103"/>
      <c r="L2680" s="114"/>
      <c r="M2680" s="114"/>
      <c r="N2680" s="103"/>
      <c r="O2680" s="103" t="s">
        <v>17</v>
      </c>
    </row>
    <row r="2681" spans="1:15" ht="22.5" hidden="1" customHeight="1">
      <c r="A2681" s="103">
        <f>MAX(A$2:A2680)+1</f>
        <v>2499</v>
      </c>
      <c r="B2681" s="103">
        <v>310602001</v>
      </c>
      <c r="C2681" s="190" t="s">
        <v>4568</v>
      </c>
      <c r="D2681" s="103"/>
      <c r="E2681" s="103"/>
      <c r="F2681" s="114" t="s">
        <v>31</v>
      </c>
      <c r="G2681" s="114" t="s">
        <v>32</v>
      </c>
      <c r="H2681" s="373">
        <v>65</v>
      </c>
      <c r="I2681" s="374"/>
      <c r="J2681" s="375"/>
      <c r="K2681" s="103" t="s">
        <v>4569</v>
      </c>
      <c r="L2681" s="114"/>
      <c r="M2681" s="114"/>
      <c r="N2681" s="103"/>
      <c r="O2681" s="103" t="s">
        <v>17</v>
      </c>
    </row>
    <row r="2682" spans="1:15" ht="22.5" hidden="1" customHeight="1">
      <c r="A2682" s="103">
        <f>MAX(A$2:A2681)+1</f>
        <v>2500</v>
      </c>
      <c r="B2682" s="103">
        <v>310602002</v>
      </c>
      <c r="C2682" s="190" t="s">
        <v>4570</v>
      </c>
      <c r="D2682" s="103"/>
      <c r="E2682" s="103"/>
      <c r="F2682" s="114" t="s">
        <v>31</v>
      </c>
      <c r="G2682" s="114" t="s">
        <v>32</v>
      </c>
      <c r="H2682" s="373">
        <v>59</v>
      </c>
      <c r="I2682" s="374"/>
      <c r="J2682" s="375"/>
      <c r="K2682" s="103"/>
      <c r="L2682" s="114"/>
      <c r="M2682" s="114"/>
      <c r="N2682" s="103"/>
      <c r="O2682" s="103" t="s">
        <v>17</v>
      </c>
    </row>
    <row r="2683" spans="1:15" ht="22.5" hidden="1" customHeight="1">
      <c r="A2683" s="103">
        <f>MAX(A$2:A2682)+1</f>
        <v>2501</v>
      </c>
      <c r="B2683" s="103">
        <v>310602003</v>
      </c>
      <c r="C2683" s="190" t="s">
        <v>4571</v>
      </c>
      <c r="D2683" s="103" t="s">
        <v>4572</v>
      </c>
      <c r="E2683" s="103"/>
      <c r="F2683" s="114" t="s">
        <v>31</v>
      </c>
      <c r="G2683" s="114" t="s">
        <v>32</v>
      </c>
      <c r="H2683" s="373">
        <v>104</v>
      </c>
      <c r="I2683" s="374"/>
      <c r="J2683" s="375"/>
      <c r="K2683" s="103"/>
      <c r="L2683" s="114"/>
      <c r="M2683" s="114"/>
      <c r="N2683" s="103"/>
      <c r="O2683" s="103" t="s">
        <v>17</v>
      </c>
    </row>
    <row r="2684" spans="1:15" ht="22.5" hidden="1" customHeight="1">
      <c r="A2684" s="103">
        <f>MAX(A$2:A2683)+1</f>
        <v>2502</v>
      </c>
      <c r="B2684" s="103">
        <v>310602004</v>
      </c>
      <c r="C2684" s="190" t="s">
        <v>4573</v>
      </c>
      <c r="D2684" s="103"/>
      <c r="E2684" s="103"/>
      <c r="F2684" s="114" t="s">
        <v>36</v>
      </c>
      <c r="G2684" s="114" t="s">
        <v>32</v>
      </c>
      <c r="H2684" s="373">
        <v>130</v>
      </c>
      <c r="I2684" s="374"/>
      <c r="J2684" s="375"/>
      <c r="K2684" s="103"/>
      <c r="L2684" s="114"/>
      <c r="M2684" s="114"/>
      <c r="N2684" s="103"/>
      <c r="O2684" s="103" t="s">
        <v>17</v>
      </c>
    </row>
    <row r="2685" spans="1:15" ht="22.5" hidden="1" customHeight="1">
      <c r="A2685" s="103">
        <f>MAX(A$2:A2684)+1</f>
        <v>2503</v>
      </c>
      <c r="B2685" s="103">
        <v>310602005</v>
      </c>
      <c r="C2685" s="190" t="s">
        <v>4574</v>
      </c>
      <c r="D2685" s="103" t="s">
        <v>4575</v>
      </c>
      <c r="E2685" s="103"/>
      <c r="F2685" s="114" t="s">
        <v>31</v>
      </c>
      <c r="G2685" s="114" t="s">
        <v>151</v>
      </c>
      <c r="H2685" s="373">
        <v>6.5</v>
      </c>
      <c r="I2685" s="374"/>
      <c r="J2685" s="375"/>
      <c r="K2685" s="103"/>
      <c r="L2685" s="114"/>
      <c r="M2685" s="114"/>
      <c r="N2685" s="103"/>
      <c r="O2685" s="103" t="s">
        <v>17</v>
      </c>
    </row>
    <row r="2686" spans="1:15" ht="22.5" hidden="1" customHeight="1">
      <c r="A2686" s="103">
        <f>MAX(A$2:A2685)+1</f>
        <v>2504</v>
      </c>
      <c r="B2686" s="103">
        <v>310602006</v>
      </c>
      <c r="C2686" s="190" t="s">
        <v>4576</v>
      </c>
      <c r="D2686" s="103" t="s">
        <v>4577</v>
      </c>
      <c r="E2686" s="103"/>
      <c r="F2686" s="114" t="s">
        <v>31</v>
      </c>
      <c r="G2686" s="114" t="s">
        <v>32</v>
      </c>
      <c r="H2686" s="373">
        <v>59</v>
      </c>
      <c r="I2686" s="374"/>
      <c r="J2686" s="375"/>
      <c r="K2686" s="103"/>
      <c r="L2686" s="114"/>
      <c r="M2686" s="114"/>
      <c r="N2686" s="103"/>
      <c r="O2686" s="103" t="s">
        <v>17</v>
      </c>
    </row>
    <row r="2687" spans="1:15" ht="22.5" hidden="1" customHeight="1">
      <c r="A2687" s="103">
        <f>MAX(A$2:A2686)+1</f>
        <v>2505</v>
      </c>
      <c r="B2687" s="103">
        <v>310602007</v>
      </c>
      <c r="C2687" s="190" t="s">
        <v>4578</v>
      </c>
      <c r="D2687" s="103"/>
      <c r="E2687" s="103"/>
      <c r="F2687" s="114" t="s">
        <v>36</v>
      </c>
      <c r="G2687" s="114" t="s">
        <v>32</v>
      </c>
      <c r="H2687" s="373">
        <v>312</v>
      </c>
      <c r="I2687" s="374"/>
      <c r="J2687" s="375"/>
      <c r="K2687" s="103"/>
      <c r="L2687" s="114"/>
      <c r="M2687" s="114"/>
      <c r="N2687" s="103"/>
      <c r="O2687" s="103" t="s">
        <v>17</v>
      </c>
    </row>
    <row r="2688" spans="1:15" ht="22.5" hidden="1" customHeight="1">
      <c r="A2688" s="103">
        <f>MAX(A$2:A2687)+1</f>
        <v>2506</v>
      </c>
      <c r="B2688" s="103">
        <v>310602008</v>
      </c>
      <c r="C2688" s="67" t="s">
        <v>4579</v>
      </c>
      <c r="D2688" s="103" t="s">
        <v>4580</v>
      </c>
      <c r="E2688" s="103"/>
      <c r="F2688" s="114" t="s">
        <v>36</v>
      </c>
      <c r="G2688" s="114" t="s">
        <v>32</v>
      </c>
      <c r="H2688" s="373" t="s">
        <v>25</v>
      </c>
      <c r="I2688" s="374"/>
      <c r="J2688" s="375"/>
      <c r="K2688" s="103"/>
      <c r="L2688" s="114"/>
      <c r="M2688" s="114"/>
      <c r="N2688" s="103"/>
      <c r="O2688" s="103" t="s">
        <v>17</v>
      </c>
    </row>
    <row r="2689" spans="1:15" ht="22.5" hidden="1" customHeight="1">
      <c r="A2689" s="103">
        <f>MAX(A$2:A2688)+1</f>
        <v>2507</v>
      </c>
      <c r="B2689" s="103">
        <v>310602009</v>
      </c>
      <c r="C2689" s="103" t="s">
        <v>4581</v>
      </c>
      <c r="D2689" s="103" t="s">
        <v>4582</v>
      </c>
      <c r="E2689" s="103"/>
      <c r="F2689" s="114" t="s">
        <v>23</v>
      </c>
      <c r="G2689" s="114" t="s">
        <v>32</v>
      </c>
      <c r="H2689" s="373" t="s">
        <v>56</v>
      </c>
      <c r="I2689" s="374"/>
      <c r="J2689" s="375"/>
      <c r="K2689" s="103"/>
      <c r="L2689" s="114"/>
      <c r="M2689" s="114"/>
      <c r="N2689" s="114"/>
      <c r="O2689" s="103" t="s">
        <v>94</v>
      </c>
    </row>
    <row r="2690" spans="1:15" ht="33.75" hidden="1" customHeight="1">
      <c r="A2690" s="103">
        <f>MAX(A$2:A2689)+1</f>
        <v>2508</v>
      </c>
      <c r="B2690" s="103">
        <v>310602010</v>
      </c>
      <c r="C2690" s="104" t="s">
        <v>4583</v>
      </c>
      <c r="D2690" s="103" t="s">
        <v>4584</v>
      </c>
      <c r="E2690" s="103"/>
      <c r="F2690" s="118" t="s">
        <v>23</v>
      </c>
      <c r="G2690" s="188" t="s">
        <v>151</v>
      </c>
      <c r="H2690" s="373" t="s">
        <v>56</v>
      </c>
      <c r="I2690" s="374"/>
      <c r="J2690" s="375"/>
      <c r="K2690" s="104"/>
      <c r="L2690" s="114"/>
      <c r="M2690" s="114"/>
      <c r="N2690" s="103"/>
      <c r="O2690" s="103" t="s">
        <v>492</v>
      </c>
    </row>
    <row r="2691" spans="1:15" s="87" customFormat="1" ht="22.5" hidden="1" customHeight="1">
      <c r="A2691" s="103"/>
      <c r="B2691" s="103">
        <v>310603</v>
      </c>
      <c r="C2691" s="103" t="s">
        <v>4585</v>
      </c>
      <c r="D2691" s="103"/>
      <c r="E2691" s="103"/>
      <c r="F2691" s="116"/>
      <c r="G2691" s="114"/>
      <c r="H2691" s="373"/>
      <c r="I2691" s="374"/>
      <c r="J2691" s="375"/>
      <c r="K2691" s="103"/>
      <c r="L2691" s="114"/>
      <c r="M2691" s="114"/>
      <c r="N2691" s="103"/>
      <c r="O2691" s="103" t="s">
        <v>17</v>
      </c>
    </row>
    <row r="2692" spans="1:15" ht="33.75" hidden="1" customHeight="1">
      <c r="A2692" s="103">
        <f>MAX(A$2:A2691)+1</f>
        <v>2509</v>
      </c>
      <c r="B2692" s="103">
        <v>310603001</v>
      </c>
      <c r="C2692" s="103" t="s">
        <v>150</v>
      </c>
      <c r="D2692" s="103" t="s">
        <v>4586</v>
      </c>
      <c r="E2692" s="103" t="s">
        <v>4587</v>
      </c>
      <c r="F2692" s="114" t="s">
        <v>36</v>
      </c>
      <c r="G2692" s="114" t="s">
        <v>151</v>
      </c>
      <c r="H2692" s="373">
        <v>20</v>
      </c>
      <c r="I2692" s="374"/>
      <c r="J2692" s="375"/>
      <c r="K2692" s="103" t="s">
        <v>2282</v>
      </c>
      <c r="L2692" s="114"/>
      <c r="M2692" s="114"/>
      <c r="N2692" s="103"/>
      <c r="O2692" s="103" t="s">
        <v>17</v>
      </c>
    </row>
    <row r="2693" spans="1:15" ht="22.5" hidden="1" customHeight="1">
      <c r="A2693" s="103">
        <f>MAX(A$2:A2692)+1</f>
        <v>2510</v>
      </c>
      <c r="B2693" s="103">
        <v>310603002</v>
      </c>
      <c r="C2693" s="103" t="s">
        <v>4588</v>
      </c>
      <c r="D2693" s="103" t="s">
        <v>4589</v>
      </c>
      <c r="E2693" s="103" t="s">
        <v>4590</v>
      </c>
      <c r="F2693" s="114" t="s">
        <v>36</v>
      </c>
      <c r="G2693" s="114" t="s">
        <v>151</v>
      </c>
      <c r="H2693" s="376">
        <v>15</v>
      </c>
      <c r="I2693" s="377"/>
      <c r="J2693" s="378"/>
      <c r="K2693" s="103"/>
      <c r="L2693" s="188"/>
      <c r="M2693" s="188"/>
      <c r="N2693" s="188"/>
      <c r="O2693" s="103" t="s">
        <v>786</v>
      </c>
    </row>
    <row r="2694" spans="1:15" ht="22.5" hidden="1" customHeight="1">
      <c r="A2694" s="103">
        <f>MAX(A$2:A2693)+1</f>
        <v>2511</v>
      </c>
      <c r="B2694" s="103">
        <v>310603003</v>
      </c>
      <c r="C2694" s="103" t="s">
        <v>4591</v>
      </c>
      <c r="D2694" s="103"/>
      <c r="E2694" s="103"/>
      <c r="F2694" s="114" t="s">
        <v>31</v>
      </c>
      <c r="G2694" s="114" t="s">
        <v>32</v>
      </c>
      <c r="H2694" s="373">
        <v>20</v>
      </c>
      <c r="I2694" s="374"/>
      <c r="J2694" s="375"/>
      <c r="K2694" s="103"/>
      <c r="L2694" s="114"/>
      <c r="M2694" s="114"/>
      <c r="N2694" s="103"/>
      <c r="O2694" s="103" t="s">
        <v>17</v>
      </c>
    </row>
    <row r="2695" spans="1:15" ht="33.75" hidden="1" customHeight="1">
      <c r="A2695" s="103">
        <f>MAX(A$2:A2694)+1</f>
        <v>2512</v>
      </c>
      <c r="B2695" s="103">
        <v>310603004</v>
      </c>
      <c r="C2695" s="103" t="s">
        <v>4592</v>
      </c>
      <c r="D2695" s="103" t="s">
        <v>4593</v>
      </c>
      <c r="E2695" s="103"/>
      <c r="F2695" s="114" t="s">
        <v>23</v>
      </c>
      <c r="G2695" s="114" t="s">
        <v>151</v>
      </c>
      <c r="H2695" s="373" t="s">
        <v>56</v>
      </c>
      <c r="I2695" s="374"/>
      <c r="J2695" s="375"/>
      <c r="K2695" s="103"/>
      <c r="L2695" s="114"/>
      <c r="M2695" s="114"/>
      <c r="N2695" s="103"/>
      <c r="O2695" s="103" t="s">
        <v>94</v>
      </c>
    </row>
    <row r="2696" spans="1:15" s="87" customFormat="1" ht="22.5" hidden="1" customHeight="1">
      <c r="A2696" s="103"/>
      <c r="B2696" s="103">
        <v>310604</v>
      </c>
      <c r="C2696" s="103" t="s">
        <v>4594</v>
      </c>
      <c r="D2696" s="103"/>
      <c r="E2696" s="103"/>
      <c r="F2696" s="114"/>
      <c r="G2696" s="114"/>
      <c r="H2696" s="373"/>
      <c r="I2696" s="374"/>
      <c r="J2696" s="375"/>
      <c r="K2696" s="103"/>
      <c r="L2696" s="114"/>
      <c r="M2696" s="114"/>
      <c r="N2696" s="103"/>
      <c r="O2696" s="103" t="s">
        <v>17</v>
      </c>
    </row>
    <row r="2697" spans="1:15" ht="22.5" hidden="1" customHeight="1">
      <c r="A2697" s="103">
        <f>MAX(A$2:A2696)+1</f>
        <v>2513</v>
      </c>
      <c r="B2697" s="103">
        <v>310604001</v>
      </c>
      <c r="C2697" s="190" t="s">
        <v>4595</v>
      </c>
      <c r="D2697" s="249" t="s">
        <v>4596</v>
      </c>
      <c r="E2697" s="103"/>
      <c r="F2697" s="114" t="s">
        <v>36</v>
      </c>
      <c r="G2697" s="114" t="s">
        <v>151</v>
      </c>
      <c r="H2697" s="373">
        <v>20</v>
      </c>
      <c r="I2697" s="374"/>
      <c r="J2697" s="375"/>
      <c r="K2697" s="103" t="s">
        <v>4597</v>
      </c>
      <c r="L2697" s="114"/>
      <c r="M2697" s="114"/>
      <c r="N2697" s="103"/>
      <c r="O2697" s="103" t="s">
        <v>17</v>
      </c>
    </row>
    <row r="2698" spans="1:15" ht="22.5" hidden="1" customHeight="1">
      <c r="A2698" s="103">
        <f>MAX(A$2:A2697)+1</f>
        <v>2514</v>
      </c>
      <c r="B2698" s="103">
        <v>310604002</v>
      </c>
      <c r="C2698" s="190" t="s">
        <v>4598</v>
      </c>
      <c r="D2698" s="249" t="s">
        <v>4599</v>
      </c>
      <c r="E2698" s="103"/>
      <c r="F2698" s="114" t="s">
        <v>36</v>
      </c>
      <c r="G2698" s="114" t="s">
        <v>32</v>
      </c>
      <c r="H2698" s="373">
        <v>130</v>
      </c>
      <c r="I2698" s="374"/>
      <c r="J2698" s="375"/>
      <c r="K2698" s="103"/>
      <c r="L2698" s="114"/>
      <c r="M2698" s="114"/>
      <c r="N2698" s="103"/>
      <c r="O2698" s="103" t="s">
        <v>17</v>
      </c>
    </row>
    <row r="2699" spans="1:15" ht="22.5" hidden="1" customHeight="1">
      <c r="A2699" s="103">
        <f>MAX(A$2:A2698)+1</f>
        <v>2515</v>
      </c>
      <c r="B2699" s="103">
        <v>310604003</v>
      </c>
      <c r="C2699" s="190" t="s">
        <v>4600</v>
      </c>
      <c r="D2699" s="249"/>
      <c r="E2699" s="103"/>
      <c r="F2699" s="114" t="s">
        <v>31</v>
      </c>
      <c r="G2699" s="114" t="s">
        <v>32</v>
      </c>
      <c r="H2699" s="373">
        <v>52</v>
      </c>
      <c r="I2699" s="374"/>
      <c r="J2699" s="375"/>
      <c r="K2699" s="103"/>
      <c r="L2699" s="114"/>
      <c r="M2699" s="114"/>
      <c r="N2699" s="103"/>
      <c r="O2699" s="103" t="s">
        <v>17</v>
      </c>
    </row>
    <row r="2700" spans="1:15" ht="22.5" hidden="1" customHeight="1">
      <c r="A2700" s="103">
        <f>MAX(A$2:A2699)+1</f>
        <v>2516</v>
      </c>
      <c r="B2700" s="103">
        <v>310604004</v>
      </c>
      <c r="C2700" s="190" t="s">
        <v>4601</v>
      </c>
      <c r="D2700" s="249"/>
      <c r="E2700" s="103"/>
      <c r="F2700" s="114" t="s">
        <v>31</v>
      </c>
      <c r="G2700" s="114" t="s">
        <v>32</v>
      </c>
      <c r="H2700" s="373">
        <v>52</v>
      </c>
      <c r="I2700" s="374"/>
      <c r="J2700" s="375"/>
      <c r="K2700" s="103"/>
      <c r="L2700" s="114"/>
      <c r="M2700" s="114"/>
      <c r="N2700" s="103"/>
      <c r="O2700" s="103" t="s">
        <v>17</v>
      </c>
    </row>
    <row r="2701" spans="1:15" ht="22.5" hidden="1" customHeight="1">
      <c r="A2701" s="105">
        <f>MAX(A$2:A2700)+1</f>
        <v>2517</v>
      </c>
      <c r="B2701" s="105">
        <v>310604005</v>
      </c>
      <c r="C2701" s="190" t="s">
        <v>4602</v>
      </c>
      <c r="D2701" s="249" t="s">
        <v>4603</v>
      </c>
      <c r="E2701" s="105" t="s">
        <v>282</v>
      </c>
      <c r="F2701" s="116" t="s">
        <v>31</v>
      </c>
      <c r="G2701" s="116" t="s">
        <v>32</v>
      </c>
      <c r="H2701" s="376">
        <v>160</v>
      </c>
      <c r="I2701" s="377"/>
      <c r="J2701" s="378"/>
      <c r="K2701" s="244" t="s">
        <v>346</v>
      </c>
      <c r="L2701" s="241"/>
      <c r="M2701" s="241"/>
      <c r="N2701" s="103"/>
      <c r="O2701" s="103" t="s">
        <v>786</v>
      </c>
    </row>
    <row r="2702" spans="1:15" ht="22.5" hidden="1" customHeight="1">
      <c r="A2702" s="103">
        <f>MAX(A$2:A2701)+1</f>
        <v>2518</v>
      </c>
      <c r="B2702" s="103" t="s">
        <v>4604</v>
      </c>
      <c r="C2702" s="190" t="s">
        <v>4605</v>
      </c>
      <c r="D2702" s="103"/>
      <c r="E2702" s="103"/>
      <c r="F2702" s="114" t="s">
        <v>31</v>
      </c>
      <c r="G2702" s="114" t="s">
        <v>32</v>
      </c>
      <c r="H2702" s="373">
        <v>26</v>
      </c>
      <c r="I2702" s="374"/>
      <c r="J2702" s="375"/>
      <c r="K2702" s="103"/>
      <c r="L2702" s="114"/>
      <c r="M2702" s="114"/>
      <c r="N2702" s="103"/>
      <c r="O2702" s="103" t="s">
        <v>17</v>
      </c>
    </row>
    <row r="2703" spans="1:15" ht="22.5" hidden="1" customHeight="1">
      <c r="A2703" s="103">
        <f>MAX(A$2:A2702)+1</f>
        <v>2519</v>
      </c>
      <c r="B2703" s="103">
        <v>310604006</v>
      </c>
      <c r="C2703" s="67" t="s">
        <v>4606</v>
      </c>
      <c r="D2703" s="103"/>
      <c r="E2703" s="103" t="s">
        <v>4607</v>
      </c>
      <c r="F2703" s="114" t="s">
        <v>31</v>
      </c>
      <c r="G2703" s="114" t="s">
        <v>32</v>
      </c>
      <c r="H2703" s="373">
        <v>260</v>
      </c>
      <c r="I2703" s="374"/>
      <c r="J2703" s="375"/>
      <c r="K2703" s="103" t="s">
        <v>346</v>
      </c>
      <c r="L2703" s="116"/>
      <c r="M2703" s="116"/>
      <c r="N2703" s="103"/>
      <c r="O2703" s="103" t="s">
        <v>17</v>
      </c>
    </row>
    <row r="2704" spans="1:15" ht="45" hidden="1" customHeight="1">
      <c r="A2704" s="103">
        <f>MAX(A$2:A2703)+1</f>
        <v>2520</v>
      </c>
      <c r="B2704" s="103">
        <v>310604007</v>
      </c>
      <c r="C2704" s="103" t="s">
        <v>4608</v>
      </c>
      <c r="D2704" s="103" t="s">
        <v>4609</v>
      </c>
      <c r="E2704" s="103"/>
      <c r="F2704" s="114" t="s">
        <v>23</v>
      </c>
      <c r="G2704" s="114" t="s">
        <v>32</v>
      </c>
      <c r="H2704" s="373" t="s">
        <v>56</v>
      </c>
      <c r="I2704" s="374"/>
      <c r="J2704" s="375"/>
      <c r="K2704" s="103" t="s">
        <v>4610</v>
      </c>
      <c r="L2704" s="126"/>
      <c r="M2704" s="126"/>
      <c r="N2704" s="103"/>
      <c r="O2704" s="103" t="s">
        <v>94</v>
      </c>
    </row>
    <row r="2705" spans="1:15" ht="56.25" hidden="1" customHeight="1">
      <c r="A2705" s="103">
        <f>MAX(A$2:A2704)+1</f>
        <v>2521</v>
      </c>
      <c r="B2705" s="103" t="s">
        <v>4611</v>
      </c>
      <c r="C2705" s="103" t="s">
        <v>4608</v>
      </c>
      <c r="D2705" s="103" t="s">
        <v>4609</v>
      </c>
      <c r="E2705" s="103"/>
      <c r="F2705" s="114" t="s">
        <v>23</v>
      </c>
      <c r="G2705" s="114" t="s">
        <v>32</v>
      </c>
      <c r="H2705" s="373" t="s">
        <v>56</v>
      </c>
      <c r="I2705" s="374"/>
      <c r="J2705" s="375"/>
      <c r="K2705" s="103" t="s">
        <v>4612</v>
      </c>
      <c r="L2705" s="126"/>
      <c r="M2705" s="126"/>
      <c r="N2705" s="103"/>
      <c r="O2705" s="103" t="s">
        <v>94</v>
      </c>
    </row>
    <row r="2706" spans="1:15" ht="33.75" hidden="1" customHeight="1">
      <c r="A2706" s="103">
        <f>MAX(A$2:A2705)+1</f>
        <v>2522</v>
      </c>
      <c r="B2706" s="103">
        <v>310604008</v>
      </c>
      <c r="C2706" s="103" t="s">
        <v>4613</v>
      </c>
      <c r="D2706" s="103" t="s">
        <v>4614</v>
      </c>
      <c r="E2706" s="103"/>
      <c r="F2706" s="114" t="s">
        <v>23</v>
      </c>
      <c r="G2706" s="114" t="s">
        <v>32</v>
      </c>
      <c r="H2706" s="373" t="s">
        <v>56</v>
      </c>
      <c r="I2706" s="374"/>
      <c r="J2706" s="375"/>
      <c r="K2706" s="103"/>
      <c r="L2706" s="126"/>
      <c r="M2706" s="126"/>
      <c r="N2706" s="103"/>
      <c r="O2706" s="103" t="s">
        <v>94</v>
      </c>
    </row>
    <row r="2707" spans="1:15" s="87" customFormat="1" ht="22.5" hidden="1" customHeight="1">
      <c r="A2707" s="103"/>
      <c r="B2707" s="103">
        <v>310605</v>
      </c>
      <c r="C2707" s="103" t="s">
        <v>4615</v>
      </c>
      <c r="D2707" s="103"/>
      <c r="E2707" s="103"/>
      <c r="F2707" s="114"/>
      <c r="G2707" s="114"/>
      <c r="H2707" s="373"/>
      <c r="I2707" s="374"/>
      <c r="J2707" s="375"/>
      <c r="K2707" s="103"/>
      <c r="L2707" s="114"/>
      <c r="M2707" s="114"/>
      <c r="N2707" s="103"/>
      <c r="O2707" s="103" t="s">
        <v>17</v>
      </c>
    </row>
    <row r="2708" spans="1:15" ht="22.5" hidden="1" customHeight="1">
      <c r="A2708" s="103">
        <f>MAX(A$2:A2707)+1</f>
        <v>2523</v>
      </c>
      <c r="B2708" s="103" t="s">
        <v>4616</v>
      </c>
      <c r="C2708" s="187" t="s">
        <v>4617</v>
      </c>
      <c r="D2708" s="154" t="s">
        <v>4618</v>
      </c>
      <c r="E2708" s="154"/>
      <c r="F2708" s="114" t="s">
        <v>36</v>
      </c>
      <c r="G2708" s="188" t="s">
        <v>32</v>
      </c>
      <c r="H2708" s="373" t="s">
        <v>2999</v>
      </c>
      <c r="I2708" s="374"/>
      <c r="J2708" s="375"/>
      <c r="K2708" s="261" t="s">
        <v>4617</v>
      </c>
      <c r="L2708" s="114"/>
      <c r="M2708" s="188"/>
      <c r="N2708" s="114"/>
      <c r="O2708" s="103" t="s">
        <v>915</v>
      </c>
    </row>
    <row r="2709" spans="1:15" ht="22.5" hidden="1" customHeight="1">
      <c r="A2709" s="103">
        <f>MAX(A$2:A2708)+1</f>
        <v>2524</v>
      </c>
      <c r="B2709" s="103">
        <v>310605001</v>
      </c>
      <c r="C2709" s="190" t="s">
        <v>4619</v>
      </c>
      <c r="D2709" s="103" t="s">
        <v>4620</v>
      </c>
      <c r="E2709" s="103"/>
      <c r="F2709" s="114" t="s">
        <v>36</v>
      </c>
      <c r="G2709" s="114" t="s">
        <v>32</v>
      </c>
      <c r="H2709" s="373">
        <v>544</v>
      </c>
      <c r="I2709" s="374"/>
      <c r="J2709" s="375"/>
      <c r="K2709" s="249"/>
      <c r="L2709" s="114"/>
      <c r="M2709" s="126"/>
      <c r="N2709" s="103"/>
      <c r="O2709" s="103" t="s">
        <v>17</v>
      </c>
    </row>
    <row r="2710" spans="1:15" ht="22.5" hidden="1" customHeight="1">
      <c r="A2710" s="103">
        <f>MAX(A$2:A2709)+1</f>
        <v>2525</v>
      </c>
      <c r="B2710" s="103">
        <v>310605002</v>
      </c>
      <c r="C2710" s="190" t="s">
        <v>4621</v>
      </c>
      <c r="D2710" s="103" t="s">
        <v>4622</v>
      </c>
      <c r="E2710" s="103"/>
      <c r="F2710" s="114" t="s">
        <v>36</v>
      </c>
      <c r="G2710" s="114" t="s">
        <v>32</v>
      </c>
      <c r="H2710" s="373">
        <v>150</v>
      </c>
      <c r="I2710" s="374"/>
      <c r="J2710" s="375"/>
      <c r="K2710" s="249"/>
      <c r="L2710" s="114"/>
      <c r="M2710" s="126"/>
      <c r="N2710" s="103"/>
      <c r="O2710" s="103" t="s">
        <v>17</v>
      </c>
    </row>
    <row r="2711" spans="1:15" ht="22.5" hidden="1" customHeight="1">
      <c r="A2711" s="103">
        <f>MAX(A$2:A2710)+1</f>
        <v>2526</v>
      </c>
      <c r="B2711" s="103">
        <v>310605003</v>
      </c>
      <c r="C2711" s="190" t="s">
        <v>4623</v>
      </c>
      <c r="D2711" s="103" t="s">
        <v>4624</v>
      </c>
      <c r="E2711" s="103" t="s">
        <v>282</v>
      </c>
      <c r="F2711" s="114" t="s">
        <v>36</v>
      </c>
      <c r="G2711" s="114" t="s">
        <v>32</v>
      </c>
      <c r="H2711" s="373">
        <v>362</v>
      </c>
      <c r="I2711" s="374"/>
      <c r="J2711" s="375"/>
      <c r="K2711" s="67" t="s">
        <v>4625</v>
      </c>
      <c r="L2711" s="114"/>
      <c r="M2711" s="126"/>
      <c r="N2711" s="103"/>
      <c r="O2711" s="103" t="s">
        <v>17</v>
      </c>
    </row>
    <row r="2712" spans="1:15" ht="22.5" hidden="1" customHeight="1">
      <c r="A2712" s="103">
        <f>MAX(A$2:A2711)+1</f>
        <v>2527</v>
      </c>
      <c r="B2712" s="103">
        <v>310605004</v>
      </c>
      <c r="C2712" s="190" t="s">
        <v>4626</v>
      </c>
      <c r="D2712" s="103"/>
      <c r="E2712" s="103"/>
      <c r="F2712" s="114" t="s">
        <v>36</v>
      </c>
      <c r="G2712" s="114" t="s">
        <v>666</v>
      </c>
      <c r="H2712" s="373">
        <v>130</v>
      </c>
      <c r="I2712" s="374"/>
      <c r="J2712" s="375"/>
      <c r="K2712" s="249" t="s">
        <v>346</v>
      </c>
      <c r="L2712" s="114"/>
      <c r="M2712" s="114"/>
      <c r="N2712" s="103"/>
      <c r="O2712" s="103" t="s">
        <v>17</v>
      </c>
    </row>
    <row r="2713" spans="1:15" ht="22.5" hidden="1" customHeight="1">
      <c r="A2713" s="103">
        <f>MAX(A$2:A2712)+1</f>
        <v>2528</v>
      </c>
      <c r="B2713" s="103">
        <v>310605005</v>
      </c>
      <c r="C2713" s="190" t="s">
        <v>4627</v>
      </c>
      <c r="D2713" s="103"/>
      <c r="E2713" s="103"/>
      <c r="F2713" s="114" t="s">
        <v>36</v>
      </c>
      <c r="G2713" s="114" t="s">
        <v>666</v>
      </c>
      <c r="H2713" s="376">
        <v>205</v>
      </c>
      <c r="I2713" s="377"/>
      <c r="J2713" s="378"/>
      <c r="K2713" s="103"/>
      <c r="L2713" s="188"/>
      <c r="M2713" s="188"/>
      <c r="N2713" s="103"/>
      <c r="O2713" s="103" t="s">
        <v>786</v>
      </c>
    </row>
    <row r="2714" spans="1:15" ht="22.5" hidden="1" customHeight="1">
      <c r="A2714" s="103">
        <f>MAX(A$2:A2713)+1</f>
        <v>2529</v>
      </c>
      <c r="B2714" s="103">
        <v>310605006</v>
      </c>
      <c r="C2714" s="190" t="s">
        <v>4628</v>
      </c>
      <c r="D2714" s="103" t="s">
        <v>4629</v>
      </c>
      <c r="E2714" s="103"/>
      <c r="F2714" s="114" t="s">
        <v>36</v>
      </c>
      <c r="G2714" s="114" t="s">
        <v>4630</v>
      </c>
      <c r="H2714" s="376">
        <v>205</v>
      </c>
      <c r="I2714" s="377"/>
      <c r="J2714" s="378"/>
      <c r="K2714" s="103"/>
      <c r="L2714" s="188"/>
      <c r="M2714" s="188"/>
      <c r="N2714" s="103"/>
      <c r="O2714" s="103" t="s">
        <v>786</v>
      </c>
    </row>
    <row r="2715" spans="1:15" ht="22.5" hidden="1" customHeight="1">
      <c r="A2715" s="103">
        <f>MAX(A$2:A2714)+1</f>
        <v>2530</v>
      </c>
      <c r="B2715" s="103">
        <v>310605007</v>
      </c>
      <c r="C2715" s="190" t="s">
        <v>4631</v>
      </c>
      <c r="D2715" s="103" t="s">
        <v>4632</v>
      </c>
      <c r="E2715" s="103"/>
      <c r="F2715" s="114" t="s">
        <v>36</v>
      </c>
      <c r="G2715" s="114" t="s">
        <v>32</v>
      </c>
      <c r="H2715" s="373">
        <v>130</v>
      </c>
      <c r="I2715" s="374"/>
      <c r="J2715" s="375"/>
      <c r="K2715" s="103"/>
      <c r="L2715" s="114"/>
      <c r="M2715" s="114"/>
      <c r="N2715" s="103"/>
      <c r="O2715" s="103" t="s">
        <v>17</v>
      </c>
    </row>
    <row r="2716" spans="1:15" ht="22.5" hidden="1" customHeight="1">
      <c r="A2716" s="103">
        <f>MAX(A$2:A2715)+1</f>
        <v>2531</v>
      </c>
      <c r="B2716" s="103">
        <v>310605008</v>
      </c>
      <c r="C2716" s="190" t="s">
        <v>4633</v>
      </c>
      <c r="D2716" s="103"/>
      <c r="E2716" s="103"/>
      <c r="F2716" s="114" t="s">
        <v>36</v>
      </c>
      <c r="G2716" s="114" t="s">
        <v>32</v>
      </c>
      <c r="H2716" s="373">
        <v>195</v>
      </c>
      <c r="I2716" s="374"/>
      <c r="J2716" s="375"/>
      <c r="K2716" s="103" t="s">
        <v>4634</v>
      </c>
      <c r="L2716" s="114"/>
      <c r="M2716" s="114"/>
      <c r="N2716" s="103"/>
      <c r="O2716" s="103" t="s">
        <v>17</v>
      </c>
    </row>
    <row r="2717" spans="1:15" ht="22.5" hidden="1" customHeight="1">
      <c r="A2717" s="103">
        <f>MAX(A$2:A2716)+1</f>
        <v>2532</v>
      </c>
      <c r="B2717" s="103" t="s">
        <v>4635</v>
      </c>
      <c r="C2717" s="190" t="s">
        <v>4633</v>
      </c>
      <c r="D2717" s="103"/>
      <c r="E2717" s="103"/>
      <c r="F2717" s="114" t="s">
        <v>36</v>
      </c>
      <c r="G2717" s="114" t="s">
        <v>32</v>
      </c>
      <c r="H2717" s="376">
        <v>444</v>
      </c>
      <c r="I2717" s="377"/>
      <c r="J2717" s="378"/>
      <c r="K2717" s="103" t="s">
        <v>4636</v>
      </c>
      <c r="L2717" s="188"/>
      <c r="M2717" s="188"/>
      <c r="N2717" s="103"/>
      <c r="O2717" s="103" t="s">
        <v>786</v>
      </c>
    </row>
    <row r="2718" spans="1:15" ht="22.5" hidden="1" customHeight="1">
      <c r="A2718" s="103">
        <f>MAX(A$2:A2717)+1</f>
        <v>2533</v>
      </c>
      <c r="B2718" s="103">
        <v>310605009</v>
      </c>
      <c r="C2718" s="190" t="s">
        <v>4637</v>
      </c>
      <c r="D2718" s="103"/>
      <c r="E2718" s="103"/>
      <c r="F2718" s="114" t="s">
        <v>36</v>
      </c>
      <c r="G2718" s="114" t="s">
        <v>32</v>
      </c>
      <c r="H2718" s="373">
        <v>260</v>
      </c>
      <c r="I2718" s="374"/>
      <c r="J2718" s="375"/>
      <c r="K2718" s="103"/>
      <c r="L2718" s="114"/>
      <c r="M2718" s="114"/>
      <c r="N2718" s="103"/>
      <c r="O2718" s="103" t="s">
        <v>17</v>
      </c>
    </row>
    <row r="2719" spans="1:15" ht="22.5" hidden="1" customHeight="1">
      <c r="A2719" s="103">
        <f>MAX(A$2:A2718)+1</f>
        <v>2534</v>
      </c>
      <c r="B2719" s="103">
        <v>310605010</v>
      </c>
      <c r="C2719" s="190" t="s">
        <v>4638</v>
      </c>
      <c r="D2719" s="103" t="s">
        <v>4639</v>
      </c>
      <c r="E2719" s="103"/>
      <c r="F2719" s="114" t="s">
        <v>36</v>
      </c>
      <c r="G2719" s="114" t="s">
        <v>32</v>
      </c>
      <c r="H2719" s="376">
        <v>2247</v>
      </c>
      <c r="I2719" s="377"/>
      <c r="J2719" s="378"/>
      <c r="K2719" s="103"/>
      <c r="L2719" s="188"/>
      <c r="M2719" s="188"/>
      <c r="N2719" s="103"/>
      <c r="O2719" s="103" t="s">
        <v>786</v>
      </c>
    </row>
    <row r="2720" spans="1:15" ht="22.5" hidden="1" customHeight="1">
      <c r="A2720" s="103">
        <f>MAX(A$2:A2719)+1</f>
        <v>2535</v>
      </c>
      <c r="B2720" s="103">
        <v>310605011</v>
      </c>
      <c r="C2720" s="190" t="s">
        <v>4640</v>
      </c>
      <c r="D2720" s="103"/>
      <c r="E2720" s="103" t="s">
        <v>282</v>
      </c>
      <c r="F2720" s="114" t="s">
        <v>36</v>
      </c>
      <c r="G2720" s="114" t="s">
        <v>32</v>
      </c>
      <c r="H2720" s="373">
        <v>260</v>
      </c>
      <c r="I2720" s="374"/>
      <c r="J2720" s="375"/>
      <c r="K2720" s="103"/>
      <c r="L2720" s="114"/>
      <c r="M2720" s="114"/>
      <c r="N2720" s="103"/>
      <c r="O2720" s="103" t="s">
        <v>17</v>
      </c>
    </row>
    <row r="2721" spans="1:15" ht="22.5" hidden="1" customHeight="1">
      <c r="A2721" s="103">
        <f>MAX(A$2:A2720)+1</f>
        <v>2536</v>
      </c>
      <c r="B2721" s="103">
        <v>310605012</v>
      </c>
      <c r="C2721" s="190" t="s">
        <v>4641</v>
      </c>
      <c r="D2721" s="103"/>
      <c r="E2721" s="103"/>
      <c r="F2721" s="114" t="s">
        <v>36</v>
      </c>
      <c r="G2721" s="114" t="s">
        <v>32</v>
      </c>
      <c r="H2721" s="373">
        <v>910</v>
      </c>
      <c r="I2721" s="374"/>
      <c r="J2721" s="375"/>
      <c r="K2721" s="103"/>
      <c r="L2721" s="114"/>
      <c r="M2721" s="114"/>
      <c r="N2721" s="103"/>
      <c r="O2721" s="103" t="s">
        <v>17</v>
      </c>
    </row>
    <row r="2722" spans="1:15" ht="22.5" hidden="1" customHeight="1">
      <c r="A2722" s="103">
        <f>MAX(A$2:A2721)+1</f>
        <v>2537</v>
      </c>
      <c r="B2722" s="103">
        <v>310605013</v>
      </c>
      <c r="C2722" s="103" t="s">
        <v>4642</v>
      </c>
      <c r="D2722" s="103" t="s">
        <v>4643</v>
      </c>
      <c r="E2722" s="103"/>
      <c r="F2722" s="114" t="s">
        <v>36</v>
      </c>
      <c r="G2722" s="114" t="s">
        <v>32</v>
      </c>
      <c r="H2722" s="373">
        <v>900</v>
      </c>
      <c r="I2722" s="374"/>
      <c r="J2722" s="375"/>
      <c r="K2722" s="103"/>
      <c r="L2722" s="114"/>
      <c r="M2722" s="126"/>
      <c r="N2722" s="103"/>
      <c r="O2722" s="103" t="s">
        <v>17</v>
      </c>
    </row>
    <row r="2723" spans="1:15" ht="22.5" hidden="1" customHeight="1">
      <c r="A2723" s="103">
        <f>MAX(A$2:A2722)+1</f>
        <v>2538</v>
      </c>
      <c r="B2723" s="103">
        <v>310605014</v>
      </c>
      <c r="C2723" s="103" t="s">
        <v>4644</v>
      </c>
      <c r="D2723" s="103" t="s">
        <v>4645</v>
      </c>
      <c r="E2723" s="103"/>
      <c r="F2723" s="114" t="s">
        <v>36</v>
      </c>
      <c r="G2723" s="114" t="s">
        <v>32</v>
      </c>
      <c r="H2723" s="373">
        <v>520</v>
      </c>
      <c r="I2723" s="374"/>
      <c r="J2723" s="375"/>
      <c r="K2723" s="103"/>
      <c r="L2723" s="114"/>
      <c r="M2723" s="114"/>
      <c r="N2723" s="103"/>
      <c r="O2723" s="103" t="s">
        <v>17</v>
      </c>
    </row>
    <row r="2724" spans="1:15" ht="22.5" hidden="1" customHeight="1">
      <c r="A2724" s="103">
        <f>MAX(A$2:A2723)+1</f>
        <v>2539</v>
      </c>
      <c r="B2724" s="103">
        <v>310605015</v>
      </c>
      <c r="C2724" s="103" t="s">
        <v>4646</v>
      </c>
      <c r="D2724" s="103"/>
      <c r="E2724" s="103"/>
      <c r="F2724" s="114" t="s">
        <v>36</v>
      </c>
      <c r="G2724" s="114" t="s">
        <v>32</v>
      </c>
      <c r="H2724" s="373">
        <v>655</v>
      </c>
      <c r="I2724" s="374"/>
      <c r="J2724" s="375"/>
      <c r="K2724" s="103" t="s">
        <v>4647</v>
      </c>
      <c r="L2724" s="114"/>
      <c r="M2724" s="114"/>
      <c r="N2724" s="103"/>
      <c r="O2724" s="103" t="s">
        <v>17</v>
      </c>
    </row>
    <row r="2725" spans="1:15" ht="33.75" hidden="1" customHeight="1">
      <c r="A2725" s="150">
        <f>MAX(A$2:A2724)+1</f>
        <v>2540</v>
      </c>
      <c r="B2725" s="150">
        <v>310605016</v>
      </c>
      <c r="C2725" s="150" t="s">
        <v>4648</v>
      </c>
      <c r="D2725" s="150" t="s">
        <v>4649</v>
      </c>
      <c r="E2725" s="150" t="s">
        <v>4650</v>
      </c>
      <c r="F2725" s="147" t="s">
        <v>23</v>
      </c>
      <c r="G2725" s="147" t="s">
        <v>32</v>
      </c>
      <c r="H2725" s="373">
        <v>2790</v>
      </c>
      <c r="I2725" s="374"/>
      <c r="J2725" s="375"/>
      <c r="K2725" s="150"/>
      <c r="L2725" s="147"/>
      <c r="M2725" s="147"/>
      <c r="N2725" s="103"/>
      <c r="O2725" s="103" t="s">
        <v>17</v>
      </c>
    </row>
    <row r="2726" spans="1:15" ht="67.5" hidden="1" customHeight="1">
      <c r="A2726" s="150">
        <f>MAX(A$2:A2725)+1</f>
        <v>2541</v>
      </c>
      <c r="B2726" s="150">
        <v>310605017</v>
      </c>
      <c r="C2726" s="150" t="s">
        <v>4651</v>
      </c>
      <c r="D2726" s="150" t="s">
        <v>4652</v>
      </c>
      <c r="E2726" s="150"/>
      <c r="F2726" s="147" t="s">
        <v>36</v>
      </c>
      <c r="G2726" s="147" t="s">
        <v>32</v>
      </c>
      <c r="H2726" s="373">
        <v>1222</v>
      </c>
      <c r="I2726" s="374"/>
      <c r="J2726" s="375"/>
      <c r="K2726" s="150"/>
      <c r="L2726" s="147"/>
      <c r="M2726" s="147"/>
      <c r="N2726" s="103"/>
      <c r="O2726" s="103" t="s">
        <v>17</v>
      </c>
    </row>
    <row r="2727" spans="1:15" ht="22.5" hidden="1" customHeight="1">
      <c r="A2727" s="150">
        <f>MAX(A$2:A2726)+1</f>
        <v>2542</v>
      </c>
      <c r="B2727" s="150">
        <v>310605018</v>
      </c>
      <c r="C2727" s="150" t="s">
        <v>4653</v>
      </c>
      <c r="D2727" s="150" t="s">
        <v>4654</v>
      </c>
      <c r="E2727" s="150"/>
      <c r="F2727" s="147" t="s">
        <v>36</v>
      </c>
      <c r="G2727" s="147" t="s">
        <v>32</v>
      </c>
      <c r="H2727" s="373">
        <v>520</v>
      </c>
      <c r="I2727" s="374"/>
      <c r="J2727" s="375"/>
      <c r="K2727" s="150"/>
      <c r="L2727" s="147"/>
      <c r="M2727" s="147"/>
      <c r="N2727" s="103"/>
      <c r="O2727" s="103" t="s">
        <v>17</v>
      </c>
    </row>
    <row r="2728" spans="1:15" ht="22.5" hidden="1" customHeight="1">
      <c r="A2728" s="150">
        <f>MAX(A$2:A2727)+1</f>
        <v>2543</v>
      </c>
      <c r="B2728" s="133">
        <v>310605019</v>
      </c>
      <c r="C2728" s="152" t="s">
        <v>4655</v>
      </c>
      <c r="D2728" s="152" t="s">
        <v>4656</v>
      </c>
      <c r="E2728" s="150"/>
      <c r="F2728" s="95" t="s">
        <v>23</v>
      </c>
      <c r="G2728" s="147" t="s">
        <v>32</v>
      </c>
      <c r="H2728" s="373" t="s">
        <v>56</v>
      </c>
      <c r="I2728" s="374"/>
      <c r="J2728" s="375"/>
      <c r="K2728" s="159" t="s">
        <v>336</v>
      </c>
      <c r="L2728" s="114"/>
      <c r="M2728" s="147"/>
      <c r="N2728" s="103"/>
      <c r="O2728" s="103" t="s">
        <v>17</v>
      </c>
    </row>
    <row r="2729" spans="1:15" s="87" customFormat="1" ht="22.5" hidden="1" customHeight="1">
      <c r="A2729" s="103"/>
      <c r="B2729" s="103">
        <v>310606</v>
      </c>
      <c r="C2729" s="103" t="s">
        <v>4657</v>
      </c>
      <c r="D2729" s="103"/>
      <c r="E2729" s="103"/>
      <c r="F2729" s="114"/>
      <c r="G2729" s="114"/>
      <c r="H2729" s="373"/>
      <c r="I2729" s="374"/>
      <c r="J2729" s="375"/>
      <c r="K2729" s="103"/>
      <c r="L2729" s="114"/>
      <c r="M2729" s="114"/>
      <c r="N2729" s="103"/>
      <c r="O2729" s="103" t="s">
        <v>17</v>
      </c>
    </row>
    <row r="2730" spans="1:15" ht="22.5" hidden="1" customHeight="1">
      <c r="A2730" s="103">
        <f>MAX(A$2:A2729)+1</f>
        <v>2544</v>
      </c>
      <c r="B2730" s="103">
        <v>310606001</v>
      </c>
      <c r="C2730" s="103" t="s">
        <v>4658</v>
      </c>
      <c r="D2730" s="103" t="s">
        <v>4659</v>
      </c>
      <c r="E2730" s="103"/>
      <c r="F2730" s="114" t="s">
        <v>36</v>
      </c>
      <c r="G2730" s="114" t="s">
        <v>32</v>
      </c>
      <c r="H2730" s="373">
        <v>208</v>
      </c>
      <c r="I2730" s="374"/>
      <c r="J2730" s="375"/>
      <c r="K2730" s="103" t="s">
        <v>4660</v>
      </c>
      <c r="L2730" s="114"/>
      <c r="M2730" s="114"/>
      <c r="N2730" s="103"/>
      <c r="O2730" s="103" t="s">
        <v>17</v>
      </c>
    </row>
    <row r="2731" spans="1:15" ht="22.5" hidden="1" customHeight="1">
      <c r="A2731" s="103">
        <f>MAX(A$2:A2730)+1</f>
        <v>2545</v>
      </c>
      <c r="B2731" s="103" t="s">
        <v>4661</v>
      </c>
      <c r="C2731" s="103" t="s">
        <v>4658</v>
      </c>
      <c r="D2731" s="103"/>
      <c r="E2731" s="103"/>
      <c r="F2731" s="114" t="s">
        <v>36</v>
      </c>
      <c r="G2731" s="114" t="s">
        <v>32</v>
      </c>
      <c r="H2731" s="373">
        <v>260</v>
      </c>
      <c r="I2731" s="374"/>
      <c r="J2731" s="375"/>
      <c r="K2731" s="103" t="s">
        <v>4662</v>
      </c>
      <c r="L2731" s="114"/>
      <c r="M2731" s="114"/>
      <c r="N2731" s="103"/>
      <c r="O2731" s="103" t="s">
        <v>17</v>
      </c>
    </row>
    <row r="2732" spans="1:15" ht="22.5" hidden="1" customHeight="1">
      <c r="A2732" s="103">
        <f>MAX(A$2:A2731)+1</f>
        <v>2546</v>
      </c>
      <c r="B2732" s="103">
        <v>310606002</v>
      </c>
      <c r="C2732" s="103" t="s">
        <v>4663</v>
      </c>
      <c r="D2732" s="103" t="s">
        <v>4664</v>
      </c>
      <c r="E2732" s="103" t="s">
        <v>4665</v>
      </c>
      <c r="F2732" s="114" t="s">
        <v>31</v>
      </c>
      <c r="G2732" s="114" t="s">
        <v>32</v>
      </c>
      <c r="H2732" s="376">
        <v>278</v>
      </c>
      <c r="I2732" s="377"/>
      <c r="J2732" s="378"/>
      <c r="K2732" s="103"/>
      <c r="L2732" s="188"/>
      <c r="M2732" s="188"/>
      <c r="N2732" s="103"/>
      <c r="O2732" s="103" t="s">
        <v>786</v>
      </c>
    </row>
    <row r="2733" spans="1:15" s="87" customFormat="1" ht="22.5" hidden="1" customHeight="1">
      <c r="A2733" s="103"/>
      <c r="B2733" s="103">
        <v>310607</v>
      </c>
      <c r="C2733" s="103" t="s">
        <v>4666</v>
      </c>
      <c r="D2733" s="103" t="s">
        <v>4667</v>
      </c>
      <c r="E2733" s="103"/>
      <c r="F2733" s="116"/>
      <c r="G2733" s="114"/>
      <c r="H2733" s="373"/>
      <c r="I2733" s="374"/>
      <c r="J2733" s="375"/>
      <c r="K2733" s="103"/>
      <c r="L2733" s="114"/>
      <c r="M2733" s="114"/>
      <c r="N2733" s="103"/>
      <c r="O2733" s="103" t="s">
        <v>17</v>
      </c>
    </row>
    <row r="2734" spans="1:15" ht="45" hidden="1" customHeight="1">
      <c r="A2734" s="103">
        <f>MAX(A$2:A2733)+1</f>
        <v>2547</v>
      </c>
      <c r="B2734" s="103">
        <v>310607001</v>
      </c>
      <c r="C2734" s="103" t="s">
        <v>4668</v>
      </c>
      <c r="D2734" s="249" t="s">
        <v>4669</v>
      </c>
      <c r="E2734" s="103" t="s">
        <v>4670</v>
      </c>
      <c r="F2734" s="114" t="s">
        <v>36</v>
      </c>
      <c r="G2734" s="114" t="s">
        <v>32</v>
      </c>
      <c r="H2734" s="376">
        <v>140</v>
      </c>
      <c r="I2734" s="377"/>
      <c r="J2734" s="378"/>
      <c r="K2734" s="103"/>
      <c r="L2734" s="188"/>
      <c r="M2734" s="188"/>
      <c r="N2734" s="103"/>
      <c r="O2734" s="103" t="s">
        <v>786</v>
      </c>
    </row>
    <row r="2735" spans="1:15" ht="22.5" hidden="1" customHeight="1">
      <c r="A2735" s="103">
        <f>MAX(A$2:A2734)+1</f>
        <v>2548</v>
      </c>
      <c r="B2735" s="103">
        <v>310607002</v>
      </c>
      <c r="C2735" s="103" t="s">
        <v>4671</v>
      </c>
      <c r="D2735" s="103" t="s">
        <v>4672</v>
      </c>
      <c r="E2735" s="103"/>
      <c r="F2735" s="114" t="s">
        <v>36</v>
      </c>
      <c r="G2735" s="114" t="s">
        <v>32</v>
      </c>
      <c r="H2735" s="376">
        <v>200</v>
      </c>
      <c r="I2735" s="377"/>
      <c r="J2735" s="378"/>
      <c r="K2735" s="103"/>
      <c r="L2735" s="188"/>
      <c r="M2735" s="188"/>
      <c r="N2735" s="103"/>
      <c r="O2735" s="103" t="s">
        <v>786</v>
      </c>
    </row>
    <row r="2736" spans="1:15" ht="22.5" hidden="1" customHeight="1">
      <c r="A2736" s="103">
        <f>MAX(A$2:A2735)+1</f>
        <v>2549</v>
      </c>
      <c r="B2736" s="103">
        <v>310607003</v>
      </c>
      <c r="C2736" s="103" t="s">
        <v>4673</v>
      </c>
      <c r="D2736" s="103" t="s">
        <v>4672</v>
      </c>
      <c r="E2736" s="103"/>
      <c r="F2736" s="114" t="s">
        <v>36</v>
      </c>
      <c r="G2736" s="114" t="s">
        <v>32</v>
      </c>
      <c r="H2736" s="373">
        <v>70</v>
      </c>
      <c r="I2736" s="374"/>
      <c r="J2736" s="375"/>
      <c r="K2736" s="103"/>
      <c r="L2736" s="114"/>
      <c r="M2736" s="114"/>
      <c r="N2736" s="103"/>
      <c r="O2736" s="103" t="s">
        <v>17</v>
      </c>
    </row>
    <row r="2737" spans="1:15" ht="22.5" hidden="1" customHeight="1">
      <c r="A2737" s="103">
        <f>MAX(A$2:A2736)+1</f>
        <v>2550</v>
      </c>
      <c r="B2737" s="103">
        <v>310607004</v>
      </c>
      <c r="C2737" s="103" t="s">
        <v>4674</v>
      </c>
      <c r="D2737" s="103"/>
      <c r="E2737" s="103"/>
      <c r="F2737" s="114" t="s">
        <v>36</v>
      </c>
      <c r="G2737" s="114" t="s">
        <v>32</v>
      </c>
      <c r="H2737" s="376">
        <v>200</v>
      </c>
      <c r="I2737" s="377"/>
      <c r="J2737" s="378"/>
      <c r="K2737" s="103"/>
      <c r="L2737" s="188"/>
      <c r="M2737" s="188"/>
      <c r="N2737" s="103"/>
      <c r="O2737" s="103" t="s">
        <v>786</v>
      </c>
    </row>
    <row r="2738" spans="1:15" ht="22.5" hidden="1" customHeight="1">
      <c r="A2738" s="103">
        <f>MAX(A$2:A2737)+1</f>
        <v>2551</v>
      </c>
      <c r="B2738" s="103">
        <v>310607005</v>
      </c>
      <c r="C2738" s="103" t="s">
        <v>4675</v>
      </c>
      <c r="D2738" s="103"/>
      <c r="E2738" s="103"/>
      <c r="F2738" s="114" t="s">
        <v>36</v>
      </c>
      <c r="G2738" s="114" t="s">
        <v>32</v>
      </c>
      <c r="H2738" s="373">
        <v>100</v>
      </c>
      <c r="I2738" s="374"/>
      <c r="J2738" s="375"/>
      <c r="K2738" s="103"/>
      <c r="L2738" s="114"/>
      <c r="M2738" s="114"/>
      <c r="N2738" s="103"/>
      <c r="O2738" s="103" t="s">
        <v>17</v>
      </c>
    </row>
    <row r="2739" spans="1:15" ht="22.5" hidden="1" customHeight="1">
      <c r="A2739" s="103">
        <f>MAX(A$2:A2738)+1</f>
        <v>2552</v>
      </c>
      <c r="B2739" s="103">
        <v>310607006</v>
      </c>
      <c r="C2739" s="103" t="s">
        <v>4676</v>
      </c>
      <c r="D2739" s="103"/>
      <c r="E2739" s="103"/>
      <c r="F2739" s="114" t="s">
        <v>36</v>
      </c>
      <c r="G2739" s="114" t="s">
        <v>32</v>
      </c>
      <c r="H2739" s="373">
        <v>14</v>
      </c>
      <c r="I2739" s="374"/>
      <c r="J2739" s="375"/>
      <c r="K2739" s="103"/>
      <c r="L2739" s="114"/>
      <c r="M2739" s="114"/>
      <c r="N2739" s="103"/>
      <c r="O2739" s="103" t="s">
        <v>17</v>
      </c>
    </row>
    <row r="2740" spans="1:15" s="87" customFormat="1" ht="22.5" hidden="1" customHeight="1">
      <c r="A2740" s="103"/>
      <c r="B2740" s="103">
        <v>3107</v>
      </c>
      <c r="C2740" s="103" t="s">
        <v>4677</v>
      </c>
      <c r="D2740" s="103"/>
      <c r="E2740" s="103"/>
      <c r="F2740" s="114"/>
      <c r="G2740" s="114"/>
      <c r="H2740" s="373"/>
      <c r="I2740" s="374"/>
      <c r="J2740" s="375"/>
      <c r="K2740" s="103"/>
      <c r="L2740" s="114"/>
      <c r="M2740" s="114"/>
      <c r="N2740" s="103"/>
      <c r="O2740" s="103" t="s">
        <v>17</v>
      </c>
    </row>
    <row r="2741" spans="1:15" s="87" customFormat="1" ht="22.5" hidden="1" customHeight="1">
      <c r="A2741" s="103"/>
      <c r="B2741" s="103">
        <v>310701</v>
      </c>
      <c r="C2741" s="103" t="s">
        <v>4678</v>
      </c>
      <c r="D2741" s="103"/>
      <c r="E2741" s="103"/>
      <c r="F2741" s="114"/>
      <c r="G2741" s="114"/>
      <c r="H2741" s="373"/>
      <c r="I2741" s="374"/>
      <c r="J2741" s="375"/>
      <c r="K2741" s="103"/>
      <c r="L2741" s="114"/>
      <c r="M2741" s="114"/>
      <c r="N2741" s="103"/>
      <c r="O2741" s="103" t="s">
        <v>17</v>
      </c>
    </row>
    <row r="2742" spans="1:15" ht="22.5" hidden="1" customHeight="1">
      <c r="A2742" s="103">
        <f>MAX(A$2:A2741)+1</f>
        <v>2553</v>
      </c>
      <c r="B2742" s="103">
        <v>310701001</v>
      </c>
      <c r="C2742" s="190" t="s">
        <v>4679</v>
      </c>
      <c r="D2742" s="103" t="s">
        <v>4680</v>
      </c>
      <c r="E2742" s="103" t="s">
        <v>4681</v>
      </c>
      <c r="F2742" s="114" t="s">
        <v>31</v>
      </c>
      <c r="G2742" s="114" t="s">
        <v>32</v>
      </c>
      <c r="H2742" s="373">
        <v>12</v>
      </c>
      <c r="I2742" s="374"/>
      <c r="J2742" s="375"/>
      <c r="K2742" s="67" t="s">
        <v>4682</v>
      </c>
      <c r="L2742" s="114"/>
      <c r="M2742" s="114"/>
      <c r="N2742" s="103"/>
      <c r="O2742" s="103" t="s">
        <v>17</v>
      </c>
    </row>
    <row r="2743" spans="1:15" ht="22.5" hidden="1" customHeight="1">
      <c r="A2743" s="103">
        <f>MAX(A$2:A2742)+1</f>
        <v>2554</v>
      </c>
      <c r="B2743" s="103" t="s">
        <v>4683</v>
      </c>
      <c r="C2743" s="190" t="s">
        <v>4679</v>
      </c>
      <c r="D2743" s="103"/>
      <c r="E2743" s="103"/>
      <c r="F2743" s="114" t="s">
        <v>31</v>
      </c>
      <c r="G2743" s="114" t="s">
        <v>32</v>
      </c>
      <c r="H2743" s="373">
        <v>18</v>
      </c>
      <c r="I2743" s="374"/>
      <c r="J2743" s="375"/>
      <c r="K2743" s="262" t="s">
        <v>4684</v>
      </c>
      <c r="L2743" s="114"/>
      <c r="M2743" s="114"/>
      <c r="N2743" s="103"/>
      <c r="O2743" s="103" t="s">
        <v>17</v>
      </c>
    </row>
    <row r="2744" spans="1:15" ht="22.5" hidden="1" customHeight="1">
      <c r="A2744" s="103">
        <f>MAX(A$2:A2743)+1</f>
        <v>2555</v>
      </c>
      <c r="B2744" s="103" t="s">
        <v>4685</v>
      </c>
      <c r="C2744" s="190" t="s">
        <v>4679</v>
      </c>
      <c r="D2744" s="103"/>
      <c r="E2744" s="103"/>
      <c r="F2744" s="114" t="s">
        <v>31</v>
      </c>
      <c r="G2744" s="114" t="s">
        <v>32</v>
      </c>
      <c r="H2744" s="373">
        <v>36</v>
      </c>
      <c r="I2744" s="374"/>
      <c r="J2744" s="375"/>
      <c r="K2744" s="262" t="s">
        <v>4686</v>
      </c>
      <c r="L2744" s="114"/>
      <c r="M2744" s="114"/>
      <c r="N2744" s="103"/>
      <c r="O2744" s="103" t="s">
        <v>17</v>
      </c>
    </row>
    <row r="2745" spans="1:15" ht="22.5" hidden="1" customHeight="1">
      <c r="A2745" s="103">
        <f>MAX(A$2:A2744)+1</f>
        <v>2556</v>
      </c>
      <c r="B2745" s="103" t="s">
        <v>4687</v>
      </c>
      <c r="C2745" s="180" t="s">
        <v>4688</v>
      </c>
      <c r="D2745" s="103"/>
      <c r="E2745" s="103"/>
      <c r="F2745" s="114" t="s">
        <v>31</v>
      </c>
      <c r="G2745" s="114" t="s">
        <v>32</v>
      </c>
      <c r="H2745" s="373">
        <v>2.4</v>
      </c>
      <c r="I2745" s="374"/>
      <c r="J2745" s="375"/>
      <c r="K2745" s="262" t="s">
        <v>4688</v>
      </c>
      <c r="L2745" s="114"/>
      <c r="M2745" s="114"/>
      <c r="N2745" s="103"/>
      <c r="O2745" s="103" t="s">
        <v>17</v>
      </c>
    </row>
    <row r="2746" spans="1:15" ht="22.5" hidden="1" customHeight="1">
      <c r="A2746" s="103">
        <f>MAX(A$2:A2745)+1</f>
        <v>2557</v>
      </c>
      <c r="B2746" s="103">
        <v>310701002</v>
      </c>
      <c r="C2746" s="190" t="s">
        <v>4689</v>
      </c>
      <c r="D2746" s="103"/>
      <c r="E2746" s="103" t="s">
        <v>885</v>
      </c>
      <c r="F2746" s="114" t="s">
        <v>31</v>
      </c>
      <c r="G2746" s="114" t="s">
        <v>32</v>
      </c>
      <c r="H2746" s="373">
        <v>60</v>
      </c>
      <c r="I2746" s="374"/>
      <c r="J2746" s="375"/>
      <c r="K2746" s="103"/>
      <c r="L2746" s="114"/>
      <c r="M2746" s="114"/>
      <c r="N2746" s="103"/>
      <c r="O2746" s="103" t="s">
        <v>17</v>
      </c>
    </row>
    <row r="2747" spans="1:15" ht="22.5" hidden="1" customHeight="1">
      <c r="A2747" s="103">
        <f>MAX(A$2:A2746)+1</f>
        <v>2558</v>
      </c>
      <c r="B2747" s="103">
        <v>310701003</v>
      </c>
      <c r="C2747" s="190" t="s">
        <v>4690</v>
      </c>
      <c r="D2747" s="103" t="s">
        <v>4691</v>
      </c>
      <c r="E2747" s="103" t="s">
        <v>2282</v>
      </c>
      <c r="F2747" s="114" t="s">
        <v>36</v>
      </c>
      <c r="G2747" s="114" t="s">
        <v>32</v>
      </c>
      <c r="H2747" s="373">
        <v>192</v>
      </c>
      <c r="I2747" s="374"/>
      <c r="J2747" s="375"/>
      <c r="K2747" s="103"/>
      <c r="L2747" s="114"/>
      <c r="M2747" s="114"/>
      <c r="N2747" s="103"/>
      <c r="O2747" s="103" t="s">
        <v>17</v>
      </c>
    </row>
    <row r="2748" spans="1:15" ht="22.5" hidden="1" customHeight="1">
      <c r="A2748" s="103">
        <f>MAX(A$2:A2747)+1</f>
        <v>2559</v>
      </c>
      <c r="B2748" s="103" t="s">
        <v>4692</v>
      </c>
      <c r="C2748" s="260" t="s">
        <v>4693</v>
      </c>
      <c r="D2748" s="103"/>
      <c r="E2748" s="103"/>
      <c r="F2748" s="114" t="s">
        <v>36</v>
      </c>
      <c r="G2748" s="114" t="s">
        <v>32</v>
      </c>
      <c r="H2748" s="373">
        <v>230</v>
      </c>
      <c r="I2748" s="374"/>
      <c r="J2748" s="375"/>
      <c r="K2748" s="103"/>
      <c r="L2748" s="114"/>
      <c r="M2748" s="114"/>
      <c r="N2748" s="103"/>
      <c r="O2748" s="103" t="s">
        <v>17</v>
      </c>
    </row>
    <row r="2749" spans="1:15" ht="22.5" hidden="1" customHeight="1">
      <c r="A2749" s="103">
        <f>MAX(A$2:A2748)+1</f>
        <v>2560</v>
      </c>
      <c r="B2749" s="103">
        <v>310701004</v>
      </c>
      <c r="C2749" s="190" t="s">
        <v>4694</v>
      </c>
      <c r="D2749" s="103" t="s">
        <v>4695</v>
      </c>
      <c r="E2749" s="103"/>
      <c r="F2749" s="114" t="s">
        <v>31</v>
      </c>
      <c r="G2749" s="114" t="s">
        <v>32</v>
      </c>
      <c r="H2749" s="373">
        <v>60</v>
      </c>
      <c r="I2749" s="374"/>
      <c r="J2749" s="375"/>
      <c r="K2749" s="103"/>
      <c r="L2749" s="114"/>
      <c r="M2749" s="114"/>
      <c r="N2749" s="103"/>
      <c r="O2749" s="103" t="s">
        <v>17</v>
      </c>
    </row>
    <row r="2750" spans="1:15" ht="22.5" hidden="1" customHeight="1">
      <c r="A2750" s="103">
        <f>MAX(A$2:A2749)+1</f>
        <v>2561</v>
      </c>
      <c r="B2750" s="103">
        <v>310701005</v>
      </c>
      <c r="C2750" s="190" t="s">
        <v>4696</v>
      </c>
      <c r="D2750" s="103" t="s">
        <v>4695</v>
      </c>
      <c r="E2750" s="103"/>
      <c r="F2750" s="114" t="s">
        <v>31</v>
      </c>
      <c r="G2750" s="114" t="s">
        <v>32</v>
      </c>
      <c r="H2750" s="373">
        <v>5.4</v>
      </c>
      <c r="I2750" s="374"/>
      <c r="J2750" s="375"/>
      <c r="K2750" s="103"/>
      <c r="L2750" s="114"/>
      <c r="M2750" s="114"/>
      <c r="N2750" s="103"/>
      <c r="O2750" s="103" t="s">
        <v>17</v>
      </c>
    </row>
    <row r="2751" spans="1:15" ht="22.5" hidden="1" customHeight="1">
      <c r="A2751" s="103">
        <f>MAX(A$2:A2750)+1</f>
        <v>2562</v>
      </c>
      <c r="B2751" s="103">
        <v>310701006</v>
      </c>
      <c r="C2751" s="190" t="s">
        <v>4697</v>
      </c>
      <c r="D2751" s="103"/>
      <c r="E2751" s="103"/>
      <c r="F2751" s="114" t="s">
        <v>31</v>
      </c>
      <c r="G2751" s="114" t="s">
        <v>32</v>
      </c>
      <c r="H2751" s="373">
        <v>29</v>
      </c>
      <c r="I2751" s="374"/>
      <c r="J2751" s="375"/>
      <c r="K2751" s="103"/>
      <c r="L2751" s="114"/>
      <c r="M2751" s="114"/>
      <c r="N2751" s="103"/>
      <c r="O2751" s="103" t="s">
        <v>17</v>
      </c>
    </row>
    <row r="2752" spans="1:15" ht="22.5" hidden="1" customHeight="1">
      <c r="A2752" s="103">
        <f>MAX(A$2:A2751)+1</f>
        <v>2563</v>
      </c>
      <c r="B2752" s="103">
        <v>310701007</v>
      </c>
      <c r="C2752" s="190" t="s">
        <v>4698</v>
      </c>
      <c r="D2752" s="103" t="s">
        <v>4691</v>
      </c>
      <c r="E2752" s="103" t="s">
        <v>2282</v>
      </c>
      <c r="F2752" s="114" t="s">
        <v>36</v>
      </c>
      <c r="G2752" s="114" t="s">
        <v>32</v>
      </c>
      <c r="H2752" s="373">
        <v>12</v>
      </c>
      <c r="I2752" s="374"/>
      <c r="J2752" s="375"/>
      <c r="K2752" s="103"/>
      <c r="L2752" s="114"/>
      <c r="M2752" s="114"/>
      <c r="N2752" s="103"/>
      <c r="O2752" s="103" t="s">
        <v>17</v>
      </c>
    </row>
    <row r="2753" spans="1:15" ht="22.5" hidden="1" customHeight="1">
      <c r="A2753" s="103">
        <f>MAX(A$2:A2752)+1</f>
        <v>2564</v>
      </c>
      <c r="B2753" s="103">
        <v>310701008</v>
      </c>
      <c r="C2753" s="190" t="s">
        <v>4699</v>
      </c>
      <c r="D2753" s="103" t="s">
        <v>4700</v>
      </c>
      <c r="E2753" s="103"/>
      <c r="F2753" s="114" t="s">
        <v>36</v>
      </c>
      <c r="G2753" s="114" t="s">
        <v>151</v>
      </c>
      <c r="H2753" s="373">
        <v>6</v>
      </c>
      <c r="I2753" s="374"/>
      <c r="J2753" s="375"/>
      <c r="K2753" s="103"/>
      <c r="L2753" s="114"/>
      <c r="M2753" s="114"/>
      <c r="N2753" s="103"/>
      <c r="O2753" s="103" t="s">
        <v>17</v>
      </c>
    </row>
    <row r="2754" spans="1:15" ht="22.5" hidden="1" customHeight="1">
      <c r="A2754" s="103">
        <f>MAX(A$2:A2753)+1</f>
        <v>2565</v>
      </c>
      <c r="B2754" s="103">
        <v>310701009</v>
      </c>
      <c r="C2754" s="190" t="s">
        <v>4701</v>
      </c>
      <c r="D2754" s="103" t="s">
        <v>4700</v>
      </c>
      <c r="E2754" s="103"/>
      <c r="F2754" s="114" t="s">
        <v>36</v>
      </c>
      <c r="G2754" s="114" t="s">
        <v>62</v>
      </c>
      <c r="H2754" s="373">
        <v>96</v>
      </c>
      <c r="I2754" s="374"/>
      <c r="J2754" s="375"/>
      <c r="K2754" s="103"/>
      <c r="L2754" s="114"/>
      <c r="M2754" s="114"/>
      <c r="N2754" s="103"/>
      <c r="O2754" s="103" t="s">
        <v>17</v>
      </c>
    </row>
    <row r="2755" spans="1:15" ht="22.5" hidden="1" customHeight="1">
      <c r="A2755" s="103">
        <f>MAX(A$2:A2754)+1</f>
        <v>2566</v>
      </c>
      <c r="B2755" s="103">
        <v>310701010</v>
      </c>
      <c r="C2755" s="190" t="s">
        <v>4702</v>
      </c>
      <c r="D2755" s="103" t="s">
        <v>4703</v>
      </c>
      <c r="E2755" s="103"/>
      <c r="F2755" s="114" t="s">
        <v>31</v>
      </c>
      <c r="G2755" s="114" t="s">
        <v>32</v>
      </c>
      <c r="H2755" s="373">
        <v>144</v>
      </c>
      <c r="I2755" s="374"/>
      <c r="J2755" s="375"/>
      <c r="K2755" s="103"/>
      <c r="L2755" s="114"/>
      <c r="M2755" s="114"/>
      <c r="N2755" s="103"/>
      <c r="O2755" s="103" t="s">
        <v>17</v>
      </c>
    </row>
    <row r="2756" spans="1:15" ht="22.5" hidden="1" customHeight="1">
      <c r="A2756" s="103">
        <f>MAX(A$2:A2755)+1</f>
        <v>2567</v>
      </c>
      <c r="B2756" s="103">
        <v>310701011</v>
      </c>
      <c r="C2756" s="103" t="s">
        <v>4704</v>
      </c>
      <c r="D2756" s="103" t="s">
        <v>4695</v>
      </c>
      <c r="E2756" s="103"/>
      <c r="F2756" s="114" t="s">
        <v>31</v>
      </c>
      <c r="G2756" s="114" t="s">
        <v>32</v>
      </c>
      <c r="H2756" s="373">
        <v>18</v>
      </c>
      <c r="I2756" s="374"/>
      <c r="J2756" s="375"/>
      <c r="K2756" s="103"/>
      <c r="L2756" s="114"/>
      <c r="M2756" s="114"/>
      <c r="N2756" s="103"/>
      <c r="O2756" s="103" t="s">
        <v>17</v>
      </c>
    </row>
    <row r="2757" spans="1:15" ht="22.5" hidden="1" customHeight="1">
      <c r="A2757" s="103">
        <f>MAX(A$2:A2756)+1</f>
        <v>2568</v>
      </c>
      <c r="B2757" s="103">
        <v>310701012</v>
      </c>
      <c r="C2757" s="103" t="s">
        <v>4705</v>
      </c>
      <c r="D2757" s="103"/>
      <c r="E2757" s="103"/>
      <c r="F2757" s="114" t="s">
        <v>31</v>
      </c>
      <c r="G2757" s="114" t="s">
        <v>32</v>
      </c>
      <c r="H2757" s="373">
        <v>48</v>
      </c>
      <c r="I2757" s="374"/>
      <c r="J2757" s="375"/>
      <c r="K2757" s="103"/>
      <c r="L2757" s="114"/>
      <c r="M2757" s="114"/>
      <c r="N2757" s="103"/>
      <c r="O2757" s="103" t="s">
        <v>17</v>
      </c>
    </row>
    <row r="2758" spans="1:15" ht="22.5" hidden="1" customHeight="1">
      <c r="A2758" s="103">
        <f>MAX(A$2:A2757)+1</f>
        <v>2569</v>
      </c>
      <c r="B2758" s="103">
        <v>310701013</v>
      </c>
      <c r="C2758" s="103" t="s">
        <v>4706</v>
      </c>
      <c r="D2758" s="103"/>
      <c r="E2758" s="103"/>
      <c r="F2758" s="114" t="s">
        <v>31</v>
      </c>
      <c r="G2758" s="114" t="s">
        <v>32</v>
      </c>
      <c r="H2758" s="373">
        <v>12</v>
      </c>
      <c r="I2758" s="374"/>
      <c r="J2758" s="375"/>
      <c r="K2758" s="103"/>
      <c r="L2758" s="114"/>
      <c r="M2758" s="114"/>
      <c r="N2758" s="103"/>
      <c r="O2758" s="103" t="s">
        <v>17</v>
      </c>
    </row>
    <row r="2759" spans="1:15" ht="22.5" hidden="1" customHeight="1">
      <c r="A2759" s="103">
        <f>MAX(A$2:A2758)+1</f>
        <v>2570</v>
      </c>
      <c r="B2759" s="103">
        <v>310701014</v>
      </c>
      <c r="C2759" s="103" t="s">
        <v>4707</v>
      </c>
      <c r="D2759" s="103"/>
      <c r="E2759" s="103"/>
      <c r="F2759" s="114" t="s">
        <v>31</v>
      </c>
      <c r="G2759" s="114" t="s">
        <v>32</v>
      </c>
      <c r="H2759" s="373">
        <v>12</v>
      </c>
      <c r="I2759" s="374"/>
      <c r="J2759" s="375"/>
      <c r="K2759" s="103"/>
      <c r="L2759" s="114"/>
      <c r="M2759" s="114"/>
      <c r="N2759" s="103"/>
      <c r="O2759" s="103" t="s">
        <v>17</v>
      </c>
    </row>
    <row r="2760" spans="1:15" ht="22.5" hidden="1" customHeight="1">
      <c r="A2760" s="103">
        <f>MAX(A$2:A2759)+1</f>
        <v>2571</v>
      </c>
      <c r="B2760" s="103">
        <v>310701015</v>
      </c>
      <c r="C2760" s="103" t="s">
        <v>4708</v>
      </c>
      <c r="D2760" s="103" t="s">
        <v>4695</v>
      </c>
      <c r="E2760" s="103"/>
      <c r="F2760" s="114" t="s">
        <v>31</v>
      </c>
      <c r="G2760" s="114" t="s">
        <v>32</v>
      </c>
      <c r="H2760" s="373">
        <v>84</v>
      </c>
      <c r="I2760" s="374"/>
      <c r="J2760" s="375"/>
      <c r="K2760" s="103"/>
      <c r="L2760" s="114"/>
      <c r="M2760" s="114"/>
      <c r="N2760" s="103"/>
      <c r="O2760" s="103" t="s">
        <v>17</v>
      </c>
    </row>
    <row r="2761" spans="1:15" ht="22.5" hidden="1" customHeight="1">
      <c r="A2761" s="103">
        <f>MAX(A$2:A2760)+1</f>
        <v>2572</v>
      </c>
      <c r="B2761" s="103">
        <v>310701016</v>
      </c>
      <c r="C2761" s="103" t="s">
        <v>4709</v>
      </c>
      <c r="D2761" s="103" t="s">
        <v>4695</v>
      </c>
      <c r="E2761" s="103"/>
      <c r="F2761" s="114" t="s">
        <v>31</v>
      </c>
      <c r="G2761" s="114" t="s">
        <v>32</v>
      </c>
      <c r="H2761" s="373">
        <v>84</v>
      </c>
      <c r="I2761" s="374"/>
      <c r="J2761" s="375"/>
      <c r="K2761" s="103"/>
      <c r="L2761" s="114"/>
      <c r="M2761" s="114"/>
      <c r="N2761" s="103"/>
      <c r="O2761" s="103" t="s">
        <v>17</v>
      </c>
    </row>
    <row r="2762" spans="1:15" ht="22.5" hidden="1" customHeight="1">
      <c r="A2762" s="103">
        <f>MAX(A$2:A2761)+1</f>
        <v>2573</v>
      </c>
      <c r="B2762" s="103">
        <v>310701017</v>
      </c>
      <c r="C2762" s="103" t="s">
        <v>4710</v>
      </c>
      <c r="D2762" s="103"/>
      <c r="E2762" s="103"/>
      <c r="F2762" s="114" t="s">
        <v>31</v>
      </c>
      <c r="G2762" s="114" t="s">
        <v>32</v>
      </c>
      <c r="H2762" s="373">
        <v>180</v>
      </c>
      <c r="I2762" s="374"/>
      <c r="J2762" s="375"/>
      <c r="K2762" s="103"/>
      <c r="L2762" s="114"/>
      <c r="M2762" s="114"/>
      <c r="N2762" s="103"/>
      <c r="O2762" s="103" t="s">
        <v>17</v>
      </c>
    </row>
    <row r="2763" spans="1:15" ht="22.5" hidden="1" customHeight="1">
      <c r="A2763" s="103">
        <f>MAX(A$2:A2762)+1</f>
        <v>2574</v>
      </c>
      <c r="B2763" s="103">
        <v>310701018</v>
      </c>
      <c r="C2763" s="103" t="s">
        <v>4711</v>
      </c>
      <c r="D2763" s="103" t="s">
        <v>4712</v>
      </c>
      <c r="E2763" s="103"/>
      <c r="F2763" s="114" t="s">
        <v>31</v>
      </c>
      <c r="G2763" s="114" t="s">
        <v>32</v>
      </c>
      <c r="H2763" s="373">
        <v>96</v>
      </c>
      <c r="I2763" s="374"/>
      <c r="J2763" s="375"/>
      <c r="K2763" s="103" t="s">
        <v>2282</v>
      </c>
      <c r="L2763" s="114"/>
      <c r="M2763" s="114"/>
      <c r="N2763" s="103"/>
      <c r="O2763" s="103" t="s">
        <v>17</v>
      </c>
    </row>
    <row r="2764" spans="1:15" ht="22.5" hidden="1" customHeight="1">
      <c r="A2764" s="103">
        <f>MAX(A$2:A2763)+1</f>
        <v>2575</v>
      </c>
      <c r="B2764" s="103">
        <v>310701019</v>
      </c>
      <c r="C2764" s="103" t="s">
        <v>4713</v>
      </c>
      <c r="D2764" s="103"/>
      <c r="E2764" s="103" t="s">
        <v>4714</v>
      </c>
      <c r="F2764" s="114" t="s">
        <v>36</v>
      </c>
      <c r="G2764" s="114" t="s">
        <v>32</v>
      </c>
      <c r="H2764" s="373" t="s">
        <v>25</v>
      </c>
      <c r="I2764" s="374"/>
      <c r="J2764" s="375"/>
      <c r="K2764" s="103"/>
      <c r="L2764" s="114"/>
      <c r="M2764" s="114"/>
      <c r="N2764" s="103"/>
      <c r="O2764" s="103" t="s">
        <v>17</v>
      </c>
    </row>
    <row r="2765" spans="1:15" ht="22.5" hidden="1" customHeight="1">
      <c r="A2765" s="103">
        <f>MAX(A$2:A2764)+1</f>
        <v>2576</v>
      </c>
      <c r="B2765" s="103">
        <v>310701020</v>
      </c>
      <c r="C2765" s="190" t="s">
        <v>4715</v>
      </c>
      <c r="D2765" s="103" t="s">
        <v>4716</v>
      </c>
      <c r="E2765" s="103"/>
      <c r="F2765" s="114" t="s">
        <v>36</v>
      </c>
      <c r="G2765" s="114" t="s">
        <v>4717</v>
      </c>
      <c r="H2765" s="373">
        <v>3.6</v>
      </c>
      <c r="I2765" s="374"/>
      <c r="J2765" s="375"/>
      <c r="K2765" s="103"/>
      <c r="L2765" s="114"/>
      <c r="M2765" s="114"/>
      <c r="N2765" s="103"/>
      <c r="O2765" s="103" t="s">
        <v>17</v>
      </c>
    </row>
    <row r="2766" spans="1:15" ht="22.5" hidden="1" customHeight="1">
      <c r="A2766" s="103">
        <f>MAX(A$2:A2765)+1</f>
        <v>2577</v>
      </c>
      <c r="B2766" s="103">
        <v>310701021</v>
      </c>
      <c r="C2766" s="190" t="s">
        <v>4718</v>
      </c>
      <c r="D2766" s="103" t="s">
        <v>4719</v>
      </c>
      <c r="E2766" s="103"/>
      <c r="F2766" s="114" t="s">
        <v>36</v>
      </c>
      <c r="G2766" s="114" t="s">
        <v>151</v>
      </c>
      <c r="H2766" s="373">
        <v>6</v>
      </c>
      <c r="I2766" s="374"/>
      <c r="J2766" s="375"/>
      <c r="K2766" s="103"/>
      <c r="L2766" s="114"/>
      <c r="M2766" s="114"/>
      <c r="N2766" s="103"/>
      <c r="O2766" s="103" t="s">
        <v>17</v>
      </c>
    </row>
    <row r="2767" spans="1:15" ht="22.5" hidden="1" customHeight="1">
      <c r="A2767" s="103">
        <f>MAX(A$2:A2766)+1</f>
        <v>2578</v>
      </c>
      <c r="B2767" s="103">
        <v>310701022</v>
      </c>
      <c r="C2767" s="190" t="s">
        <v>4720</v>
      </c>
      <c r="D2767" s="103" t="s">
        <v>4721</v>
      </c>
      <c r="E2767" s="103"/>
      <c r="F2767" s="114" t="s">
        <v>914</v>
      </c>
      <c r="G2767" s="114" t="s">
        <v>151</v>
      </c>
      <c r="H2767" s="373">
        <v>6</v>
      </c>
      <c r="I2767" s="374"/>
      <c r="J2767" s="375"/>
      <c r="K2767" s="103" t="s">
        <v>908</v>
      </c>
      <c r="L2767" s="114"/>
      <c r="M2767" s="114"/>
      <c r="N2767" s="103"/>
      <c r="O2767" s="103" t="s">
        <v>17</v>
      </c>
    </row>
    <row r="2768" spans="1:15" ht="22.5" hidden="1" customHeight="1">
      <c r="A2768" s="103">
        <f>MAX(A$2:A2767)+1</f>
        <v>2579</v>
      </c>
      <c r="B2768" s="103" t="s">
        <v>4722</v>
      </c>
      <c r="C2768" s="190" t="s">
        <v>4723</v>
      </c>
      <c r="D2768" s="103" t="s">
        <v>4724</v>
      </c>
      <c r="E2768" s="103"/>
      <c r="F2768" s="114" t="s">
        <v>23</v>
      </c>
      <c r="G2768" s="114" t="s">
        <v>151</v>
      </c>
      <c r="H2768" s="373">
        <v>17</v>
      </c>
      <c r="I2768" s="374"/>
      <c r="J2768" s="375"/>
      <c r="K2768" s="103" t="s">
        <v>4725</v>
      </c>
      <c r="L2768" s="114"/>
      <c r="M2768" s="114"/>
      <c r="N2768" s="103"/>
      <c r="O2768" s="103" t="s">
        <v>17</v>
      </c>
    </row>
    <row r="2769" spans="1:15" ht="22.5" hidden="1" customHeight="1">
      <c r="A2769" s="103">
        <f>MAX(A$2:A2768)+1</f>
        <v>2580</v>
      </c>
      <c r="B2769" s="103">
        <v>310701023</v>
      </c>
      <c r="C2769" s="190" t="s">
        <v>4726</v>
      </c>
      <c r="D2769" s="103"/>
      <c r="E2769" s="103" t="s">
        <v>4727</v>
      </c>
      <c r="F2769" s="114" t="s">
        <v>31</v>
      </c>
      <c r="G2769" s="114" t="s">
        <v>32</v>
      </c>
      <c r="H2769" s="373">
        <v>120</v>
      </c>
      <c r="I2769" s="374"/>
      <c r="J2769" s="375"/>
      <c r="K2769" s="103"/>
      <c r="L2769" s="114"/>
      <c r="M2769" s="114"/>
      <c r="N2769" s="103"/>
      <c r="O2769" s="103" t="s">
        <v>17</v>
      </c>
    </row>
    <row r="2770" spans="1:15" ht="22.5" hidden="1" customHeight="1">
      <c r="A2770" s="103">
        <f>MAX(A$2:A2769)+1</f>
        <v>2581</v>
      </c>
      <c r="B2770" s="103">
        <v>310701024</v>
      </c>
      <c r="C2770" s="190" t="s">
        <v>4728</v>
      </c>
      <c r="D2770" s="103"/>
      <c r="E2770" s="103" t="s">
        <v>4729</v>
      </c>
      <c r="F2770" s="114" t="s">
        <v>36</v>
      </c>
      <c r="G2770" s="114" t="s">
        <v>151</v>
      </c>
      <c r="H2770" s="373">
        <v>6</v>
      </c>
      <c r="I2770" s="374"/>
      <c r="J2770" s="375"/>
      <c r="K2770" s="103"/>
      <c r="L2770" s="114"/>
      <c r="M2770" s="114"/>
      <c r="N2770" s="103"/>
      <c r="O2770" s="103" t="s">
        <v>17</v>
      </c>
    </row>
    <row r="2771" spans="1:15" ht="22.5" hidden="1" customHeight="1">
      <c r="A2771" s="103">
        <f>MAX(A$2:A2770)+1</f>
        <v>2582</v>
      </c>
      <c r="B2771" s="103" t="s">
        <v>4730</v>
      </c>
      <c r="C2771" s="67" t="s">
        <v>4731</v>
      </c>
      <c r="D2771" s="103"/>
      <c r="E2771" s="103"/>
      <c r="F2771" s="114" t="s">
        <v>36</v>
      </c>
      <c r="G2771" s="114" t="s">
        <v>151</v>
      </c>
      <c r="H2771" s="373">
        <v>6</v>
      </c>
      <c r="I2771" s="374"/>
      <c r="J2771" s="375"/>
      <c r="K2771" s="103"/>
      <c r="L2771" s="114"/>
      <c r="M2771" s="114"/>
      <c r="N2771" s="103"/>
      <c r="O2771" s="103" t="s">
        <v>17</v>
      </c>
    </row>
    <row r="2772" spans="1:15" ht="22.5" hidden="1" customHeight="1">
      <c r="A2772" s="103">
        <f>MAX(A$2:A2771)+1</f>
        <v>2583</v>
      </c>
      <c r="B2772" s="103">
        <v>310701025</v>
      </c>
      <c r="C2772" s="190" t="s">
        <v>4732</v>
      </c>
      <c r="D2772" s="103"/>
      <c r="E2772" s="103" t="s">
        <v>4733</v>
      </c>
      <c r="F2772" s="114" t="s">
        <v>36</v>
      </c>
      <c r="G2772" s="114" t="s">
        <v>151</v>
      </c>
      <c r="H2772" s="373">
        <v>6</v>
      </c>
      <c r="I2772" s="374"/>
      <c r="J2772" s="375"/>
      <c r="K2772" s="103"/>
      <c r="L2772" s="114"/>
      <c r="M2772" s="114"/>
      <c r="N2772" s="103"/>
      <c r="O2772" s="103" t="s">
        <v>17</v>
      </c>
    </row>
    <row r="2773" spans="1:15" ht="22.5" hidden="1" customHeight="1">
      <c r="A2773" s="103">
        <f>MAX(A$2:A2772)+1</f>
        <v>2584</v>
      </c>
      <c r="B2773" s="103" t="s">
        <v>4734</v>
      </c>
      <c r="C2773" s="67" t="s">
        <v>4735</v>
      </c>
      <c r="D2773" s="103"/>
      <c r="E2773" s="103"/>
      <c r="F2773" s="114" t="s">
        <v>36</v>
      </c>
      <c r="G2773" s="114" t="s">
        <v>32</v>
      </c>
      <c r="H2773" s="373">
        <v>57</v>
      </c>
      <c r="I2773" s="374"/>
      <c r="J2773" s="375"/>
      <c r="K2773" s="103"/>
      <c r="L2773" s="114"/>
      <c r="M2773" s="114"/>
      <c r="N2773" s="103"/>
      <c r="O2773" s="103" t="s">
        <v>17</v>
      </c>
    </row>
    <row r="2774" spans="1:15" ht="22.5" hidden="1" customHeight="1">
      <c r="A2774" s="103">
        <f>MAX(A$2:A2773)+1</f>
        <v>2585</v>
      </c>
      <c r="B2774" s="103" t="s">
        <v>4736</v>
      </c>
      <c r="C2774" s="67" t="s">
        <v>4737</v>
      </c>
      <c r="D2774" s="103"/>
      <c r="E2774" s="103"/>
      <c r="F2774" s="114" t="s">
        <v>36</v>
      </c>
      <c r="G2774" s="114" t="s">
        <v>32</v>
      </c>
      <c r="H2774" s="373">
        <v>34</v>
      </c>
      <c r="I2774" s="374"/>
      <c r="J2774" s="375"/>
      <c r="K2774" s="103"/>
      <c r="L2774" s="114"/>
      <c r="M2774" s="114"/>
      <c r="N2774" s="103"/>
      <c r="O2774" s="103" t="s">
        <v>17</v>
      </c>
    </row>
    <row r="2775" spans="1:15" ht="22.5" hidden="1" customHeight="1">
      <c r="A2775" s="103">
        <f>MAX(A$2:A2774)+1</f>
        <v>2586</v>
      </c>
      <c r="B2775" s="103">
        <v>310701026</v>
      </c>
      <c r="C2775" s="190" t="s">
        <v>4738</v>
      </c>
      <c r="D2775" s="103"/>
      <c r="E2775" s="103"/>
      <c r="F2775" s="114" t="s">
        <v>31</v>
      </c>
      <c r="G2775" s="114" t="s">
        <v>32</v>
      </c>
      <c r="H2775" s="373">
        <v>24</v>
      </c>
      <c r="I2775" s="374"/>
      <c r="J2775" s="375"/>
      <c r="K2775" s="103"/>
      <c r="L2775" s="114"/>
      <c r="M2775" s="114"/>
      <c r="N2775" s="103"/>
      <c r="O2775" s="103" t="s">
        <v>17</v>
      </c>
    </row>
    <row r="2776" spans="1:15" ht="22.5" hidden="1" customHeight="1">
      <c r="A2776" s="103">
        <f>MAX(A$2:A2775)+1</f>
        <v>2587</v>
      </c>
      <c r="B2776" s="103">
        <v>310701027</v>
      </c>
      <c r="C2776" s="190" t="s">
        <v>4739</v>
      </c>
      <c r="D2776" s="103"/>
      <c r="E2776" s="103"/>
      <c r="F2776" s="114" t="s">
        <v>36</v>
      </c>
      <c r="G2776" s="114" t="s">
        <v>151</v>
      </c>
      <c r="H2776" s="373">
        <v>2.4</v>
      </c>
      <c r="I2776" s="374"/>
      <c r="J2776" s="375"/>
      <c r="K2776" s="103"/>
      <c r="L2776" s="114"/>
      <c r="M2776" s="114"/>
      <c r="N2776" s="103"/>
      <c r="O2776" s="103" t="s">
        <v>17</v>
      </c>
    </row>
    <row r="2777" spans="1:15" ht="22.5" hidden="1" customHeight="1">
      <c r="A2777" s="103">
        <f>MAX(A$2:A2776)+1</f>
        <v>2588</v>
      </c>
      <c r="B2777" s="103">
        <v>310701028</v>
      </c>
      <c r="C2777" s="190" t="s">
        <v>4740</v>
      </c>
      <c r="D2777" s="103"/>
      <c r="E2777" s="103"/>
      <c r="F2777" s="114" t="s">
        <v>914</v>
      </c>
      <c r="G2777" s="114" t="s">
        <v>151</v>
      </c>
      <c r="H2777" s="373">
        <v>2.4</v>
      </c>
      <c r="I2777" s="374"/>
      <c r="J2777" s="375"/>
      <c r="K2777" s="103" t="s">
        <v>908</v>
      </c>
      <c r="L2777" s="114"/>
      <c r="M2777" s="114"/>
      <c r="N2777" s="103"/>
      <c r="O2777" s="103" t="s">
        <v>17</v>
      </c>
    </row>
    <row r="2778" spans="1:15" ht="22.5" hidden="1" customHeight="1">
      <c r="A2778" s="103">
        <f>MAX(A$2:A2777)+1</f>
        <v>2589</v>
      </c>
      <c r="B2778" s="103">
        <v>310701029</v>
      </c>
      <c r="C2778" s="190" t="s">
        <v>4741</v>
      </c>
      <c r="D2778" s="103"/>
      <c r="E2778" s="103"/>
      <c r="F2778" s="114" t="s">
        <v>23</v>
      </c>
      <c r="G2778" s="114" t="s">
        <v>32</v>
      </c>
      <c r="H2778" s="373">
        <v>72</v>
      </c>
      <c r="I2778" s="374"/>
      <c r="J2778" s="375"/>
      <c r="K2778" s="103"/>
      <c r="L2778" s="114"/>
      <c r="M2778" s="114"/>
      <c r="N2778" s="103"/>
      <c r="O2778" s="103" t="s">
        <v>17</v>
      </c>
    </row>
    <row r="2779" spans="1:15" ht="22.5" hidden="1" customHeight="1">
      <c r="A2779" s="103">
        <f>MAX(A$2:A2778)+1</f>
        <v>2590</v>
      </c>
      <c r="B2779" s="103">
        <v>310701030</v>
      </c>
      <c r="C2779" s="190" t="s">
        <v>4742</v>
      </c>
      <c r="D2779" s="103" t="s">
        <v>4743</v>
      </c>
      <c r="E2779" s="103"/>
      <c r="F2779" s="114" t="s">
        <v>36</v>
      </c>
      <c r="G2779" s="114" t="s">
        <v>32</v>
      </c>
      <c r="H2779" s="373">
        <v>742</v>
      </c>
      <c r="I2779" s="374"/>
      <c r="J2779" s="375"/>
      <c r="K2779" s="103"/>
      <c r="L2779" s="114"/>
      <c r="M2779" s="114"/>
      <c r="N2779" s="103"/>
      <c r="O2779" s="103" t="s">
        <v>17</v>
      </c>
    </row>
    <row r="2780" spans="1:15" ht="22.5" hidden="1" customHeight="1">
      <c r="A2780" s="103">
        <f>MAX(A$2:A2779)+1</f>
        <v>2591</v>
      </c>
      <c r="B2780" s="103">
        <v>310701031</v>
      </c>
      <c r="C2780" s="263" t="s">
        <v>4744</v>
      </c>
      <c r="D2780" s="103"/>
      <c r="E2780" s="103"/>
      <c r="F2780" s="114" t="s">
        <v>36</v>
      </c>
      <c r="G2780" s="114" t="s">
        <v>32</v>
      </c>
      <c r="H2780" s="373">
        <v>130</v>
      </c>
      <c r="I2780" s="374"/>
      <c r="J2780" s="375"/>
      <c r="K2780" s="103"/>
      <c r="L2780" s="114"/>
      <c r="M2780" s="114"/>
      <c r="N2780" s="103"/>
      <c r="O2780" s="103" t="s">
        <v>17</v>
      </c>
    </row>
    <row r="2781" spans="1:15" s="87" customFormat="1" ht="22.5" hidden="1" customHeight="1">
      <c r="A2781" s="103"/>
      <c r="B2781" s="103">
        <v>310702</v>
      </c>
      <c r="C2781" s="103" t="s">
        <v>4745</v>
      </c>
      <c r="D2781" s="103" t="s">
        <v>4746</v>
      </c>
      <c r="E2781" s="103" t="s">
        <v>4747</v>
      </c>
      <c r="F2781" s="114"/>
      <c r="G2781" s="114"/>
      <c r="H2781" s="373"/>
      <c r="I2781" s="374"/>
      <c r="J2781" s="375"/>
      <c r="K2781" s="103"/>
      <c r="L2781" s="114"/>
      <c r="M2781" s="114"/>
      <c r="N2781" s="103"/>
      <c r="O2781" s="103" t="s">
        <v>17</v>
      </c>
    </row>
    <row r="2782" spans="1:15" ht="22.5" hidden="1" customHeight="1">
      <c r="A2782" s="103">
        <f>MAX(A$2:A2781)+1</f>
        <v>2592</v>
      </c>
      <c r="B2782" s="103">
        <v>310702001</v>
      </c>
      <c r="C2782" s="103" t="s">
        <v>4748</v>
      </c>
      <c r="D2782" s="103" t="s">
        <v>4749</v>
      </c>
      <c r="E2782" s="103" t="s">
        <v>4750</v>
      </c>
      <c r="F2782" s="114" t="s">
        <v>36</v>
      </c>
      <c r="G2782" s="114" t="s">
        <v>32</v>
      </c>
      <c r="H2782" s="373">
        <v>120</v>
      </c>
      <c r="I2782" s="374"/>
      <c r="J2782" s="375"/>
      <c r="K2782" s="103" t="s">
        <v>2282</v>
      </c>
      <c r="L2782" s="114"/>
      <c r="M2782" s="114"/>
      <c r="N2782" s="103"/>
      <c r="O2782" s="103" t="s">
        <v>17</v>
      </c>
    </row>
    <row r="2783" spans="1:15" ht="22.5" hidden="1" customHeight="1">
      <c r="A2783" s="103">
        <f>MAX(A$2:A2782)+1</f>
        <v>2593</v>
      </c>
      <c r="B2783" s="103">
        <v>310702002</v>
      </c>
      <c r="C2783" s="103" t="s">
        <v>4751</v>
      </c>
      <c r="D2783" s="103" t="s">
        <v>4752</v>
      </c>
      <c r="E2783" s="103" t="s">
        <v>4753</v>
      </c>
      <c r="F2783" s="114" t="s">
        <v>36</v>
      </c>
      <c r="G2783" s="114" t="s">
        <v>151</v>
      </c>
      <c r="H2783" s="376">
        <v>5</v>
      </c>
      <c r="I2783" s="377"/>
      <c r="J2783" s="378"/>
      <c r="K2783" s="103"/>
      <c r="L2783" s="188"/>
      <c r="M2783" s="188"/>
      <c r="N2783" s="103"/>
      <c r="O2783" s="103" t="s">
        <v>786</v>
      </c>
    </row>
    <row r="2784" spans="1:15" ht="56.25" hidden="1" customHeight="1">
      <c r="A2784" s="103">
        <f>MAX(A$2:A2783)+1</f>
        <v>2594</v>
      </c>
      <c r="B2784" s="103">
        <v>310702003</v>
      </c>
      <c r="C2784" s="103" t="s">
        <v>4754</v>
      </c>
      <c r="D2784" s="264" t="s">
        <v>4755</v>
      </c>
      <c r="E2784" s="103" t="s">
        <v>4756</v>
      </c>
      <c r="F2784" s="114" t="s">
        <v>36</v>
      </c>
      <c r="G2784" s="114" t="s">
        <v>32</v>
      </c>
      <c r="H2784" s="373">
        <v>900</v>
      </c>
      <c r="I2784" s="374"/>
      <c r="J2784" s="375"/>
      <c r="K2784" s="103"/>
      <c r="L2784" s="114"/>
      <c r="M2784" s="114"/>
      <c r="N2784" s="103"/>
      <c r="O2784" s="103" t="s">
        <v>17</v>
      </c>
    </row>
    <row r="2785" spans="1:15" ht="22.5" hidden="1" customHeight="1">
      <c r="A2785" s="103">
        <f>MAX(A$2:A2784)+1</f>
        <v>2595</v>
      </c>
      <c r="B2785" s="103">
        <v>310702004</v>
      </c>
      <c r="C2785" s="154" t="s">
        <v>4757</v>
      </c>
      <c r="D2785" s="154" t="s">
        <v>4758</v>
      </c>
      <c r="E2785" s="154" t="s">
        <v>4759</v>
      </c>
      <c r="F2785" s="114" t="s">
        <v>36</v>
      </c>
      <c r="G2785" s="188" t="s">
        <v>32</v>
      </c>
      <c r="H2785" s="373">
        <v>4100</v>
      </c>
      <c r="I2785" s="374"/>
      <c r="J2785" s="375"/>
      <c r="K2785" s="154"/>
      <c r="L2785" s="114"/>
      <c r="M2785" s="188"/>
      <c r="N2785" s="114"/>
      <c r="O2785" s="103" t="s">
        <v>828</v>
      </c>
    </row>
    <row r="2786" spans="1:15" ht="22.5" hidden="1" customHeight="1">
      <c r="A2786" s="103">
        <f>MAX(A$2:A2785)+1</f>
        <v>2596</v>
      </c>
      <c r="B2786" s="103" t="s">
        <v>4760</v>
      </c>
      <c r="C2786" s="103" t="s">
        <v>4761</v>
      </c>
      <c r="D2786" s="103" t="s">
        <v>4762</v>
      </c>
      <c r="E2786" s="103"/>
      <c r="F2786" s="114" t="s">
        <v>36</v>
      </c>
      <c r="G2786" s="114" t="s">
        <v>32</v>
      </c>
      <c r="H2786" s="373">
        <v>5600</v>
      </c>
      <c r="I2786" s="374"/>
      <c r="J2786" s="375"/>
      <c r="K2786" s="103"/>
      <c r="L2786" s="114"/>
      <c r="M2786" s="114"/>
      <c r="N2786" s="114"/>
      <c r="O2786" s="103" t="s">
        <v>94</v>
      </c>
    </row>
    <row r="2787" spans="1:15" ht="67.5" hidden="1" customHeight="1">
      <c r="A2787" s="103">
        <f>MAX(A$2:A2786)+1</f>
        <v>2597</v>
      </c>
      <c r="B2787" s="103">
        <v>310702005</v>
      </c>
      <c r="C2787" s="103" t="s">
        <v>4763</v>
      </c>
      <c r="D2787" s="265" t="s">
        <v>4764</v>
      </c>
      <c r="E2787" s="103" t="s">
        <v>4765</v>
      </c>
      <c r="F2787" s="114" t="s">
        <v>31</v>
      </c>
      <c r="G2787" s="114" t="s">
        <v>32</v>
      </c>
      <c r="H2787" s="373">
        <v>630</v>
      </c>
      <c r="I2787" s="374"/>
      <c r="J2787" s="375"/>
      <c r="K2787" s="103"/>
      <c r="L2787" s="114"/>
      <c r="M2787" s="114"/>
      <c r="N2787" s="103"/>
      <c r="O2787" s="103" t="s">
        <v>17</v>
      </c>
    </row>
    <row r="2788" spans="1:15" ht="22.5" hidden="1" customHeight="1">
      <c r="A2788" s="103">
        <f>MAX(A$2:A2787)+1</f>
        <v>2598</v>
      </c>
      <c r="B2788" s="103">
        <v>310702006</v>
      </c>
      <c r="C2788" s="103" t="s">
        <v>4766</v>
      </c>
      <c r="D2788" s="103"/>
      <c r="E2788" s="103"/>
      <c r="F2788" s="114" t="s">
        <v>31</v>
      </c>
      <c r="G2788" s="114" t="s">
        <v>151</v>
      </c>
      <c r="H2788" s="373">
        <v>6</v>
      </c>
      <c r="I2788" s="374"/>
      <c r="J2788" s="375"/>
      <c r="K2788" s="103"/>
      <c r="L2788" s="114"/>
      <c r="M2788" s="114"/>
      <c r="N2788" s="103"/>
      <c r="O2788" s="103" t="s">
        <v>17</v>
      </c>
    </row>
    <row r="2789" spans="1:15" ht="67.5" hidden="1" customHeight="1">
      <c r="A2789" s="103">
        <f>MAX(A$2:A2788)+1</f>
        <v>2599</v>
      </c>
      <c r="B2789" s="103">
        <v>310702007</v>
      </c>
      <c r="C2789" s="103" t="s">
        <v>4767</v>
      </c>
      <c r="D2789" s="265" t="s">
        <v>4768</v>
      </c>
      <c r="E2789" s="103" t="s">
        <v>4769</v>
      </c>
      <c r="F2789" s="114" t="s">
        <v>31</v>
      </c>
      <c r="G2789" s="114" t="s">
        <v>32</v>
      </c>
      <c r="H2789" s="373">
        <v>1200</v>
      </c>
      <c r="I2789" s="374"/>
      <c r="J2789" s="375"/>
      <c r="K2789" s="103"/>
      <c r="L2789" s="114"/>
      <c r="M2789" s="114"/>
      <c r="N2789" s="103"/>
      <c r="O2789" s="103" t="s">
        <v>17</v>
      </c>
    </row>
    <row r="2790" spans="1:15" ht="67.5" hidden="1" customHeight="1">
      <c r="A2790" s="103">
        <f>MAX(A$2:A2789)+1</f>
        <v>2600</v>
      </c>
      <c r="B2790" s="103" t="s">
        <v>4770</v>
      </c>
      <c r="C2790" s="103" t="s">
        <v>4771</v>
      </c>
      <c r="D2790" s="265" t="s">
        <v>4772</v>
      </c>
      <c r="E2790" s="103"/>
      <c r="F2790" s="114" t="s">
        <v>31</v>
      </c>
      <c r="G2790" s="114" t="s">
        <v>32</v>
      </c>
      <c r="H2790" s="373">
        <v>2150</v>
      </c>
      <c r="I2790" s="374"/>
      <c r="J2790" s="375"/>
      <c r="K2790" s="103"/>
      <c r="L2790" s="114"/>
      <c r="M2790" s="114"/>
      <c r="N2790" s="103"/>
      <c r="O2790" s="103" t="s">
        <v>17</v>
      </c>
    </row>
    <row r="2791" spans="1:15" ht="112.5" hidden="1" customHeight="1">
      <c r="A2791" s="103">
        <f>MAX(A$2:A2790)+1</f>
        <v>2601</v>
      </c>
      <c r="B2791" s="103" t="s">
        <v>4773</v>
      </c>
      <c r="C2791" s="103" t="s">
        <v>4774</v>
      </c>
      <c r="D2791" s="144" t="s">
        <v>4775</v>
      </c>
      <c r="E2791" s="103"/>
      <c r="F2791" s="114" t="s">
        <v>31</v>
      </c>
      <c r="G2791" s="114" t="s">
        <v>32</v>
      </c>
      <c r="H2791" s="376">
        <v>4700</v>
      </c>
      <c r="I2791" s="377"/>
      <c r="J2791" s="378"/>
      <c r="K2791" s="103"/>
      <c r="L2791" s="188"/>
      <c r="M2791" s="188"/>
      <c r="N2791" s="103"/>
      <c r="O2791" s="103" t="s">
        <v>786</v>
      </c>
    </row>
    <row r="2792" spans="1:15" ht="22.5" hidden="1" customHeight="1">
      <c r="A2792" s="103">
        <f>MAX(A$2:A2791)+1</f>
        <v>2602</v>
      </c>
      <c r="B2792" s="103" t="s">
        <v>4776</v>
      </c>
      <c r="C2792" s="103" t="s">
        <v>4777</v>
      </c>
      <c r="D2792" s="103" t="s">
        <v>4778</v>
      </c>
      <c r="E2792" s="103"/>
      <c r="F2792" s="114" t="s">
        <v>31</v>
      </c>
      <c r="G2792" s="114" t="s">
        <v>32</v>
      </c>
      <c r="H2792" s="373">
        <v>2650</v>
      </c>
      <c r="I2792" s="374"/>
      <c r="J2792" s="375"/>
      <c r="K2792" s="103"/>
      <c r="L2792" s="114"/>
      <c r="M2792" s="114"/>
      <c r="N2792" s="103"/>
      <c r="O2792" s="103" t="s">
        <v>17</v>
      </c>
    </row>
    <row r="2793" spans="1:15" ht="22.5" hidden="1" customHeight="1">
      <c r="A2793" s="103">
        <f>MAX(A$2:A2792)+1</f>
        <v>2603</v>
      </c>
      <c r="B2793" s="103" t="s">
        <v>4779</v>
      </c>
      <c r="C2793" s="103" t="s">
        <v>4780</v>
      </c>
      <c r="D2793" s="103" t="s">
        <v>4778</v>
      </c>
      <c r="E2793" s="103"/>
      <c r="F2793" s="114" t="s">
        <v>31</v>
      </c>
      <c r="G2793" s="114" t="s">
        <v>32</v>
      </c>
      <c r="H2793" s="373">
        <v>3730</v>
      </c>
      <c r="I2793" s="374"/>
      <c r="J2793" s="375"/>
      <c r="K2793" s="103"/>
      <c r="L2793" s="114"/>
      <c r="M2793" s="114"/>
      <c r="N2793" s="103"/>
      <c r="O2793" s="103" t="s">
        <v>17</v>
      </c>
    </row>
    <row r="2794" spans="1:15" ht="67.5" hidden="1" customHeight="1">
      <c r="A2794" s="103">
        <f>MAX(A$2:A2793)+1</f>
        <v>2604</v>
      </c>
      <c r="B2794" s="103" t="s">
        <v>4781</v>
      </c>
      <c r="C2794" s="103" t="s">
        <v>4782</v>
      </c>
      <c r="D2794" s="103" t="s">
        <v>4783</v>
      </c>
      <c r="E2794" s="103" t="s">
        <v>4784</v>
      </c>
      <c r="F2794" s="114" t="s">
        <v>23</v>
      </c>
      <c r="G2794" s="114" t="s">
        <v>32</v>
      </c>
      <c r="H2794" s="373" t="s">
        <v>56</v>
      </c>
      <c r="I2794" s="374"/>
      <c r="J2794" s="375"/>
      <c r="K2794" s="259" t="s">
        <v>336</v>
      </c>
      <c r="L2794" s="114"/>
      <c r="M2794" s="114"/>
      <c r="N2794" s="103"/>
      <c r="O2794" s="103" t="s">
        <v>17</v>
      </c>
    </row>
    <row r="2795" spans="1:15" ht="112.5" hidden="1" customHeight="1">
      <c r="A2795" s="103">
        <f>MAX(A$2:A2794)+1</f>
        <v>2605</v>
      </c>
      <c r="B2795" s="103">
        <v>310702008</v>
      </c>
      <c r="C2795" s="103" t="s">
        <v>4785</v>
      </c>
      <c r="D2795" s="264" t="s">
        <v>4786</v>
      </c>
      <c r="E2795" s="249" t="s">
        <v>4769</v>
      </c>
      <c r="F2795" s="114" t="s">
        <v>31</v>
      </c>
      <c r="G2795" s="114" t="s">
        <v>32</v>
      </c>
      <c r="H2795" s="373">
        <v>1100</v>
      </c>
      <c r="I2795" s="374"/>
      <c r="J2795" s="375"/>
      <c r="K2795" s="103"/>
      <c r="L2795" s="114"/>
      <c r="M2795" s="114"/>
      <c r="N2795" s="103"/>
      <c r="O2795" s="103" t="s">
        <v>17</v>
      </c>
    </row>
    <row r="2796" spans="1:15" ht="22.5" hidden="1" customHeight="1">
      <c r="A2796" s="103">
        <f>MAX(A$2:A2795)+1</f>
        <v>2606</v>
      </c>
      <c r="B2796" s="103">
        <v>310702009</v>
      </c>
      <c r="C2796" s="103" t="s">
        <v>4787</v>
      </c>
      <c r="D2796" s="103"/>
      <c r="E2796" s="103" t="s">
        <v>4788</v>
      </c>
      <c r="F2796" s="114" t="s">
        <v>31</v>
      </c>
      <c r="G2796" s="114" t="s">
        <v>32</v>
      </c>
      <c r="H2796" s="376">
        <v>2920</v>
      </c>
      <c r="I2796" s="377"/>
      <c r="J2796" s="378"/>
      <c r="K2796" s="103"/>
      <c r="L2796" s="188"/>
      <c r="M2796" s="188"/>
      <c r="N2796" s="103"/>
      <c r="O2796" s="103" t="s">
        <v>786</v>
      </c>
    </row>
    <row r="2797" spans="1:15" ht="22.5" hidden="1" customHeight="1">
      <c r="A2797" s="103">
        <f>MAX(A$2:A2796)+1</f>
        <v>2607</v>
      </c>
      <c r="B2797" s="103" t="s">
        <v>4789</v>
      </c>
      <c r="C2797" s="103" t="s">
        <v>4790</v>
      </c>
      <c r="D2797" s="103"/>
      <c r="E2797" s="103"/>
      <c r="F2797" s="114" t="s">
        <v>31</v>
      </c>
      <c r="G2797" s="114" t="s">
        <v>32</v>
      </c>
      <c r="H2797" s="376">
        <v>4700</v>
      </c>
      <c r="I2797" s="377"/>
      <c r="J2797" s="378"/>
      <c r="K2797" s="103"/>
      <c r="L2797" s="188"/>
      <c r="M2797" s="188"/>
      <c r="N2797" s="103"/>
      <c r="O2797" s="103" t="s">
        <v>786</v>
      </c>
    </row>
    <row r="2798" spans="1:15" ht="33.75" hidden="1" customHeight="1">
      <c r="A2798" s="103">
        <f>MAX(A$2:A2797)+1</f>
        <v>2608</v>
      </c>
      <c r="B2798" s="103" t="s">
        <v>4792</v>
      </c>
      <c r="C2798" s="103" t="s">
        <v>4793</v>
      </c>
      <c r="D2798" s="103" t="s">
        <v>4794</v>
      </c>
      <c r="E2798" s="103" t="s">
        <v>4795</v>
      </c>
      <c r="F2798" s="114" t="s">
        <v>23</v>
      </c>
      <c r="G2798" s="114" t="s">
        <v>32</v>
      </c>
      <c r="H2798" s="373" t="s">
        <v>56</v>
      </c>
      <c r="I2798" s="374"/>
      <c r="J2798" s="375"/>
      <c r="K2798" s="103" t="s">
        <v>4796</v>
      </c>
      <c r="L2798" s="114"/>
      <c r="M2798" s="114"/>
      <c r="N2798" s="103"/>
      <c r="O2798" s="103" t="s">
        <v>17</v>
      </c>
    </row>
    <row r="2799" spans="1:15" ht="22.5" hidden="1" customHeight="1">
      <c r="A2799" s="103">
        <f>MAX(A$2:A2798)+1</f>
        <v>2609</v>
      </c>
      <c r="B2799" s="103">
        <v>310702010</v>
      </c>
      <c r="C2799" s="190" t="s">
        <v>4797</v>
      </c>
      <c r="D2799" s="103"/>
      <c r="E2799" s="103"/>
      <c r="F2799" s="114" t="s">
        <v>23</v>
      </c>
      <c r="G2799" s="114" t="s">
        <v>32</v>
      </c>
      <c r="H2799" s="373">
        <v>72</v>
      </c>
      <c r="I2799" s="374"/>
      <c r="J2799" s="375"/>
      <c r="K2799" s="103"/>
      <c r="L2799" s="114"/>
      <c r="M2799" s="114"/>
      <c r="N2799" s="103"/>
      <c r="O2799" s="103" t="s">
        <v>17</v>
      </c>
    </row>
    <row r="2800" spans="1:15" ht="22.5" hidden="1" customHeight="1">
      <c r="A2800" s="103">
        <f>MAX(A$2:A2799)+1</f>
        <v>2610</v>
      </c>
      <c r="B2800" s="103">
        <v>310702011</v>
      </c>
      <c r="C2800" s="190" t="s">
        <v>4798</v>
      </c>
      <c r="D2800" s="103" t="s">
        <v>4799</v>
      </c>
      <c r="E2800" s="103"/>
      <c r="F2800" s="114" t="s">
        <v>23</v>
      </c>
      <c r="G2800" s="114" t="s">
        <v>32</v>
      </c>
      <c r="H2800" s="373">
        <v>72</v>
      </c>
      <c r="I2800" s="374"/>
      <c r="J2800" s="375"/>
      <c r="K2800" s="103"/>
      <c r="L2800" s="114"/>
      <c r="M2800" s="114"/>
      <c r="N2800" s="103"/>
      <c r="O2800" s="103" t="s">
        <v>17</v>
      </c>
    </row>
    <row r="2801" spans="1:15" ht="22.5" hidden="1" customHeight="1">
      <c r="A2801" s="103">
        <f>MAX(A$2:A2800)+1</f>
        <v>2611</v>
      </c>
      <c r="B2801" s="103">
        <v>310702012</v>
      </c>
      <c r="C2801" s="190" t="s">
        <v>4800</v>
      </c>
      <c r="D2801" s="103"/>
      <c r="E2801" s="103"/>
      <c r="F2801" s="114" t="s">
        <v>31</v>
      </c>
      <c r="G2801" s="114" t="s">
        <v>32</v>
      </c>
      <c r="H2801" s="373">
        <v>48</v>
      </c>
      <c r="I2801" s="374"/>
      <c r="J2801" s="375"/>
      <c r="K2801" s="103"/>
      <c r="L2801" s="114"/>
      <c r="M2801" s="114"/>
      <c r="N2801" s="103"/>
      <c r="O2801" s="103" t="s">
        <v>17</v>
      </c>
    </row>
    <row r="2802" spans="1:15" ht="22.5" hidden="1" customHeight="1">
      <c r="A2802" s="103">
        <f>MAX(A$2:A2801)+1</f>
        <v>2612</v>
      </c>
      <c r="B2802" s="103">
        <v>310702013</v>
      </c>
      <c r="C2802" s="190" t="s">
        <v>4801</v>
      </c>
      <c r="D2802" s="103"/>
      <c r="E2802" s="103"/>
      <c r="F2802" s="114" t="s">
        <v>31</v>
      </c>
      <c r="G2802" s="114" t="s">
        <v>32</v>
      </c>
      <c r="H2802" s="373">
        <v>72</v>
      </c>
      <c r="I2802" s="374"/>
      <c r="J2802" s="375"/>
      <c r="K2802" s="103"/>
      <c r="L2802" s="114"/>
      <c r="M2802" s="114"/>
      <c r="N2802" s="103"/>
      <c r="O2802" s="103" t="s">
        <v>17</v>
      </c>
    </row>
    <row r="2803" spans="1:15" ht="22.5" hidden="1" customHeight="1">
      <c r="A2803" s="103">
        <f>MAX(A$2:A2802)+1</f>
        <v>2613</v>
      </c>
      <c r="B2803" s="103">
        <v>310702014</v>
      </c>
      <c r="C2803" s="190" t="s">
        <v>4802</v>
      </c>
      <c r="D2803" s="103"/>
      <c r="E2803" s="103"/>
      <c r="F2803" s="114" t="s">
        <v>31</v>
      </c>
      <c r="G2803" s="114" t="s">
        <v>32</v>
      </c>
      <c r="H2803" s="373">
        <v>96</v>
      </c>
      <c r="I2803" s="374"/>
      <c r="J2803" s="375"/>
      <c r="K2803" s="103"/>
      <c r="L2803" s="114"/>
      <c r="M2803" s="114"/>
      <c r="N2803" s="103"/>
      <c r="O2803" s="103" t="s">
        <v>17</v>
      </c>
    </row>
    <row r="2804" spans="1:15" ht="22.5" hidden="1" customHeight="1">
      <c r="A2804" s="103">
        <f>MAX(A$2:A2803)+1</f>
        <v>2614</v>
      </c>
      <c r="B2804" s="103">
        <v>310702015</v>
      </c>
      <c r="C2804" s="190" t="s">
        <v>4803</v>
      </c>
      <c r="D2804" s="103" t="s">
        <v>4804</v>
      </c>
      <c r="E2804" s="103"/>
      <c r="F2804" s="114" t="s">
        <v>31</v>
      </c>
      <c r="G2804" s="114" t="s">
        <v>32</v>
      </c>
      <c r="H2804" s="373">
        <v>96</v>
      </c>
      <c r="I2804" s="374"/>
      <c r="J2804" s="375"/>
      <c r="K2804" s="103"/>
      <c r="L2804" s="114"/>
      <c r="M2804" s="114"/>
      <c r="N2804" s="103"/>
      <c r="O2804" s="103" t="s">
        <v>17</v>
      </c>
    </row>
    <row r="2805" spans="1:15" ht="22.5" hidden="1" customHeight="1">
      <c r="A2805" s="103">
        <f>MAX(A$2:A2804)+1</f>
        <v>2615</v>
      </c>
      <c r="B2805" s="103">
        <v>310702016</v>
      </c>
      <c r="C2805" s="190" t="s">
        <v>4805</v>
      </c>
      <c r="D2805" s="103"/>
      <c r="E2805" s="103"/>
      <c r="F2805" s="114" t="s">
        <v>31</v>
      </c>
      <c r="G2805" s="114" t="s">
        <v>32</v>
      </c>
      <c r="H2805" s="373">
        <v>84</v>
      </c>
      <c r="I2805" s="374"/>
      <c r="J2805" s="375"/>
      <c r="K2805" s="103"/>
      <c r="L2805" s="114"/>
      <c r="M2805" s="114"/>
      <c r="N2805" s="103"/>
      <c r="O2805" s="103" t="s">
        <v>17</v>
      </c>
    </row>
    <row r="2806" spans="1:15" ht="22.5" hidden="1" customHeight="1">
      <c r="A2806" s="103">
        <f>MAX(A$2:A2805)+1</f>
        <v>2616</v>
      </c>
      <c r="B2806" s="103">
        <v>310702017</v>
      </c>
      <c r="C2806" s="190" t="s">
        <v>145</v>
      </c>
      <c r="D2806" s="103"/>
      <c r="E2806" s="103"/>
      <c r="F2806" s="114" t="s">
        <v>31</v>
      </c>
      <c r="G2806" s="114" t="s">
        <v>32</v>
      </c>
      <c r="H2806" s="373">
        <v>72</v>
      </c>
      <c r="I2806" s="374"/>
      <c r="J2806" s="375"/>
      <c r="K2806" s="103"/>
      <c r="L2806" s="114"/>
      <c r="M2806" s="114"/>
      <c r="N2806" s="103"/>
      <c r="O2806" s="103" t="s">
        <v>17</v>
      </c>
    </row>
    <row r="2807" spans="1:15" ht="22.5" hidden="1" customHeight="1">
      <c r="A2807" s="103">
        <f>MAX(A$2:A2806)+1</f>
        <v>2617</v>
      </c>
      <c r="B2807" s="103">
        <v>310702018</v>
      </c>
      <c r="C2807" s="190" t="s">
        <v>4806</v>
      </c>
      <c r="D2807" s="103" t="s">
        <v>4807</v>
      </c>
      <c r="E2807" s="103" t="s">
        <v>4808</v>
      </c>
      <c r="F2807" s="114" t="s">
        <v>31</v>
      </c>
      <c r="G2807" s="114" t="s">
        <v>32</v>
      </c>
      <c r="H2807" s="373">
        <v>24</v>
      </c>
      <c r="I2807" s="374"/>
      <c r="J2807" s="375"/>
      <c r="K2807" s="103"/>
      <c r="L2807" s="114"/>
      <c r="M2807" s="114"/>
      <c r="N2807" s="103"/>
      <c r="O2807" s="103" t="s">
        <v>17</v>
      </c>
    </row>
    <row r="2808" spans="1:15" ht="22.5" hidden="1" customHeight="1">
      <c r="A2808" s="103">
        <f>MAX(A$2:A2807)+1</f>
        <v>2618</v>
      </c>
      <c r="B2808" s="103">
        <v>310702019</v>
      </c>
      <c r="C2808" s="190" t="s">
        <v>4809</v>
      </c>
      <c r="D2808" s="103"/>
      <c r="E2808" s="103"/>
      <c r="F2808" s="114" t="s">
        <v>31</v>
      </c>
      <c r="G2808" s="114" t="s">
        <v>744</v>
      </c>
      <c r="H2808" s="373">
        <v>36</v>
      </c>
      <c r="I2808" s="374"/>
      <c r="J2808" s="375"/>
      <c r="K2808" s="103"/>
      <c r="L2808" s="114"/>
      <c r="M2808" s="114"/>
      <c r="N2808" s="103"/>
      <c r="O2808" s="103" t="s">
        <v>17</v>
      </c>
    </row>
    <row r="2809" spans="1:15" ht="45" hidden="1" customHeight="1">
      <c r="A2809" s="103">
        <f>MAX(A$2:A2808)+1</f>
        <v>2619</v>
      </c>
      <c r="B2809" s="103">
        <v>310702020</v>
      </c>
      <c r="C2809" s="190" t="s">
        <v>4810</v>
      </c>
      <c r="D2809" s="103" t="s">
        <v>4811</v>
      </c>
      <c r="E2809" s="103"/>
      <c r="F2809" s="114" t="s">
        <v>36</v>
      </c>
      <c r="G2809" s="114" t="s">
        <v>32</v>
      </c>
      <c r="H2809" s="373">
        <v>900</v>
      </c>
      <c r="I2809" s="374"/>
      <c r="J2809" s="375"/>
      <c r="K2809" s="103" t="s">
        <v>2282</v>
      </c>
      <c r="L2809" s="114"/>
      <c r="M2809" s="114"/>
      <c r="N2809" s="103"/>
      <c r="O2809" s="103" t="s">
        <v>17</v>
      </c>
    </row>
    <row r="2810" spans="1:15" ht="45" hidden="1" customHeight="1">
      <c r="A2810" s="103">
        <f>MAX(A$2:A2809)+1</f>
        <v>2620</v>
      </c>
      <c r="B2810" s="103">
        <v>310702021</v>
      </c>
      <c r="C2810" s="103" t="s">
        <v>4812</v>
      </c>
      <c r="D2810" s="103" t="s">
        <v>4813</v>
      </c>
      <c r="E2810" s="103"/>
      <c r="F2810" s="114" t="s">
        <v>36</v>
      </c>
      <c r="G2810" s="114" t="s">
        <v>32</v>
      </c>
      <c r="H2810" s="373">
        <v>1000</v>
      </c>
      <c r="I2810" s="374"/>
      <c r="J2810" s="375"/>
      <c r="K2810" s="103"/>
      <c r="L2810" s="114"/>
      <c r="M2810" s="114"/>
      <c r="N2810" s="103"/>
      <c r="O2810" s="103" t="s">
        <v>17</v>
      </c>
    </row>
    <row r="2811" spans="1:15" ht="33.75" hidden="1" customHeight="1">
      <c r="A2811" s="105">
        <f>MAX(A$2:A2810)+1</f>
        <v>2621</v>
      </c>
      <c r="B2811" s="105">
        <v>310702022</v>
      </c>
      <c r="C2811" s="105" t="s">
        <v>4814</v>
      </c>
      <c r="D2811" s="105" t="s">
        <v>4815</v>
      </c>
      <c r="E2811" s="105" t="s">
        <v>4816</v>
      </c>
      <c r="F2811" s="116" t="s">
        <v>31</v>
      </c>
      <c r="G2811" s="116" t="s">
        <v>32</v>
      </c>
      <c r="H2811" s="373">
        <v>272</v>
      </c>
      <c r="I2811" s="374"/>
      <c r="J2811" s="375"/>
      <c r="K2811" s="103" t="s">
        <v>346</v>
      </c>
      <c r="L2811" s="114"/>
      <c r="M2811" s="127"/>
      <c r="N2811" s="103"/>
      <c r="O2811" s="103" t="s">
        <v>17</v>
      </c>
    </row>
    <row r="2812" spans="1:15" ht="33.75" hidden="1" customHeight="1">
      <c r="A2812" s="105">
        <f>MAX(A$2:A2811)+1</f>
        <v>2622</v>
      </c>
      <c r="B2812" s="105" t="s">
        <v>4817</v>
      </c>
      <c r="C2812" s="106" t="s">
        <v>4818</v>
      </c>
      <c r="D2812" s="266" t="s">
        <v>4819</v>
      </c>
      <c r="E2812" s="266"/>
      <c r="F2812" s="118" t="s">
        <v>23</v>
      </c>
      <c r="G2812" s="241" t="s">
        <v>32</v>
      </c>
      <c r="H2812" s="373" t="s">
        <v>56</v>
      </c>
      <c r="I2812" s="374"/>
      <c r="J2812" s="375"/>
      <c r="K2812" s="104"/>
      <c r="L2812" s="114"/>
      <c r="M2812" s="114"/>
      <c r="N2812" s="103"/>
      <c r="O2812" s="103" t="s">
        <v>492</v>
      </c>
    </row>
    <row r="2813" spans="1:15" ht="67.5" hidden="1" customHeight="1">
      <c r="A2813" s="103">
        <f>MAX(A$2:A2812)+1</f>
        <v>2623</v>
      </c>
      <c r="B2813" s="103">
        <v>310702024</v>
      </c>
      <c r="C2813" s="103" t="s">
        <v>4820</v>
      </c>
      <c r="D2813" s="67" t="s">
        <v>4821</v>
      </c>
      <c r="E2813" s="103"/>
      <c r="F2813" s="114" t="s">
        <v>31</v>
      </c>
      <c r="G2813" s="114" t="s">
        <v>32</v>
      </c>
      <c r="H2813" s="373">
        <v>1100</v>
      </c>
      <c r="I2813" s="374"/>
      <c r="J2813" s="375"/>
      <c r="K2813" s="259" t="s">
        <v>346</v>
      </c>
      <c r="L2813" s="114"/>
      <c r="M2813" s="114"/>
      <c r="N2813" s="103"/>
      <c r="O2813" s="103" t="s">
        <v>17</v>
      </c>
    </row>
    <row r="2814" spans="1:15" ht="78.75" hidden="1" customHeight="1">
      <c r="A2814" s="103">
        <f>MAX(A$2:A2813)+1</f>
        <v>2624</v>
      </c>
      <c r="B2814" s="103">
        <v>310702025</v>
      </c>
      <c r="C2814" s="103" t="s">
        <v>4822</v>
      </c>
      <c r="D2814" s="67" t="s">
        <v>4823</v>
      </c>
      <c r="E2814" s="103" t="s">
        <v>4824</v>
      </c>
      <c r="F2814" s="114" t="s">
        <v>36</v>
      </c>
      <c r="G2814" s="114" t="s">
        <v>32</v>
      </c>
      <c r="H2814" s="373">
        <v>794</v>
      </c>
      <c r="I2814" s="374"/>
      <c r="J2814" s="375"/>
      <c r="K2814" s="103"/>
      <c r="L2814" s="114"/>
      <c r="M2814" s="114"/>
      <c r="N2814" s="103"/>
      <c r="O2814" s="103" t="s">
        <v>17</v>
      </c>
    </row>
    <row r="2815" spans="1:15" ht="22.5" hidden="1" customHeight="1">
      <c r="A2815" s="103">
        <f>MAX(A$2:A2814)+1</f>
        <v>2625</v>
      </c>
      <c r="B2815" s="103" t="s">
        <v>4825</v>
      </c>
      <c r="C2815" s="103" t="s">
        <v>4826</v>
      </c>
      <c r="D2815" s="103"/>
      <c r="E2815" s="103"/>
      <c r="F2815" s="114" t="s">
        <v>36</v>
      </c>
      <c r="G2815" s="114" t="s">
        <v>32</v>
      </c>
      <c r="H2815" s="373">
        <v>396</v>
      </c>
      <c r="I2815" s="374"/>
      <c r="J2815" s="375"/>
      <c r="K2815" s="103"/>
      <c r="L2815" s="114"/>
      <c r="M2815" s="114"/>
      <c r="N2815" s="103"/>
      <c r="O2815" s="103" t="s">
        <v>17</v>
      </c>
    </row>
    <row r="2816" spans="1:15" ht="22.5" hidden="1" customHeight="1">
      <c r="A2816" s="103">
        <f>MAX(A$2:A2815)+1</f>
        <v>2626</v>
      </c>
      <c r="B2816" s="103">
        <v>310702026</v>
      </c>
      <c r="C2816" s="103" t="s">
        <v>4827</v>
      </c>
      <c r="D2816" s="103" t="s">
        <v>4778</v>
      </c>
      <c r="E2816" s="103"/>
      <c r="F2816" s="114" t="s">
        <v>36</v>
      </c>
      <c r="G2816" s="114" t="s">
        <v>32</v>
      </c>
      <c r="H2816" s="373">
        <v>3745</v>
      </c>
      <c r="I2816" s="374"/>
      <c r="J2816" s="375"/>
      <c r="K2816" s="103"/>
      <c r="L2816" s="114"/>
      <c r="M2816" s="114"/>
      <c r="N2816" s="103"/>
      <c r="O2816" s="103" t="s">
        <v>17</v>
      </c>
    </row>
    <row r="2817" spans="1:15" ht="56.25" hidden="1" customHeight="1">
      <c r="A2817" s="103">
        <f>MAX(A$2:A2816)+1</f>
        <v>2627</v>
      </c>
      <c r="B2817" s="103">
        <v>310702028</v>
      </c>
      <c r="C2817" s="103" t="s">
        <v>4828</v>
      </c>
      <c r="D2817" s="264" t="s">
        <v>4829</v>
      </c>
      <c r="E2817" s="103"/>
      <c r="F2817" s="116" t="s">
        <v>36</v>
      </c>
      <c r="G2817" s="114" t="s">
        <v>32</v>
      </c>
      <c r="H2817" s="373">
        <v>1000</v>
      </c>
      <c r="I2817" s="374"/>
      <c r="J2817" s="375"/>
      <c r="K2817" s="103"/>
      <c r="L2817" s="114"/>
      <c r="M2817" s="114"/>
      <c r="N2817" s="103"/>
      <c r="O2817" s="103" t="s">
        <v>17</v>
      </c>
    </row>
    <row r="2818" spans="1:15" ht="45" hidden="1" customHeight="1">
      <c r="A2818" s="103">
        <f>MAX(A$2:A2817)+1</f>
        <v>2628</v>
      </c>
      <c r="B2818" s="103">
        <v>310702029</v>
      </c>
      <c r="C2818" s="103" t="s">
        <v>4830</v>
      </c>
      <c r="D2818" s="103" t="s">
        <v>4831</v>
      </c>
      <c r="E2818" s="103" t="s">
        <v>4832</v>
      </c>
      <c r="F2818" s="114" t="s">
        <v>23</v>
      </c>
      <c r="G2818" s="114" t="s">
        <v>32</v>
      </c>
      <c r="H2818" s="373" t="s">
        <v>56</v>
      </c>
      <c r="I2818" s="374"/>
      <c r="J2818" s="375"/>
      <c r="K2818" s="259" t="s">
        <v>336</v>
      </c>
      <c r="L2818" s="114"/>
      <c r="M2818" s="114"/>
      <c r="N2818" s="103"/>
      <c r="O2818" s="103" t="s">
        <v>17</v>
      </c>
    </row>
    <row r="2819" spans="1:15" s="87" customFormat="1" ht="22.5" hidden="1" customHeight="1">
      <c r="A2819" s="103"/>
      <c r="B2819" s="103">
        <v>3108</v>
      </c>
      <c r="C2819" s="103" t="s">
        <v>4833</v>
      </c>
      <c r="D2819" s="103"/>
      <c r="E2819" s="103"/>
      <c r="F2819" s="114"/>
      <c r="G2819" s="114"/>
      <c r="H2819" s="373"/>
      <c r="I2819" s="374"/>
      <c r="J2819" s="375"/>
      <c r="K2819" s="103"/>
      <c r="L2819" s="114"/>
      <c r="M2819" s="114"/>
      <c r="N2819" s="103"/>
      <c r="O2819" s="103" t="s">
        <v>17</v>
      </c>
    </row>
    <row r="2820" spans="1:15" ht="22.5" hidden="1" customHeight="1">
      <c r="A2820" s="103">
        <f>MAX(A$2:A2819)+1</f>
        <v>2629</v>
      </c>
      <c r="B2820" s="103">
        <v>310800001</v>
      </c>
      <c r="C2820" s="190" t="s">
        <v>4834</v>
      </c>
      <c r="D2820" s="105"/>
      <c r="E2820" s="105"/>
      <c r="F2820" s="114" t="s">
        <v>31</v>
      </c>
      <c r="G2820" s="114" t="s">
        <v>32</v>
      </c>
      <c r="H2820" s="376">
        <v>150</v>
      </c>
      <c r="I2820" s="377"/>
      <c r="J2820" s="378"/>
      <c r="K2820" s="249" t="s">
        <v>346</v>
      </c>
      <c r="L2820" s="188"/>
      <c r="M2820" s="188"/>
      <c r="N2820" s="103"/>
      <c r="O2820" s="103" t="s">
        <v>786</v>
      </c>
    </row>
    <row r="2821" spans="1:15" ht="22.5" hidden="1" customHeight="1">
      <c r="A2821" s="103">
        <f>MAX(A$2:A2820)+1</f>
        <v>2630</v>
      </c>
      <c r="B2821" s="103">
        <v>310800002</v>
      </c>
      <c r="C2821" s="190" t="s">
        <v>4835</v>
      </c>
      <c r="D2821" s="105"/>
      <c r="E2821" s="105"/>
      <c r="F2821" s="114" t="s">
        <v>31</v>
      </c>
      <c r="G2821" s="114" t="s">
        <v>32</v>
      </c>
      <c r="H2821" s="376">
        <v>180</v>
      </c>
      <c r="I2821" s="377"/>
      <c r="J2821" s="378"/>
      <c r="K2821" s="249" t="s">
        <v>346</v>
      </c>
      <c r="L2821" s="188"/>
      <c r="M2821" s="188"/>
      <c r="N2821" s="103"/>
      <c r="O2821" s="103" t="s">
        <v>786</v>
      </c>
    </row>
    <row r="2822" spans="1:15" ht="22.5" hidden="1" customHeight="1">
      <c r="A2822" s="103">
        <f>MAX(A$2:A2821)+1</f>
        <v>2631</v>
      </c>
      <c r="B2822" s="103">
        <v>310800003</v>
      </c>
      <c r="C2822" s="190" t="s">
        <v>4836</v>
      </c>
      <c r="D2822" s="103" t="s">
        <v>4837</v>
      </c>
      <c r="E2822" s="103"/>
      <c r="F2822" s="114" t="s">
        <v>31</v>
      </c>
      <c r="G2822" s="114" t="s">
        <v>4838</v>
      </c>
      <c r="H2822" s="373">
        <v>13</v>
      </c>
      <c r="I2822" s="374"/>
      <c r="J2822" s="375"/>
      <c r="K2822" s="103"/>
      <c r="L2822" s="114"/>
      <c r="M2822" s="114"/>
      <c r="N2822" s="103"/>
      <c r="O2822" s="103" t="s">
        <v>17</v>
      </c>
    </row>
    <row r="2823" spans="1:15" ht="22.5" hidden="1" customHeight="1">
      <c r="A2823" s="103">
        <f>MAX(A$2:A2822)+1</f>
        <v>2632</v>
      </c>
      <c r="B2823" s="103">
        <v>310800004</v>
      </c>
      <c r="C2823" s="190" t="s">
        <v>428</v>
      </c>
      <c r="D2823" s="103" t="s">
        <v>4839</v>
      </c>
      <c r="E2823" s="103" t="s">
        <v>4840</v>
      </c>
      <c r="F2823" s="114" t="s">
        <v>36</v>
      </c>
      <c r="G2823" s="114" t="s">
        <v>4841</v>
      </c>
      <c r="H2823" s="373">
        <v>26</v>
      </c>
      <c r="I2823" s="374"/>
      <c r="J2823" s="375"/>
      <c r="K2823" s="103"/>
      <c r="L2823" s="114"/>
      <c r="M2823" s="114"/>
      <c r="N2823" s="103"/>
      <c r="O2823" s="103" t="s">
        <v>17</v>
      </c>
    </row>
    <row r="2824" spans="1:15" ht="22.5" hidden="1" customHeight="1">
      <c r="A2824" s="103">
        <f>MAX(A$2:A2823)+1</f>
        <v>2633</v>
      </c>
      <c r="B2824" s="103" t="s">
        <v>4842</v>
      </c>
      <c r="C2824" s="190" t="s">
        <v>428</v>
      </c>
      <c r="D2824" s="103"/>
      <c r="E2824" s="103"/>
      <c r="F2824" s="114" t="s">
        <v>23</v>
      </c>
      <c r="G2824" s="114" t="s">
        <v>4843</v>
      </c>
      <c r="H2824" s="373">
        <v>104</v>
      </c>
      <c r="I2824" s="374"/>
      <c r="J2824" s="375"/>
      <c r="K2824" s="103" t="s">
        <v>4844</v>
      </c>
      <c r="L2824" s="114"/>
      <c r="M2824" s="114"/>
      <c r="N2824" s="103"/>
      <c r="O2824" s="103" t="s">
        <v>17</v>
      </c>
    </row>
    <row r="2825" spans="1:15" ht="22.5" hidden="1" customHeight="1">
      <c r="A2825" s="103">
        <f>MAX(A$2:A2824)+1</f>
        <v>2634</v>
      </c>
      <c r="B2825" s="103">
        <v>310800005</v>
      </c>
      <c r="C2825" s="190" t="s">
        <v>4845</v>
      </c>
      <c r="D2825" s="103"/>
      <c r="E2825" s="103"/>
      <c r="F2825" s="114" t="s">
        <v>36</v>
      </c>
      <c r="G2825" s="114" t="s">
        <v>32</v>
      </c>
      <c r="H2825" s="376">
        <v>2900</v>
      </c>
      <c r="I2825" s="377"/>
      <c r="J2825" s="378"/>
      <c r="K2825" s="103" t="s">
        <v>4846</v>
      </c>
      <c r="L2825" s="188"/>
      <c r="M2825" s="188"/>
      <c r="N2825" s="103"/>
      <c r="O2825" s="103" t="s">
        <v>786</v>
      </c>
    </row>
    <row r="2826" spans="1:15" ht="22.5" hidden="1" customHeight="1">
      <c r="A2826" s="103">
        <f>MAX(A$2:A2825)+1</f>
        <v>2635</v>
      </c>
      <c r="B2826" s="103" t="s">
        <v>4847</v>
      </c>
      <c r="C2826" s="180" t="s">
        <v>4848</v>
      </c>
      <c r="D2826" s="103"/>
      <c r="E2826" s="103"/>
      <c r="F2826" s="114" t="s">
        <v>36</v>
      </c>
      <c r="G2826" s="114" t="s">
        <v>4849</v>
      </c>
      <c r="H2826" s="373">
        <v>650</v>
      </c>
      <c r="I2826" s="374"/>
      <c r="J2826" s="375"/>
      <c r="K2826" s="103" t="s">
        <v>4848</v>
      </c>
      <c r="L2826" s="114"/>
      <c r="M2826" s="114"/>
      <c r="N2826" s="103"/>
      <c r="O2826" s="103" t="s">
        <v>17</v>
      </c>
    </row>
    <row r="2827" spans="1:15" ht="22.5" hidden="1" customHeight="1">
      <c r="A2827" s="103">
        <f>MAX(A$2:A2826)+1</f>
        <v>2636</v>
      </c>
      <c r="B2827" s="103">
        <v>310800006</v>
      </c>
      <c r="C2827" s="190" t="s">
        <v>4850</v>
      </c>
      <c r="D2827" s="103" t="s">
        <v>4851</v>
      </c>
      <c r="E2827" s="103" t="s">
        <v>4852</v>
      </c>
      <c r="F2827" s="114" t="s">
        <v>31</v>
      </c>
      <c r="G2827" s="114" t="s">
        <v>32</v>
      </c>
      <c r="H2827" s="373">
        <v>26</v>
      </c>
      <c r="I2827" s="374"/>
      <c r="J2827" s="375"/>
      <c r="K2827" s="103"/>
      <c r="L2827" s="114"/>
      <c r="M2827" s="114"/>
      <c r="N2827" s="103"/>
      <c r="O2827" s="103" t="s">
        <v>17</v>
      </c>
    </row>
    <row r="2828" spans="1:15" ht="22.5" hidden="1" customHeight="1">
      <c r="A2828" s="103">
        <f>MAX(A$2:A2827)+1</f>
        <v>2637</v>
      </c>
      <c r="B2828" s="103">
        <v>310800007</v>
      </c>
      <c r="C2828" s="190" t="s">
        <v>4853</v>
      </c>
      <c r="D2828" s="103"/>
      <c r="E2828" s="103"/>
      <c r="F2828" s="114" t="s">
        <v>31</v>
      </c>
      <c r="G2828" s="114" t="s">
        <v>32</v>
      </c>
      <c r="H2828" s="376">
        <v>433</v>
      </c>
      <c r="I2828" s="377"/>
      <c r="J2828" s="378"/>
      <c r="K2828" s="103"/>
      <c r="L2828" s="188"/>
      <c r="M2828" s="188"/>
      <c r="N2828" s="103"/>
      <c r="O2828" s="103" t="s">
        <v>786</v>
      </c>
    </row>
    <row r="2829" spans="1:15" ht="22.5" hidden="1" customHeight="1">
      <c r="A2829" s="103">
        <f>MAX(A$2:A2828)+1</f>
        <v>2638</v>
      </c>
      <c r="B2829" s="103" t="s">
        <v>4854</v>
      </c>
      <c r="C2829" s="67" t="s">
        <v>4855</v>
      </c>
      <c r="D2829" s="103" t="s">
        <v>4856</v>
      </c>
      <c r="E2829" s="103"/>
      <c r="F2829" s="114" t="s">
        <v>36</v>
      </c>
      <c r="G2829" s="114" t="s">
        <v>32</v>
      </c>
      <c r="H2829" s="376">
        <v>1770</v>
      </c>
      <c r="I2829" s="377"/>
      <c r="J2829" s="378"/>
      <c r="K2829" s="103"/>
      <c r="L2829" s="188"/>
      <c r="M2829" s="188"/>
      <c r="N2829" s="103"/>
      <c r="O2829" s="103" t="s">
        <v>786</v>
      </c>
    </row>
    <row r="2830" spans="1:15" ht="22.5" hidden="1" customHeight="1">
      <c r="A2830" s="103">
        <f>MAX(A$2:A2829)+1</f>
        <v>2639</v>
      </c>
      <c r="B2830" s="103" t="s">
        <v>4857</v>
      </c>
      <c r="C2830" s="67" t="s">
        <v>4858</v>
      </c>
      <c r="D2830" s="103"/>
      <c r="E2830" s="103"/>
      <c r="F2830" s="114" t="s">
        <v>36</v>
      </c>
      <c r="G2830" s="114" t="s">
        <v>32</v>
      </c>
      <c r="H2830" s="373">
        <v>200</v>
      </c>
      <c r="I2830" s="374"/>
      <c r="J2830" s="375"/>
      <c r="K2830" s="103"/>
      <c r="L2830" s="114"/>
      <c r="M2830" s="114"/>
      <c r="N2830" s="103"/>
      <c r="O2830" s="103" t="s">
        <v>17</v>
      </c>
    </row>
    <row r="2831" spans="1:15" ht="22.5" hidden="1" customHeight="1">
      <c r="A2831" s="103">
        <f>MAX(A$2:A2830)+1</f>
        <v>2640</v>
      </c>
      <c r="B2831" s="103">
        <v>310800008</v>
      </c>
      <c r="C2831" s="190" t="s">
        <v>4859</v>
      </c>
      <c r="D2831" s="103" t="s">
        <v>4860</v>
      </c>
      <c r="E2831" s="103" t="s">
        <v>4861</v>
      </c>
      <c r="F2831" s="114" t="s">
        <v>36</v>
      </c>
      <c r="G2831" s="114" t="s">
        <v>32</v>
      </c>
      <c r="H2831" s="373">
        <v>1560</v>
      </c>
      <c r="I2831" s="374"/>
      <c r="J2831" s="375"/>
      <c r="K2831" s="103"/>
      <c r="L2831" s="114"/>
      <c r="M2831" s="114"/>
      <c r="N2831" s="103"/>
      <c r="O2831" s="103" t="s">
        <v>17</v>
      </c>
    </row>
    <row r="2832" spans="1:15" ht="22.5" hidden="1" customHeight="1">
      <c r="A2832" s="103">
        <f>MAX(A$2:A2831)+1</f>
        <v>2641</v>
      </c>
      <c r="B2832" s="103" t="s">
        <v>4862</v>
      </c>
      <c r="C2832" s="67" t="s">
        <v>4863</v>
      </c>
      <c r="D2832" s="103"/>
      <c r="E2832" s="103"/>
      <c r="F2832" s="114" t="s">
        <v>36</v>
      </c>
      <c r="G2832" s="114" t="s">
        <v>32</v>
      </c>
      <c r="H2832" s="373">
        <v>8840</v>
      </c>
      <c r="I2832" s="374"/>
      <c r="J2832" s="375"/>
      <c r="K2832" s="103"/>
      <c r="L2832" s="114"/>
      <c r="M2832" s="114"/>
      <c r="N2832" s="103"/>
      <c r="O2832" s="103" t="s">
        <v>17</v>
      </c>
    </row>
    <row r="2833" spans="1:15" ht="22.5" hidden="1" customHeight="1">
      <c r="A2833" s="103">
        <f>MAX(A$2:A2832)+1</f>
        <v>2642</v>
      </c>
      <c r="B2833" s="103">
        <v>310800009</v>
      </c>
      <c r="C2833" s="190" t="s">
        <v>4864</v>
      </c>
      <c r="D2833" s="103" t="s">
        <v>4865</v>
      </c>
      <c r="E2833" s="103"/>
      <c r="F2833" s="114" t="s">
        <v>36</v>
      </c>
      <c r="G2833" s="114" t="s">
        <v>4866</v>
      </c>
      <c r="H2833" s="373">
        <v>104</v>
      </c>
      <c r="I2833" s="374"/>
      <c r="J2833" s="375"/>
      <c r="K2833" s="103"/>
      <c r="L2833" s="114"/>
      <c r="M2833" s="114"/>
      <c r="N2833" s="103"/>
      <c r="O2833" s="103" t="s">
        <v>17</v>
      </c>
    </row>
    <row r="2834" spans="1:15" ht="22.5" hidden="1" customHeight="1">
      <c r="A2834" s="103">
        <f>MAX(A$2:A2833)+1</f>
        <v>2643</v>
      </c>
      <c r="B2834" s="103">
        <v>310800010</v>
      </c>
      <c r="C2834" s="190" t="s">
        <v>4867</v>
      </c>
      <c r="D2834" s="103"/>
      <c r="E2834" s="103"/>
      <c r="F2834" s="114" t="s">
        <v>23</v>
      </c>
      <c r="G2834" s="114" t="s">
        <v>32</v>
      </c>
      <c r="H2834" s="373">
        <v>104</v>
      </c>
      <c r="I2834" s="374"/>
      <c r="J2834" s="375"/>
      <c r="K2834" s="103"/>
      <c r="L2834" s="114"/>
      <c r="M2834" s="114"/>
      <c r="N2834" s="103"/>
      <c r="O2834" s="103" t="s">
        <v>17</v>
      </c>
    </row>
    <row r="2835" spans="1:15" ht="22.5" hidden="1" customHeight="1">
      <c r="A2835" s="103">
        <f>MAX(A$2:A2834)+1</f>
        <v>2644</v>
      </c>
      <c r="B2835" s="103">
        <v>310800011</v>
      </c>
      <c r="C2835" s="190" t="s">
        <v>4868</v>
      </c>
      <c r="D2835" s="103" t="s">
        <v>4869</v>
      </c>
      <c r="E2835" s="103"/>
      <c r="F2835" s="114" t="s">
        <v>23</v>
      </c>
      <c r="G2835" s="114" t="s">
        <v>32</v>
      </c>
      <c r="H2835" s="373">
        <v>91</v>
      </c>
      <c r="I2835" s="374"/>
      <c r="J2835" s="375"/>
      <c r="K2835" s="103"/>
      <c r="L2835" s="114"/>
      <c r="M2835" s="114"/>
      <c r="N2835" s="103"/>
      <c r="O2835" s="103" t="s">
        <v>17</v>
      </c>
    </row>
    <row r="2836" spans="1:15" ht="22.5" hidden="1" customHeight="1">
      <c r="A2836" s="103">
        <f>MAX(A$2:A2835)+1</f>
        <v>2645</v>
      </c>
      <c r="B2836" s="103">
        <v>310800012</v>
      </c>
      <c r="C2836" s="190" t="s">
        <v>4870</v>
      </c>
      <c r="D2836" s="103" t="s">
        <v>4871</v>
      </c>
      <c r="E2836" s="103"/>
      <c r="F2836" s="114" t="s">
        <v>36</v>
      </c>
      <c r="G2836" s="114" t="s">
        <v>4872</v>
      </c>
      <c r="H2836" s="373">
        <v>520</v>
      </c>
      <c r="I2836" s="374"/>
      <c r="J2836" s="375"/>
      <c r="K2836" s="103"/>
      <c r="L2836" s="114"/>
      <c r="M2836" s="114"/>
      <c r="N2836" s="103"/>
      <c r="O2836" s="103" t="s">
        <v>17</v>
      </c>
    </row>
    <row r="2837" spans="1:15" ht="22.5" hidden="1" customHeight="1">
      <c r="A2837" s="103">
        <f>MAX(A$2:A2836)+1</f>
        <v>2646</v>
      </c>
      <c r="B2837" s="103">
        <v>310800013</v>
      </c>
      <c r="C2837" s="190" t="s">
        <v>4873</v>
      </c>
      <c r="D2837" s="103" t="s">
        <v>4874</v>
      </c>
      <c r="E2837" s="103"/>
      <c r="F2837" s="114" t="s">
        <v>36</v>
      </c>
      <c r="G2837" s="114" t="s">
        <v>32</v>
      </c>
      <c r="H2837" s="373">
        <v>130</v>
      </c>
      <c r="I2837" s="374"/>
      <c r="J2837" s="375"/>
      <c r="K2837" s="103"/>
      <c r="L2837" s="114"/>
      <c r="M2837" s="114"/>
      <c r="N2837" s="103"/>
      <c r="O2837" s="103" t="s">
        <v>17</v>
      </c>
    </row>
    <row r="2838" spans="1:15" ht="22.5" hidden="1" customHeight="1">
      <c r="A2838" s="103">
        <f>MAX(A$2:A2837)+1</f>
        <v>2647</v>
      </c>
      <c r="B2838" s="103">
        <v>310800014</v>
      </c>
      <c r="C2838" s="190" t="s">
        <v>4875</v>
      </c>
      <c r="D2838" s="103"/>
      <c r="E2838" s="103"/>
      <c r="F2838" s="114" t="s">
        <v>36</v>
      </c>
      <c r="G2838" s="114" t="s">
        <v>32</v>
      </c>
      <c r="H2838" s="373">
        <v>390</v>
      </c>
      <c r="I2838" s="374"/>
      <c r="J2838" s="375"/>
      <c r="K2838" s="103"/>
      <c r="L2838" s="114"/>
      <c r="M2838" s="114"/>
      <c r="N2838" s="103"/>
      <c r="O2838" s="103" t="s">
        <v>17</v>
      </c>
    </row>
    <row r="2839" spans="1:15" ht="22.5" hidden="1" customHeight="1">
      <c r="A2839" s="103">
        <f>MAX(A$2:A2838)+1</f>
        <v>2648</v>
      </c>
      <c r="B2839" s="103">
        <v>310800015</v>
      </c>
      <c r="C2839" s="190" t="s">
        <v>4876</v>
      </c>
      <c r="D2839" s="103" t="s">
        <v>4877</v>
      </c>
      <c r="E2839" s="103"/>
      <c r="F2839" s="114" t="s">
        <v>36</v>
      </c>
      <c r="G2839" s="114" t="s">
        <v>32</v>
      </c>
      <c r="H2839" s="373">
        <v>780</v>
      </c>
      <c r="I2839" s="374"/>
      <c r="J2839" s="375"/>
      <c r="K2839" s="103"/>
      <c r="L2839" s="114"/>
      <c r="M2839" s="114"/>
      <c r="N2839" s="103"/>
      <c r="O2839" s="103" t="s">
        <v>17</v>
      </c>
    </row>
    <row r="2840" spans="1:15" ht="22.5" hidden="1" customHeight="1">
      <c r="A2840" s="103">
        <f>MAX(A$2:A2839)+1</f>
        <v>2649</v>
      </c>
      <c r="B2840" s="103" t="s">
        <v>4878</v>
      </c>
      <c r="C2840" s="190" t="s">
        <v>4879</v>
      </c>
      <c r="D2840" s="103" t="s">
        <v>4880</v>
      </c>
      <c r="E2840" s="103"/>
      <c r="F2840" s="114" t="s">
        <v>23</v>
      </c>
      <c r="G2840" s="114" t="s">
        <v>32</v>
      </c>
      <c r="H2840" s="373">
        <v>19000</v>
      </c>
      <c r="I2840" s="374"/>
      <c r="J2840" s="375"/>
      <c r="K2840" s="103"/>
      <c r="L2840" s="114"/>
      <c r="M2840" s="114"/>
      <c r="N2840" s="103"/>
      <c r="O2840" s="103" t="s">
        <v>17</v>
      </c>
    </row>
    <row r="2841" spans="1:15" ht="22.5" hidden="1" customHeight="1">
      <c r="A2841" s="103">
        <f>MAX(A$2:A2840)+1</f>
        <v>2650</v>
      </c>
      <c r="B2841" s="103">
        <v>310800016</v>
      </c>
      <c r="C2841" s="103" t="s">
        <v>4881</v>
      </c>
      <c r="D2841" s="103" t="s">
        <v>4883</v>
      </c>
      <c r="E2841" s="103"/>
      <c r="F2841" s="114" t="s">
        <v>36</v>
      </c>
      <c r="G2841" s="114" t="s">
        <v>433</v>
      </c>
      <c r="H2841" s="373">
        <v>65</v>
      </c>
      <c r="I2841" s="374"/>
      <c r="J2841" s="375"/>
      <c r="K2841" s="103"/>
      <c r="L2841" s="114"/>
      <c r="M2841" s="114"/>
      <c r="N2841" s="103"/>
      <c r="O2841" s="103" t="s">
        <v>17</v>
      </c>
    </row>
    <row r="2842" spans="1:15" ht="22.5" hidden="1" customHeight="1">
      <c r="A2842" s="103">
        <f>MAX(A$2:A2841)+1</f>
        <v>2651</v>
      </c>
      <c r="B2842" s="103">
        <v>310800017</v>
      </c>
      <c r="C2842" s="103" t="s">
        <v>4884</v>
      </c>
      <c r="D2842" s="103"/>
      <c r="E2842" s="103"/>
      <c r="F2842" s="114" t="s">
        <v>36</v>
      </c>
      <c r="G2842" s="114" t="s">
        <v>32</v>
      </c>
      <c r="H2842" s="373">
        <v>5200</v>
      </c>
      <c r="I2842" s="374"/>
      <c r="J2842" s="375"/>
      <c r="K2842" s="103"/>
      <c r="L2842" s="114"/>
      <c r="M2842" s="114"/>
      <c r="N2842" s="103"/>
      <c r="O2842" s="103" t="s">
        <v>17</v>
      </c>
    </row>
    <row r="2843" spans="1:15" ht="22.5" hidden="1" customHeight="1">
      <c r="A2843" s="103">
        <f>MAX(A$2:A2842)+1</f>
        <v>2652</v>
      </c>
      <c r="B2843" s="103">
        <v>310800018</v>
      </c>
      <c r="C2843" s="103" t="s">
        <v>4885</v>
      </c>
      <c r="D2843" s="103"/>
      <c r="E2843" s="103"/>
      <c r="F2843" s="114" t="s">
        <v>36</v>
      </c>
      <c r="G2843" s="114" t="s">
        <v>32</v>
      </c>
      <c r="H2843" s="373">
        <v>3250</v>
      </c>
      <c r="I2843" s="374"/>
      <c r="J2843" s="375"/>
      <c r="K2843" s="103"/>
      <c r="L2843" s="114"/>
      <c r="M2843" s="114"/>
      <c r="N2843" s="103"/>
      <c r="O2843" s="103" t="s">
        <v>17</v>
      </c>
    </row>
    <row r="2844" spans="1:15" ht="22.5" hidden="1" customHeight="1">
      <c r="A2844" s="103">
        <f>MAX(A$2:A2843)+1</f>
        <v>2653</v>
      </c>
      <c r="B2844" s="103">
        <v>310800019</v>
      </c>
      <c r="C2844" s="103" t="s">
        <v>4886</v>
      </c>
      <c r="D2844" s="103" t="s">
        <v>4887</v>
      </c>
      <c r="E2844" s="103"/>
      <c r="F2844" s="114" t="s">
        <v>36</v>
      </c>
      <c r="G2844" s="114" t="s">
        <v>32</v>
      </c>
      <c r="H2844" s="373">
        <v>1040</v>
      </c>
      <c r="I2844" s="374"/>
      <c r="J2844" s="375"/>
      <c r="K2844" s="103"/>
      <c r="L2844" s="114"/>
      <c r="M2844" s="114"/>
      <c r="N2844" s="103"/>
      <c r="O2844" s="103" t="s">
        <v>17</v>
      </c>
    </row>
    <row r="2845" spans="1:15" ht="22.5" hidden="1" customHeight="1">
      <c r="A2845" s="103">
        <f>MAX(A$2:A2844)+1</f>
        <v>2654</v>
      </c>
      <c r="B2845" s="103">
        <v>310800020</v>
      </c>
      <c r="C2845" s="103" t="s">
        <v>4888</v>
      </c>
      <c r="D2845" s="103" t="s">
        <v>4889</v>
      </c>
      <c r="E2845" s="103" t="s">
        <v>4890</v>
      </c>
      <c r="F2845" s="114" t="s">
        <v>36</v>
      </c>
      <c r="G2845" s="114" t="s">
        <v>32</v>
      </c>
      <c r="H2845" s="376">
        <v>6233</v>
      </c>
      <c r="I2845" s="377"/>
      <c r="J2845" s="378"/>
      <c r="K2845" s="103"/>
      <c r="L2845" s="188"/>
      <c r="M2845" s="188"/>
      <c r="N2845" s="103"/>
      <c r="O2845" s="103" t="s">
        <v>786</v>
      </c>
    </row>
    <row r="2846" spans="1:15" ht="22.5" hidden="1" customHeight="1">
      <c r="A2846" s="103">
        <f>MAX(A$2:A2845)+1</f>
        <v>2655</v>
      </c>
      <c r="B2846" s="103">
        <v>310800021</v>
      </c>
      <c r="C2846" s="103" t="s">
        <v>4891</v>
      </c>
      <c r="D2846" s="103" t="s">
        <v>4889</v>
      </c>
      <c r="E2846" s="103" t="s">
        <v>4890</v>
      </c>
      <c r="F2846" s="114" t="s">
        <v>36</v>
      </c>
      <c r="G2846" s="114" t="s">
        <v>32</v>
      </c>
      <c r="H2846" s="376">
        <v>6114</v>
      </c>
      <c r="I2846" s="377"/>
      <c r="J2846" s="378"/>
      <c r="K2846" s="103"/>
      <c r="L2846" s="188"/>
      <c r="M2846" s="188"/>
      <c r="N2846" s="103"/>
      <c r="O2846" s="103" t="s">
        <v>786</v>
      </c>
    </row>
    <row r="2847" spans="1:15" ht="22.5" hidden="1" customHeight="1">
      <c r="A2847" s="103">
        <f>MAX(A$2:A2846)+1</f>
        <v>2656</v>
      </c>
      <c r="B2847" s="103">
        <v>310800022</v>
      </c>
      <c r="C2847" s="103" t="s">
        <v>4892</v>
      </c>
      <c r="D2847" s="103" t="s">
        <v>4893</v>
      </c>
      <c r="E2847" s="103"/>
      <c r="F2847" s="114" t="s">
        <v>36</v>
      </c>
      <c r="G2847" s="114" t="s">
        <v>32</v>
      </c>
      <c r="H2847" s="376">
        <v>3964</v>
      </c>
      <c r="I2847" s="377"/>
      <c r="J2847" s="378"/>
      <c r="K2847" s="103"/>
      <c r="L2847" s="188"/>
      <c r="M2847" s="188"/>
      <c r="N2847" s="103"/>
      <c r="O2847" s="103" t="s">
        <v>786</v>
      </c>
    </row>
    <row r="2848" spans="1:15" ht="22.5" hidden="1" customHeight="1">
      <c r="A2848" s="103">
        <f>MAX(A$2:A2847)+1</f>
        <v>2657</v>
      </c>
      <c r="B2848" s="103">
        <v>310800023</v>
      </c>
      <c r="C2848" s="103" t="s">
        <v>4894</v>
      </c>
      <c r="D2848" s="103" t="s">
        <v>4889</v>
      </c>
      <c r="E2848" s="103" t="s">
        <v>4895</v>
      </c>
      <c r="F2848" s="114" t="s">
        <v>36</v>
      </c>
      <c r="G2848" s="114" t="s">
        <v>32</v>
      </c>
      <c r="H2848" s="373">
        <v>4550</v>
      </c>
      <c r="I2848" s="374"/>
      <c r="J2848" s="375"/>
      <c r="K2848" s="103"/>
      <c r="L2848" s="114"/>
      <c r="M2848" s="114"/>
      <c r="N2848" s="103"/>
      <c r="O2848" s="103" t="s">
        <v>17</v>
      </c>
    </row>
    <row r="2849" spans="1:15" ht="22.5" hidden="1" customHeight="1">
      <c r="A2849" s="103">
        <f>MAX(A$2:A2848)+1</f>
        <v>2658</v>
      </c>
      <c r="B2849" s="103">
        <v>310800024</v>
      </c>
      <c r="C2849" s="103" t="s">
        <v>4896</v>
      </c>
      <c r="D2849" s="103" t="s">
        <v>4897</v>
      </c>
      <c r="E2849" s="103"/>
      <c r="F2849" s="114" t="s">
        <v>23</v>
      </c>
      <c r="G2849" s="114" t="s">
        <v>32</v>
      </c>
      <c r="H2849" s="373"/>
      <c r="I2849" s="374"/>
      <c r="J2849" s="375"/>
      <c r="K2849" s="103" t="s">
        <v>4898</v>
      </c>
      <c r="L2849" s="114"/>
      <c r="M2849" s="114"/>
      <c r="N2849" s="103"/>
      <c r="O2849" s="103" t="s">
        <v>17</v>
      </c>
    </row>
    <row r="2850" spans="1:15" ht="22.5" hidden="1" customHeight="1">
      <c r="A2850" s="103">
        <f>MAX(A$2:A2849)+1</f>
        <v>2659</v>
      </c>
      <c r="B2850" s="103">
        <v>310800025</v>
      </c>
      <c r="C2850" s="103" t="s">
        <v>4899</v>
      </c>
      <c r="D2850" s="103"/>
      <c r="E2850" s="103" t="s">
        <v>149</v>
      </c>
      <c r="F2850" s="114" t="s">
        <v>36</v>
      </c>
      <c r="G2850" s="114" t="s">
        <v>32</v>
      </c>
      <c r="H2850" s="373">
        <v>260</v>
      </c>
      <c r="I2850" s="374"/>
      <c r="J2850" s="375"/>
      <c r="K2850" s="103"/>
      <c r="L2850" s="114"/>
      <c r="M2850" s="114"/>
      <c r="N2850" s="103"/>
      <c r="O2850" s="103" t="s">
        <v>17</v>
      </c>
    </row>
    <row r="2851" spans="1:15" ht="22.5" hidden="1" customHeight="1">
      <c r="A2851" s="103">
        <f>MAX(A$2:A2850)+1</f>
        <v>2660</v>
      </c>
      <c r="B2851" s="103">
        <v>310800026</v>
      </c>
      <c r="C2851" s="103" t="s">
        <v>4900</v>
      </c>
      <c r="D2851" s="103"/>
      <c r="E2851" s="103"/>
      <c r="F2851" s="114" t="s">
        <v>36</v>
      </c>
      <c r="G2851" s="114" t="s">
        <v>32</v>
      </c>
      <c r="H2851" s="373">
        <v>65</v>
      </c>
      <c r="I2851" s="374"/>
      <c r="J2851" s="375"/>
      <c r="K2851" s="103"/>
      <c r="L2851" s="114"/>
      <c r="M2851" s="114"/>
      <c r="N2851" s="103"/>
      <c r="O2851" s="103" t="s">
        <v>17</v>
      </c>
    </row>
    <row r="2852" spans="1:15" ht="22.5" hidden="1" customHeight="1">
      <c r="A2852" s="103">
        <f>MAX(A$2:A2851)+1</f>
        <v>2661</v>
      </c>
      <c r="B2852" s="103">
        <v>310800027</v>
      </c>
      <c r="C2852" s="103" t="s">
        <v>4901</v>
      </c>
      <c r="D2852" s="103" t="s">
        <v>4902</v>
      </c>
      <c r="E2852" s="105"/>
      <c r="F2852" s="114" t="s">
        <v>31</v>
      </c>
      <c r="G2852" s="114" t="s">
        <v>32</v>
      </c>
      <c r="H2852" s="373">
        <v>260</v>
      </c>
      <c r="I2852" s="374"/>
      <c r="J2852" s="375"/>
      <c r="K2852" s="249" t="s">
        <v>346</v>
      </c>
      <c r="L2852" s="114"/>
      <c r="M2852" s="114"/>
      <c r="N2852" s="114"/>
      <c r="O2852" s="103" t="s">
        <v>94</v>
      </c>
    </row>
    <row r="2853" spans="1:15" ht="33.75" hidden="1" customHeight="1">
      <c r="A2853" s="103">
        <f>MAX(A$2:A2852)+1</f>
        <v>2662</v>
      </c>
      <c r="B2853" s="103">
        <v>310800028</v>
      </c>
      <c r="C2853" s="103" t="s">
        <v>4903</v>
      </c>
      <c r="D2853" s="103" t="s">
        <v>4904</v>
      </c>
      <c r="E2853" s="225"/>
      <c r="F2853" s="114" t="s">
        <v>23</v>
      </c>
      <c r="G2853" s="114" t="s">
        <v>32</v>
      </c>
      <c r="H2853" s="373" t="s">
        <v>56</v>
      </c>
      <c r="I2853" s="374"/>
      <c r="J2853" s="375"/>
      <c r="K2853" s="252"/>
      <c r="L2853" s="114"/>
      <c r="M2853" s="114"/>
      <c r="N2853" s="103"/>
      <c r="O2853" s="103" t="s">
        <v>17</v>
      </c>
    </row>
    <row r="2854" spans="1:15" s="87" customFormat="1" ht="33.75" hidden="1" customHeight="1">
      <c r="A2854" s="103"/>
      <c r="B2854" s="103">
        <v>3109</v>
      </c>
      <c r="C2854" s="103" t="s">
        <v>4905</v>
      </c>
      <c r="D2854" s="103"/>
      <c r="E2854" s="103" t="s">
        <v>4906</v>
      </c>
      <c r="F2854" s="114"/>
      <c r="G2854" s="114"/>
      <c r="H2854" s="373"/>
      <c r="I2854" s="374"/>
      <c r="J2854" s="375"/>
      <c r="K2854" s="103" t="s">
        <v>4907</v>
      </c>
      <c r="L2854" s="114"/>
      <c r="M2854" s="114"/>
      <c r="N2854" s="103"/>
      <c r="O2854" s="103" t="s">
        <v>17</v>
      </c>
    </row>
    <row r="2855" spans="1:15" ht="22.5" hidden="1" customHeight="1">
      <c r="A2855" s="103">
        <f>MAX(A$1:A2854)+1</f>
        <v>2663</v>
      </c>
      <c r="B2855" s="103" t="s">
        <v>4908</v>
      </c>
      <c r="C2855" s="103" t="s">
        <v>4909</v>
      </c>
      <c r="D2855" s="103"/>
      <c r="E2855" s="103"/>
      <c r="F2855" s="114" t="s">
        <v>36</v>
      </c>
      <c r="G2855" s="114" t="s">
        <v>32</v>
      </c>
      <c r="H2855" s="373" t="s">
        <v>2999</v>
      </c>
      <c r="I2855" s="374"/>
      <c r="J2855" s="375"/>
      <c r="K2855" s="103"/>
      <c r="L2855" s="114"/>
      <c r="M2855" s="114"/>
      <c r="N2855" s="103"/>
      <c r="O2855" s="103" t="s">
        <v>17</v>
      </c>
    </row>
    <row r="2856" spans="1:15" ht="22.5" hidden="1" customHeight="1">
      <c r="A2856" s="103">
        <f>MAX(A$1:A2855)+1</f>
        <v>2664</v>
      </c>
      <c r="B2856" s="103" t="s">
        <v>4910</v>
      </c>
      <c r="C2856" s="103" t="s">
        <v>4911</v>
      </c>
      <c r="D2856" s="103"/>
      <c r="E2856" s="103"/>
      <c r="F2856" s="114" t="s">
        <v>36</v>
      </c>
      <c r="G2856" s="114" t="s">
        <v>32</v>
      </c>
      <c r="H2856" s="373">
        <v>60</v>
      </c>
      <c r="I2856" s="374"/>
      <c r="J2856" s="375"/>
      <c r="K2856" s="267" t="s">
        <v>4912</v>
      </c>
      <c r="L2856" s="114"/>
      <c r="M2856" s="114"/>
      <c r="N2856" s="103"/>
      <c r="O2856" s="103" t="s">
        <v>17</v>
      </c>
    </row>
    <row r="2857" spans="1:15" s="87" customFormat="1" ht="22.5" hidden="1" customHeight="1">
      <c r="A2857" s="103"/>
      <c r="B2857" s="103">
        <v>310901</v>
      </c>
      <c r="C2857" s="103" t="s">
        <v>4913</v>
      </c>
      <c r="D2857" s="103"/>
      <c r="E2857" s="103"/>
      <c r="F2857" s="114"/>
      <c r="G2857" s="114"/>
      <c r="H2857" s="373"/>
      <c r="I2857" s="374"/>
      <c r="J2857" s="375"/>
      <c r="K2857" s="103"/>
      <c r="L2857" s="114"/>
      <c r="M2857" s="114"/>
      <c r="N2857" s="103"/>
      <c r="O2857" s="103" t="s">
        <v>17</v>
      </c>
    </row>
    <row r="2858" spans="1:15" ht="33.75" hidden="1" customHeight="1">
      <c r="A2858" s="103">
        <f>MAX(A$1:A2857)+1</f>
        <v>2665</v>
      </c>
      <c r="B2858" s="103">
        <v>310901001</v>
      </c>
      <c r="C2858" s="103" t="s">
        <v>4914</v>
      </c>
      <c r="D2858" s="103" t="s">
        <v>4915</v>
      </c>
      <c r="E2858" s="103"/>
      <c r="F2858" s="114" t="s">
        <v>36</v>
      </c>
      <c r="G2858" s="114" t="s">
        <v>32</v>
      </c>
      <c r="H2858" s="373">
        <v>260</v>
      </c>
      <c r="I2858" s="374"/>
      <c r="J2858" s="375"/>
      <c r="K2858" s="103" t="s">
        <v>4916</v>
      </c>
      <c r="L2858" s="114"/>
      <c r="M2858" s="114"/>
      <c r="N2858" s="103"/>
      <c r="O2858" s="103" t="s">
        <v>17</v>
      </c>
    </row>
    <row r="2859" spans="1:15" ht="22.5" hidden="1" customHeight="1">
      <c r="A2859" s="103">
        <f>MAX(A$1:A2858)+1</f>
        <v>2666</v>
      </c>
      <c r="B2859" s="103" t="s">
        <v>4917</v>
      </c>
      <c r="C2859" s="103" t="s">
        <v>4914</v>
      </c>
      <c r="D2859" s="103"/>
      <c r="E2859" s="103"/>
      <c r="F2859" s="114" t="s">
        <v>36</v>
      </c>
      <c r="G2859" s="114" t="s">
        <v>32</v>
      </c>
      <c r="H2859" s="373">
        <v>130</v>
      </c>
      <c r="I2859" s="374"/>
      <c r="J2859" s="375"/>
      <c r="K2859" s="103" t="s">
        <v>4918</v>
      </c>
      <c r="L2859" s="114"/>
      <c r="M2859" s="114"/>
      <c r="N2859" s="103"/>
      <c r="O2859" s="103" t="s">
        <v>17</v>
      </c>
    </row>
    <row r="2860" spans="1:15" ht="22.5" hidden="1" customHeight="1">
      <c r="A2860" s="103">
        <f>MAX(A$1:A2859)+1</f>
        <v>2667</v>
      </c>
      <c r="B2860" s="103" t="s">
        <v>4919</v>
      </c>
      <c r="C2860" s="181" t="s">
        <v>4920</v>
      </c>
      <c r="D2860" s="103"/>
      <c r="E2860" s="103"/>
      <c r="F2860" s="114" t="s">
        <v>36</v>
      </c>
      <c r="G2860" s="114" t="s">
        <v>32</v>
      </c>
      <c r="H2860" s="373">
        <v>130</v>
      </c>
      <c r="I2860" s="374"/>
      <c r="J2860" s="375"/>
      <c r="K2860" s="259" t="s">
        <v>4920</v>
      </c>
      <c r="L2860" s="114"/>
      <c r="M2860" s="114"/>
      <c r="N2860" s="103"/>
      <c r="O2860" s="103" t="s">
        <v>17</v>
      </c>
    </row>
    <row r="2861" spans="1:15" ht="22.5" hidden="1" customHeight="1">
      <c r="A2861" s="103">
        <f>MAX(A$1:A2860)+1</f>
        <v>2668</v>
      </c>
      <c r="B2861" s="103">
        <v>310901002</v>
      </c>
      <c r="C2861" s="103" t="s">
        <v>4921</v>
      </c>
      <c r="D2861" s="103"/>
      <c r="E2861" s="103"/>
      <c r="F2861" s="114" t="s">
        <v>31</v>
      </c>
      <c r="G2861" s="114" t="s">
        <v>32</v>
      </c>
      <c r="H2861" s="373">
        <v>26</v>
      </c>
      <c r="I2861" s="374"/>
      <c r="J2861" s="375"/>
      <c r="K2861" s="103"/>
      <c r="L2861" s="114"/>
      <c r="M2861" s="114"/>
      <c r="N2861" s="103"/>
      <c r="O2861" s="103" t="s">
        <v>17</v>
      </c>
    </row>
    <row r="2862" spans="1:15" ht="22.5" hidden="1" customHeight="1">
      <c r="A2862" s="103">
        <f>MAX(A$1:A2861)+1</f>
        <v>2669</v>
      </c>
      <c r="B2862" s="103">
        <v>310901003</v>
      </c>
      <c r="C2862" s="103" t="s">
        <v>4922</v>
      </c>
      <c r="D2862" s="103"/>
      <c r="E2862" s="103"/>
      <c r="F2862" s="114" t="s">
        <v>31</v>
      </c>
      <c r="G2862" s="114" t="s">
        <v>32</v>
      </c>
      <c r="H2862" s="373">
        <v>78</v>
      </c>
      <c r="I2862" s="374"/>
      <c r="J2862" s="375"/>
      <c r="K2862" s="103"/>
      <c r="L2862" s="114"/>
      <c r="M2862" s="114"/>
      <c r="N2862" s="103"/>
      <c r="O2862" s="103" t="s">
        <v>17</v>
      </c>
    </row>
    <row r="2863" spans="1:15" ht="22.5" hidden="1" customHeight="1">
      <c r="A2863" s="103">
        <f>MAX(A$1:A2862)+1</f>
        <v>2670</v>
      </c>
      <c r="B2863" s="103">
        <v>310901004</v>
      </c>
      <c r="C2863" s="103" t="s">
        <v>4923</v>
      </c>
      <c r="D2863" s="103" t="s">
        <v>3961</v>
      </c>
      <c r="E2863" s="103"/>
      <c r="F2863" s="114" t="s">
        <v>31</v>
      </c>
      <c r="G2863" s="114" t="s">
        <v>32</v>
      </c>
      <c r="H2863" s="373">
        <v>65</v>
      </c>
      <c r="I2863" s="374"/>
      <c r="J2863" s="375"/>
      <c r="K2863" s="103"/>
      <c r="L2863" s="114"/>
      <c r="M2863" s="114"/>
      <c r="N2863" s="103"/>
      <c r="O2863" s="103" t="s">
        <v>17</v>
      </c>
    </row>
    <row r="2864" spans="1:15" ht="22.5" hidden="1" customHeight="1">
      <c r="A2864" s="103">
        <f>MAX(A$1:A2863)+1</f>
        <v>2671</v>
      </c>
      <c r="B2864" s="103">
        <v>310901005</v>
      </c>
      <c r="C2864" s="103" t="s">
        <v>4924</v>
      </c>
      <c r="D2864" s="103" t="s">
        <v>4925</v>
      </c>
      <c r="E2864" s="103"/>
      <c r="F2864" s="114" t="s">
        <v>36</v>
      </c>
      <c r="G2864" s="114" t="s">
        <v>32</v>
      </c>
      <c r="H2864" s="376">
        <v>450</v>
      </c>
      <c r="I2864" s="377"/>
      <c r="J2864" s="378"/>
      <c r="K2864" s="103"/>
      <c r="L2864" s="188"/>
      <c r="M2864" s="188"/>
      <c r="N2864" s="103"/>
      <c r="O2864" s="103" t="s">
        <v>786</v>
      </c>
    </row>
    <row r="2865" spans="1:15" ht="22.5" hidden="1" customHeight="1">
      <c r="A2865" s="103">
        <f>MAX(A$1:A2864)+1</f>
        <v>2672</v>
      </c>
      <c r="B2865" s="103">
        <v>310901006</v>
      </c>
      <c r="C2865" s="103" t="s">
        <v>4926</v>
      </c>
      <c r="D2865" s="103" t="s">
        <v>4927</v>
      </c>
      <c r="E2865" s="103"/>
      <c r="F2865" s="114" t="s">
        <v>36</v>
      </c>
      <c r="G2865" s="114" t="s">
        <v>32</v>
      </c>
      <c r="H2865" s="373">
        <v>1560</v>
      </c>
      <c r="I2865" s="374"/>
      <c r="J2865" s="375"/>
      <c r="K2865" s="103"/>
      <c r="L2865" s="114"/>
      <c r="M2865" s="114"/>
      <c r="N2865" s="103"/>
      <c r="O2865" s="103" t="s">
        <v>17</v>
      </c>
    </row>
    <row r="2866" spans="1:15" ht="22.5" hidden="1" customHeight="1">
      <c r="A2866" s="103">
        <f>MAX(A$1:A2865)+1</f>
        <v>2673</v>
      </c>
      <c r="B2866" s="103">
        <v>310901007</v>
      </c>
      <c r="C2866" s="103" t="s">
        <v>4928</v>
      </c>
      <c r="D2866" s="103" t="s">
        <v>4929</v>
      </c>
      <c r="E2866" s="103" t="s">
        <v>4930</v>
      </c>
      <c r="F2866" s="114" t="s">
        <v>36</v>
      </c>
      <c r="G2866" s="114" t="s">
        <v>3025</v>
      </c>
      <c r="H2866" s="376">
        <v>299</v>
      </c>
      <c r="I2866" s="377"/>
      <c r="J2866" s="378"/>
      <c r="K2866" s="103"/>
      <c r="L2866" s="188"/>
      <c r="M2866" s="188"/>
      <c r="N2866" s="103"/>
      <c r="O2866" s="103" t="s">
        <v>786</v>
      </c>
    </row>
    <row r="2867" spans="1:15" ht="22.5" hidden="1" customHeight="1">
      <c r="A2867" s="103">
        <f>MAX(A$1:A2866)+1</f>
        <v>2674</v>
      </c>
      <c r="B2867" s="103" t="s">
        <v>4931</v>
      </c>
      <c r="C2867" s="103" t="s">
        <v>3318</v>
      </c>
      <c r="D2867" s="103"/>
      <c r="E2867" s="103"/>
      <c r="F2867" s="114" t="s">
        <v>36</v>
      </c>
      <c r="G2867" s="114" t="s">
        <v>3025</v>
      </c>
      <c r="H2867" s="373">
        <v>65</v>
      </c>
      <c r="I2867" s="374"/>
      <c r="J2867" s="375"/>
      <c r="K2867" s="103" t="s">
        <v>3318</v>
      </c>
      <c r="L2867" s="114"/>
      <c r="M2867" s="114"/>
      <c r="N2867" s="103"/>
      <c r="O2867" s="103" t="s">
        <v>17</v>
      </c>
    </row>
    <row r="2868" spans="1:15" ht="22.5" hidden="1" customHeight="1">
      <c r="A2868" s="103">
        <f>MAX(A$1:A2867)+1</f>
        <v>2675</v>
      </c>
      <c r="B2868" s="103">
        <v>310901008</v>
      </c>
      <c r="C2868" s="103" t="s">
        <v>4932</v>
      </c>
      <c r="D2868" s="103" t="s">
        <v>4933</v>
      </c>
      <c r="E2868" s="103" t="s">
        <v>4934</v>
      </c>
      <c r="F2868" s="114" t="s">
        <v>36</v>
      </c>
      <c r="G2868" s="114" t="s">
        <v>32</v>
      </c>
      <c r="H2868" s="376">
        <v>531</v>
      </c>
      <c r="I2868" s="377"/>
      <c r="J2868" s="378"/>
      <c r="K2868" s="103"/>
      <c r="L2868" s="188"/>
      <c r="M2868" s="188"/>
      <c r="N2868" s="103"/>
      <c r="O2868" s="103" t="s">
        <v>786</v>
      </c>
    </row>
    <row r="2869" spans="1:15" ht="22.5" hidden="1" customHeight="1">
      <c r="A2869" s="103">
        <f>MAX(A$1:A2868)+1</f>
        <v>2676</v>
      </c>
      <c r="B2869" s="103">
        <v>310901009</v>
      </c>
      <c r="C2869" s="103" t="s">
        <v>4791</v>
      </c>
      <c r="D2869" s="103" t="s">
        <v>4935</v>
      </c>
      <c r="E2869" s="103" t="s">
        <v>4936</v>
      </c>
      <c r="F2869" s="114" t="s">
        <v>31</v>
      </c>
      <c r="G2869" s="114" t="s">
        <v>32</v>
      </c>
      <c r="H2869" s="373">
        <v>65</v>
      </c>
      <c r="I2869" s="374"/>
      <c r="J2869" s="375"/>
      <c r="K2869" s="103"/>
      <c r="L2869" s="114"/>
      <c r="M2869" s="114"/>
      <c r="N2869" s="103"/>
      <c r="O2869" s="103" t="s">
        <v>17</v>
      </c>
    </row>
    <row r="2870" spans="1:15" ht="22.5" hidden="1" customHeight="1">
      <c r="A2870" s="103">
        <f>MAX(A$1:A2869)+1</f>
        <v>2677</v>
      </c>
      <c r="B2870" s="103">
        <v>310901010</v>
      </c>
      <c r="C2870" s="103" t="s">
        <v>4937</v>
      </c>
      <c r="D2870" s="103"/>
      <c r="E2870" s="103"/>
      <c r="F2870" s="114" t="s">
        <v>36</v>
      </c>
      <c r="G2870" s="114" t="s">
        <v>32</v>
      </c>
      <c r="H2870" s="373">
        <v>390</v>
      </c>
      <c r="I2870" s="374"/>
      <c r="J2870" s="375"/>
      <c r="K2870" s="103"/>
      <c r="L2870" s="114"/>
      <c r="M2870" s="114"/>
      <c r="N2870" s="103"/>
      <c r="O2870" s="103" t="s">
        <v>17</v>
      </c>
    </row>
    <row r="2871" spans="1:15" ht="33.75" hidden="1" customHeight="1">
      <c r="A2871" s="103">
        <f>MAX(A$1:A2870)+1</f>
        <v>2678</v>
      </c>
      <c r="B2871" s="133">
        <v>310901011</v>
      </c>
      <c r="C2871" s="152" t="s">
        <v>4938</v>
      </c>
      <c r="D2871" s="152" t="s">
        <v>4939</v>
      </c>
      <c r="E2871" s="150"/>
      <c r="F2871" s="95" t="s">
        <v>23</v>
      </c>
      <c r="G2871" s="147" t="s">
        <v>32</v>
      </c>
      <c r="H2871" s="373" t="s">
        <v>56</v>
      </c>
      <c r="I2871" s="374"/>
      <c r="J2871" s="375"/>
      <c r="K2871" s="125" t="s">
        <v>336</v>
      </c>
      <c r="L2871" s="114"/>
      <c r="M2871" s="114"/>
      <c r="N2871" s="103"/>
      <c r="O2871" s="103" t="s">
        <v>17</v>
      </c>
    </row>
    <row r="2872" spans="1:15" s="87" customFormat="1" ht="22.5" hidden="1" customHeight="1">
      <c r="A2872" s="103"/>
      <c r="B2872" s="103">
        <v>310902</v>
      </c>
      <c r="C2872" s="103" t="s">
        <v>4940</v>
      </c>
      <c r="D2872" s="103"/>
      <c r="E2872" s="103"/>
      <c r="F2872" s="114"/>
      <c r="G2872" s="114"/>
      <c r="H2872" s="373"/>
      <c r="I2872" s="374"/>
      <c r="J2872" s="375"/>
      <c r="K2872" s="103"/>
      <c r="L2872" s="114"/>
      <c r="M2872" s="114"/>
      <c r="N2872" s="103"/>
      <c r="O2872" s="103" t="s">
        <v>17</v>
      </c>
    </row>
    <row r="2873" spans="1:15" ht="22.5" hidden="1" customHeight="1">
      <c r="A2873" s="103">
        <f>MAX(A$1:A2872)+1</f>
        <v>2679</v>
      </c>
      <c r="B2873" s="103">
        <v>310902001</v>
      </c>
      <c r="C2873" s="103" t="s">
        <v>4941</v>
      </c>
      <c r="D2873" s="103"/>
      <c r="E2873" s="103"/>
      <c r="F2873" s="114" t="s">
        <v>36</v>
      </c>
      <c r="G2873" s="114" t="s">
        <v>1381</v>
      </c>
      <c r="H2873" s="373">
        <v>52</v>
      </c>
      <c r="I2873" s="374"/>
      <c r="J2873" s="375"/>
      <c r="K2873" s="103"/>
      <c r="L2873" s="114"/>
      <c r="M2873" s="114"/>
      <c r="N2873" s="103"/>
      <c r="O2873" s="103" t="s">
        <v>17</v>
      </c>
    </row>
    <row r="2874" spans="1:15" ht="22.5" hidden="1" customHeight="1">
      <c r="A2874" s="103">
        <f>MAX(A$1:A2873)+1</f>
        <v>2680</v>
      </c>
      <c r="B2874" s="103" t="s">
        <v>4942</v>
      </c>
      <c r="C2874" s="103" t="s">
        <v>4941</v>
      </c>
      <c r="D2874" s="103"/>
      <c r="E2874" s="103"/>
      <c r="F2874" s="114" t="s">
        <v>36</v>
      </c>
      <c r="G2874" s="114" t="s">
        <v>1381</v>
      </c>
      <c r="H2874" s="373">
        <v>182</v>
      </c>
      <c r="I2874" s="374"/>
      <c r="J2874" s="375"/>
      <c r="K2874" s="103" t="s">
        <v>4943</v>
      </c>
      <c r="L2874" s="114"/>
      <c r="M2874" s="114"/>
      <c r="N2874" s="103"/>
      <c r="O2874" s="103" t="s">
        <v>17</v>
      </c>
    </row>
    <row r="2875" spans="1:15" ht="22.5" hidden="1" customHeight="1">
      <c r="A2875" s="103">
        <f>MAX(A$1:A2874)+1</f>
        <v>2681</v>
      </c>
      <c r="B2875" s="103">
        <v>310902002</v>
      </c>
      <c r="C2875" s="103" t="s">
        <v>4944</v>
      </c>
      <c r="D2875" s="103" t="s">
        <v>4945</v>
      </c>
      <c r="E2875" s="103"/>
      <c r="F2875" s="114" t="s">
        <v>36</v>
      </c>
      <c r="G2875" s="114" t="s">
        <v>32</v>
      </c>
      <c r="H2875" s="373">
        <v>520</v>
      </c>
      <c r="I2875" s="374"/>
      <c r="J2875" s="375"/>
      <c r="K2875" s="103"/>
      <c r="L2875" s="114"/>
      <c r="M2875" s="114"/>
      <c r="N2875" s="103"/>
      <c r="O2875" s="103" t="s">
        <v>17</v>
      </c>
    </row>
    <row r="2876" spans="1:15" ht="22.5" hidden="1" customHeight="1">
      <c r="A2876" s="103">
        <f>MAX(A$1:A2875)+1</f>
        <v>2682</v>
      </c>
      <c r="B2876" s="103">
        <v>310902003</v>
      </c>
      <c r="C2876" s="103" t="s">
        <v>4946</v>
      </c>
      <c r="D2876" s="103"/>
      <c r="E2876" s="103"/>
      <c r="F2876" s="114" t="s">
        <v>36</v>
      </c>
      <c r="G2876" s="114" t="s">
        <v>32</v>
      </c>
      <c r="H2876" s="373">
        <v>455</v>
      </c>
      <c r="I2876" s="374"/>
      <c r="J2876" s="375"/>
      <c r="K2876" s="103"/>
      <c r="L2876" s="114"/>
      <c r="M2876" s="114"/>
      <c r="N2876" s="103"/>
      <c r="O2876" s="103" t="s">
        <v>17</v>
      </c>
    </row>
    <row r="2877" spans="1:15" ht="22.5" hidden="1" customHeight="1">
      <c r="A2877" s="103">
        <f>MAX(A$1:A2876)+1</f>
        <v>2683</v>
      </c>
      <c r="B2877" s="103">
        <v>310902004</v>
      </c>
      <c r="C2877" s="103" t="s">
        <v>4947</v>
      </c>
      <c r="D2877" s="103"/>
      <c r="E2877" s="103"/>
      <c r="F2877" s="114" t="s">
        <v>36</v>
      </c>
      <c r="G2877" s="114" t="s">
        <v>32</v>
      </c>
      <c r="H2877" s="373">
        <v>455</v>
      </c>
      <c r="I2877" s="374"/>
      <c r="J2877" s="375"/>
      <c r="K2877" s="103"/>
      <c r="L2877" s="114"/>
      <c r="M2877" s="114"/>
      <c r="N2877" s="103"/>
      <c r="O2877" s="103" t="s">
        <v>17</v>
      </c>
    </row>
    <row r="2878" spans="1:15" ht="22.5" hidden="1" customHeight="1">
      <c r="A2878" s="103">
        <f>MAX(A$1:A2877)+1</f>
        <v>2684</v>
      </c>
      <c r="B2878" s="103" t="s">
        <v>4949</v>
      </c>
      <c r="C2878" s="103" t="s">
        <v>4948</v>
      </c>
      <c r="D2878" s="103"/>
      <c r="E2878" s="103"/>
      <c r="F2878" s="114" t="s">
        <v>36</v>
      </c>
      <c r="G2878" s="114" t="s">
        <v>32</v>
      </c>
      <c r="H2878" s="373">
        <v>650</v>
      </c>
      <c r="I2878" s="374"/>
      <c r="J2878" s="375"/>
      <c r="K2878" s="103" t="s">
        <v>4950</v>
      </c>
      <c r="L2878" s="114"/>
      <c r="M2878" s="114"/>
      <c r="N2878" s="103"/>
      <c r="O2878" s="103" t="s">
        <v>17</v>
      </c>
    </row>
    <row r="2879" spans="1:15" ht="22.5" hidden="1" customHeight="1">
      <c r="A2879" s="103">
        <f>MAX(A$1:A2878)+1</f>
        <v>2685</v>
      </c>
      <c r="B2879" s="103">
        <v>310902005</v>
      </c>
      <c r="C2879" s="103" t="s">
        <v>4951</v>
      </c>
      <c r="D2879" s="103" t="s">
        <v>4952</v>
      </c>
      <c r="E2879" s="103"/>
      <c r="F2879" s="114" t="s">
        <v>36</v>
      </c>
      <c r="G2879" s="114" t="s">
        <v>32</v>
      </c>
      <c r="H2879" s="373">
        <v>145</v>
      </c>
      <c r="I2879" s="374"/>
      <c r="J2879" s="375"/>
      <c r="K2879" s="103"/>
      <c r="L2879" s="114"/>
      <c r="M2879" s="126"/>
      <c r="N2879" s="103"/>
      <c r="O2879" s="103" t="s">
        <v>17</v>
      </c>
    </row>
    <row r="2880" spans="1:15" ht="22.5" hidden="1" customHeight="1">
      <c r="A2880" s="103">
        <f>MAX(A$1:A2879)+1</f>
        <v>2686</v>
      </c>
      <c r="B2880" s="103">
        <v>310902006</v>
      </c>
      <c r="C2880" s="103" t="s">
        <v>4953</v>
      </c>
      <c r="D2880" s="103" t="s">
        <v>4954</v>
      </c>
      <c r="E2880" s="103" t="s">
        <v>4955</v>
      </c>
      <c r="F2880" s="114" t="s">
        <v>36</v>
      </c>
      <c r="G2880" s="114" t="s">
        <v>32</v>
      </c>
      <c r="H2880" s="373">
        <v>283</v>
      </c>
      <c r="I2880" s="374"/>
      <c r="J2880" s="375"/>
      <c r="K2880" s="103" t="s">
        <v>4956</v>
      </c>
      <c r="L2880" s="114"/>
      <c r="M2880" s="126"/>
      <c r="N2880" s="103"/>
      <c r="O2880" s="103" t="s">
        <v>17</v>
      </c>
    </row>
    <row r="2881" spans="1:15" ht="22.5" hidden="1" customHeight="1">
      <c r="A2881" s="103">
        <f>MAX(A$1:A2880)+1</f>
        <v>2687</v>
      </c>
      <c r="B2881" s="103" t="s">
        <v>4957</v>
      </c>
      <c r="C2881" s="103" t="s">
        <v>4953</v>
      </c>
      <c r="D2881" s="103"/>
      <c r="E2881" s="103"/>
      <c r="F2881" s="114" t="s">
        <v>36</v>
      </c>
      <c r="G2881" s="114" t="s">
        <v>4958</v>
      </c>
      <c r="H2881" s="373">
        <v>169</v>
      </c>
      <c r="I2881" s="374"/>
      <c r="J2881" s="375"/>
      <c r="K2881" s="103" t="s">
        <v>4959</v>
      </c>
      <c r="L2881" s="114"/>
      <c r="M2881" s="114"/>
      <c r="N2881" s="103"/>
      <c r="O2881" s="103" t="s">
        <v>17</v>
      </c>
    </row>
    <row r="2882" spans="1:15" ht="22.5" hidden="1" customHeight="1">
      <c r="A2882" s="103">
        <f>MAX(A$1:A2881)+1</f>
        <v>2688</v>
      </c>
      <c r="B2882" s="103" t="s">
        <v>4960</v>
      </c>
      <c r="C2882" s="103" t="s">
        <v>4953</v>
      </c>
      <c r="D2882" s="103"/>
      <c r="E2882" s="103"/>
      <c r="F2882" s="114" t="s">
        <v>36</v>
      </c>
      <c r="G2882" s="114" t="s">
        <v>4958</v>
      </c>
      <c r="H2882" s="373">
        <v>195</v>
      </c>
      <c r="I2882" s="374"/>
      <c r="J2882" s="375"/>
      <c r="K2882" s="103" t="s">
        <v>4961</v>
      </c>
      <c r="L2882" s="114"/>
      <c r="M2882" s="114"/>
      <c r="N2882" s="103"/>
      <c r="O2882" s="103" t="s">
        <v>17</v>
      </c>
    </row>
    <row r="2883" spans="1:15" ht="22.5" hidden="1" customHeight="1">
      <c r="A2883" s="103">
        <f>MAX(A$1:A2882)+1</f>
        <v>2689</v>
      </c>
      <c r="B2883" s="103" t="s">
        <v>4962</v>
      </c>
      <c r="C2883" s="103" t="s">
        <v>4953</v>
      </c>
      <c r="D2883" s="103"/>
      <c r="E2883" s="103" t="s">
        <v>252</v>
      </c>
      <c r="F2883" s="114" t="s">
        <v>36</v>
      </c>
      <c r="G2883" s="114" t="s">
        <v>4958</v>
      </c>
      <c r="H2883" s="376">
        <v>135</v>
      </c>
      <c r="I2883" s="377"/>
      <c r="J2883" s="378"/>
      <c r="K2883" s="103" t="s">
        <v>4963</v>
      </c>
      <c r="L2883" s="188"/>
      <c r="M2883" s="188"/>
      <c r="N2883" s="103"/>
      <c r="O2883" s="103" t="s">
        <v>786</v>
      </c>
    </row>
    <row r="2884" spans="1:15" ht="22.5" hidden="1" customHeight="1">
      <c r="A2884" s="103">
        <f>MAX(A$1:A2883)+1</f>
        <v>2690</v>
      </c>
      <c r="B2884" s="103">
        <v>310902007</v>
      </c>
      <c r="C2884" s="103" t="s">
        <v>4964</v>
      </c>
      <c r="D2884" s="103" t="s">
        <v>4639</v>
      </c>
      <c r="E2884" s="103"/>
      <c r="F2884" s="114" t="s">
        <v>36</v>
      </c>
      <c r="G2884" s="114" t="s">
        <v>32</v>
      </c>
      <c r="H2884" s="373">
        <v>390</v>
      </c>
      <c r="I2884" s="374"/>
      <c r="J2884" s="375"/>
      <c r="K2884" s="103"/>
      <c r="L2884" s="114"/>
      <c r="M2884" s="114"/>
      <c r="N2884" s="103"/>
      <c r="O2884" s="103" t="s">
        <v>17</v>
      </c>
    </row>
    <row r="2885" spans="1:15" ht="22.5" hidden="1" customHeight="1">
      <c r="A2885" s="103">
        <f>MAX(A$1:A2884)+1</f>
        <v>2691</v>
      </c>
      <c r="B2885" s="103">
        <v>310902008</v>
      </c>
      <c r="C2885" s="103" t="s">
        <v>4965</v>
      </c>
      <c r="D2885" s="103" t="s">
        <v>4966</v>
      </c>
      <c r="E2885" s="103"/>
      <c r="F2885" s="114" t="s">
        <v>36</v>
      </c>
      <c r="G2885" s="114" t="s">
        <v>32</v>
      </c>
      <c r="H2885" s="373">
        <v>520</v>
      </c>
      <c r="I2885" s="374"/>
      <c r="J2885" s="375"/>
      <c r="K2885" s="103"/>
      <c r="L2885" s="114"/>
      <c r="M2885" s="114"/>
      <c r="N2885" s="103"/>
      <c r="O2885" s="103" t="s">
        <v>17</v>
      </c>
    </row>
    <row r="2886" spans="1:15" ht="22.5" hidden="1" customHeight="1">
      <c r="A2886" s="103">
        <f>MAX(A$1:A2885)+1</f>
        <v>2692</v>
      </c>
      <c r="B2886" s="103">
        <v>310902009</v>
      </c>
      <c r="C2886" s="103" t="s">
        <v>4967</v>
      </c>
      <c r="D2886" s="103" t="s">
        <v>4968</v>
      </c>
      <c r="E2886" s="103"/>
      <c r="F2886" s="114" t="s">
        <v>36</v>
      </c>
      <c r="G2886" s="114" t="s">
        <v>32</v>
      </c>
      <c r="H2886" s="373">
        <v>605</v>
      </c>
      <c r="I2886" s="374"/>
      <c r="J2886" s="375"/>
      <c r="K2886" s="103"/>
      <c r="L2886" s="114"/>
      <c r="M2886" s="126"/>
      <c r="N2886" s="103"/>
      <c r="O2886" s="103" t="s">
        <v>17</v>
      </c>
    </row>
    <row r="2887" spans="1:15" ht="22.5" hidden="1" customHeight="1">
      <c r="A2887" s="103">
        <f>MAX(A$1:A2886)+1</f>
        <v>2693</v>
      </c>
      <c r="B2887" s="103">
        <v>310902011</v>
      </c>
      <c r="C2887" s="103" t="s">
        <v>4969</v>
      </c>
      <c r="D2887" s="103"/>
      <c r="E2887" s="103"/>
      <c r="F2887" s="114" t="s">
        <v>36</v>
      </c>
      <c r="G2887" s="114" t="s">
        <v>32</v>
      </c>
      <c r="H2887" s="373">
        <v>260</v>
      </c>
      <c r="I2887" s="374"/>
      <c r="J2887" s="375"/>
      <c r="K2887" s="103" t="s">
        <v>4970</v>
      </c>
      <c r="L2887" s="114"/>
      <c r="M2887" s="114"/>
      <c r="N2887" s="103"/>
      <c r="O2887" s="103" t="s">
        <v>17</v>
      </c>
    </row>
    <row r="2888" spans="1:15" ht="22.5" hidden="1" customHeight="1">
      <c r="A2888" s="103">
        <f>MAX(A$1:A2887)+1</f>
        <v>2694</v>
      </c>
      <c r="B2888" s="103">
        <v>310902012</v>
      </c>
      <c r="C2888" s="103" t="s">
        <v>4971</v>
      </c>
      <c r="D2888" s="103"/>
      <c r="E2888" s="103"/>
      <c r="F2888" s="114" t="s">
        <v>36</v>
      </c>
      <c r="G2888" s="114" t="s">
        <v>32</v>
      </c>
      <c r="H2888" s="373">
        <v>39</v>
      </c>
      <c r="I2888" s="374"/>
      <c r="J2888" s="375"/>
      <c r="K2888" s="103"/>
      <c r="L2888" s="114"/>
      <c r="M2888" s="114"/>
      <c r="N2888" s="103"/>
      <c r="O2888" s="103" t="s">
        <v>17</v>
      </c>
    </row>
    <row r="2889" spans="1:15" ht="22.5" hidden="1" customHeight="1">
      <c r="A2889" s="103">
        <f>MAX(A$1:A2888)+1</f>
        <v>2695</v>
      </c>
      <c r="B2889" s="103">
        <v>310902013</v>
      </c>
      <c r="C2889" s="103" t="s">
        <v>4972</v>
      </c>
      <c r="D2889" s="103" t="s">
        <v>4973</v>
      </c>
      <c r="E2889" s="103"/>
      <c r="F2889" s="114" t="s">
        <v>23</v>
      </c>
      <c r="G2889" s="114" t="s">
        <v>32</v>
      </c>
      <c r="H2889" s="373">
        <v>330</v>
      </c>
      <c r="I2889" s="374"/>
      <c r="J2889" s="375"/>
      <c r="K2889" s="103"/>
      <c r="L2889" s="114"/>
      <c r="M2889" s="114"/>
      <c r="N2889" s="103"/>
      <c r="O2889" s="103" t="s">
        <v>17</v>
      </c>
    </row>
    <row r="2890" spans="1:15" ht="22.5" hidden="1" customHeight="1">
      <c r="A2890" s="103">
        <f>MAX(A$1:A2889)+1</f>
        <v>2696</v>
      </c>
      <c r="B2890" s="103">
        <v>310902014</v>
      </c>
      <c r="C2890" s="103" t="s">
        <v>4974</v>
      </c>
      <c r="D2890" s="103"/>
      <c r="E2890" s="103"/>
      <c r="F2890" s="114" t="s">
        <v>31</v>
      </c>
      <c r="G2890" s="114" t="s">
        <v>32</v>
      </c>
      <c r="H2890" s="373">
        <v>320</v>
      </c>
      <c r="I2890" s="374"/>
      <c r="J2890" s="375"/>
      <c r="K2890" s="103"/>
      <c r="L2890" s="114"/>
      <c r="M2890" s="114"/>
      <c r="N2890" s="103"/>
      <c r="O2890" s="103" t="s">
        <v>17</v>
      </c>
    </row>
    <row r="2891" spans="1:15" ht="33.75" hidden="1" customHeight="1">
      <c r="A2891" s="103">
        <f>MAX(A$1:A2890)+1</f>
        <v>2697</v>
      </c>
      <c r="B2891" s="103">
        <v>310902016</v>
      </c>
      <c r="C2891" s="154" t="s">
        <v>4976</v>
      </c>
      <c r="D2891" s="154" t="s">
        <v>4977</v>
      </c>
      <c r="E2891" s="154"/>
      <c r="F2891" s="114" t="s">
        <v>36</v>
      </c>
      <c r="G2891" s="188" t="s">
        <v>32</v>
      </c>
      <c r="H2891" s="373">
        <v>350</v>
      </c>
      <c r="I2891" s="374"/>
      <c r="J2891" s="375"/>
      <c r="K2891" s="154" t="s">
        <v>4978</v>
      </c>
      <c r="L2891" s="114"/>
      <c r="M2891" s="188"/>
      <c r="N2891" s="114"/>
      <c r="O2891" s="103" t="s">
        <v>915</v>
      </c>
    </row>
    <row r="2892" spans="1:15" ht="45" hidden="1" customHeight="1">
      <c r="A2892" s="103">
        <f>MAX(A$1:A2891)+1</f>
        <v>2698</v>
      </c>
      <c r="B2892" s="150">
        <v>310902017</v>
      </c>
      <c r="C2892" s="150" t="s">
        <v>4979</v>
      </c>
      <c r="D2892" s="150" t="s">
        <v>4980</v>
      </c>
      <c r="E2892" s="150"/>
      <c r="F2892" s="147" t="s">
        <v>23</v>
      </c>
      <c r="G2892" s="147" t="s">
        <v>32</v>
      </c>
      <c r="H2892" s="373">
        <v>130</v>
      </c>
      <c r="I2892" s="374"/>
      <c r="J2892" s="375"/>
      <c r="K2892" s="150"/>
      <c r="L2892" s="147"/>
      <c r="M2892" s="147"/>
      <c r="N2892" s="103"/>
      <c r="O2892" s="103" t="s">
        <v>17</v>
      </c>
    </row>
    <row r="2893" spans="1:15" ht="33.75" hidden="1" customHeight="1">
      <c r="A2893" s="103">
        <f>MAX(A$1:A2892)+1</f>
        <v>2699</v>
      </c>
      <c r="B2893" s="150">
        <v>310902018</v>
      </c>
      <c r="C2893" s="268" t="s">
        <v>4981</v>
      </c>
      <c r="D2893" s="150" t="s">
        <v>4982</v>
      </c>
      <c r="E2893" s="150"/>
      <c r="F2893" s="118" t="s">
        <v>23</v>
      </c>
      <c r="G2893" s="147" t="s">
        <v>32</v>
      </c>
      <c r="H2893" s="373" t="s">
        <v>56</v>
      </c>
      <c r="I2893" s="374"/>
      <c r="J2893" s="375"/>
      <c r="K2893" s="268"/>
      <c r="L2893" s="114"/>
      <c r="M2893" s="114"/>
      <c r="N2893" s="103"/>
      <c r="O2893" s="103" t="s">
        <v>492</v>
      </c>
    </row>
    <row r="2894" spans="1:15" s="87" customFormat="1" ht="22.5" hidden="1" customHeight="1">
      <c r="A2894" s="103"/>
      <c r="B2894" s="103">
        <v>310903</v>
      </c>
      <c r="C2894" s="103" t="s">
        <v>4983</v>
      </c>
      <c r="D2894" s="103"/>
      <c r="E2894" s="103"/>
      <c r="F2894" s="114"/>
      <c r="G2894" s="114"/>
      <c r="H2894" s="373"/>
      <c r="I2894" s="374"/>
      <c r="J2894" s="375"/>
      <c r="K2894" s="103"/>
      <c r="L2894" s="114"/>
      <c r="M2894" s="114"/>
      <c r="N2894" s="103"/>
      <c r="O2894" s="103" t="s">
        <v>17</v>
      </c>
    </row>
    <row r="2895" spans="1:15" ht="22.5" hidden="1" customHeight="1">
      <c r="A2895" s="103">
        <f>MAX(A$1:A2894)+1</f>
        <v>2700</v>
      </c>
      <c r="B2895" s="103">
        <v>310903001</v>
      </c>
      <c r="C2895" s="190" t="s">
        <v>4975</v>
      </c>
      <c r="D2895" s="249"/>
      <c r="E2895" s="103"/>
      <c r="F2895" s="114" t="s">
        <v>36</v>
      </c>
      <c r="G2895" s="114" t="s">
        <v>32</v>
      </c>
      <c r="H2895" s="373">
        <v>403</v>
      </c>
      <c r="I2895" s="374"/>
      <c r="J2895" s="375"/>
      <c r="K2895" s="103"/>
      <c r="L2895" s="114"/>
      <c r="M2895" s="114"/>
      <c r="N2895" s="103"/>
      <c r="O2895" s="103" t="s">
        <v>17</v>
      </c>
    </row>
    <row r="2896" spans="1:15" ht="22.5" hidden="1" customHeight="1">
      <c r="A2896" s="103">
        <f>MAX(A$1:A2895)+1</f>
        <v>2701</v>
      </c>
      <c r="B2896" s="103">
        <v>310903002</v>
      </c>
      <c r="C2896" s="190" t="s">
        <v>4984</v>
      </c>
      <c r="D2896" s="249" t="s">
        <v>4985</v>
      </c>
      <c r="E2896" s="103"/>
      <c r="F2896" s="114" t="s">
        <v>36</v>
      </c>
      <c r="G2896" s="114" t="s">
        <v>32</v>
      </c>
      <c r="H2896" s="373">
        <v>520</v>
      </c>
      <c r="I2896" s="374"/>
      <c r="J2896" s="375"/>
      <c r="K2896" s="103"/>
      <c r="L2896" s="114"/>
      <c r="M2896" s="114"/>
      <c r="N2896" s="103"/>
      <c r="O2896" s="103" t="s">
        <v>17</v>
      </c>
    </row>
    <row r="2897" spans="1:15" ht="22.5" hidden="1" customHeight="1">
      <c r="A2897" s="103">
        <f>MAX(A$1:A2896)+1</f>
        <v>2702</v>
      </c>
      <c r="B2897" s="103">
        <v>310903003</v>
      </c>
      <c r="C2897" s="190" t="s">
        <v>4986</v>
      </c>
      <c r="D2897" s="249" t="s">
        <v>4987</v>
      </c>
      <c r="E2897" s="103"/>
      <c r="F2897" s="114" t="s">
        <v>36</v>
      </c>
      <c r="G2897" s="114" t="s">
        <v>32</v>
      </c>
      <c r="H2897" s="373">
        <v>1300</v>
      </c>
      <c r="I2897" s="374"/>
      <c r="J2897" s="375"/>
      <c r="K2897" s="103"/>
      <c r="L2897" s="114"/>
      <c r="M2897" s="114"/>
      <c r="N2897" s="103"/>
      <c r="O2897" s="103" t="s">
        <v>17</v>
      </c>
    </row>
    <row r="2898" spans="1:15" ht="22.5" hidden="1" customHeight="1">
      <c r="A2898" s="103">
        <f>MAX(A$1:A2897)+1</f>
        <v>2703</v>
      </c>
      <c r="B2898" s="103">
        <v>310903004</v>
      </c>
      <c r="C2898" s="190" t="s">
        <v>4988</v>
      </c>
      <c r="D2898" s="249" t="s">
        <v>3961</v>
      </c>
      <c r="E2898" s="103"/>
      <c r="F2898" s="114" t="s">
        <v>36</v>
      </c>
      <c r="G2898" s="114" t="s">
        <v>32</v>
      </c>
      <c r="H2898" s="373">
        <v>195</v>
      </c>
      <c r="I2898" s="374"/>
      <c r="J2898" s="375"/>
      <c r="K2898" s="103"/>
      <c r="L2898" s="114"/>
      <c r="M2898" s="114"/>
      <c r="N2898" s="103"/>
      <c r="O2898" s="103" t="s">
        <v>17</v>
      </c>
    </row>
    <row r="2899" spans="1:15" ht="22.5" hidden="1" customHeight="1">
      <c r="A2899" s="103">
        <f>MAX(A$1:A2898)+1</f>
        <v>2704</v>
      </c>
      <c r="B2899" s="103" t="s">
        <v>4989</v>
      </c>
      <c r="C2899" s="67" t="s">
        <v>4990</v>
      </c>
      <c r="D2899" s="67"/>
      <c r="E2899" s="103"/>
      <c r="F2899" s="114" t="s">
        <v>36</v>
      </c>
      <c r="G2899" s="114" t="s">
        <v>648</v>
      </c>
      <c r="H2899" s="373">
        <v>5070</v>
      </c>
      <c r="I2899" s="374"/>
      <c r="J2899" s="375"/>
      <c r="K2899" s="103" t="s">
        <v>4991</v>
      </c>
      <c r="L2899" s="114"/>
      <c r="M2899" s="114"/>
      <c r="N2899" s="103"/>
      <c r="O2899" s="103" t="s">
        <v>17</v>
      </c>
    </row>
    <row r="2900" spans="1:15" ht="22.5" hidden="1" customHeight="1">
      <c r="A2900" s="103">
        <f>MAX(A$1:A2899)+1</f>
        <v>2705</v>
      </c>
      <c r="B2900" s="103">
        <v>310903005</v>
      </c>
      <c r="C2900" s="190" t="s">
        <v>4992</v>
      </c>
      <c r="D2900" s="249" t="s">
        <v>3961</v>
      </c>
      <c r="E2900" s="103"/>
      <c r="F2900" s="114" t="s">
        <v>36</v>
      </c>
      <c r="G2900" s="114" t="s">
        <v>32</v>
      </c>
      <c r="H2900" s="373">
        <v>180</v>
      </c>
      <c r="I2900" s="374"/>
      <c r="J2900" s="375"/>
      <c r="K2900" s="103"/>
      <c r="L2900" s="114"/>
      <c r="M2900" s="126"/>
      <c r="N2900" s="103"/>
      <c r="O2900" s="103" t="s">
        <v>17</v>
      </c>
    </row>
    <row r="2901" spans="1:15" ht="22.5" hidden="1" customHeight="1">
      <c r="A2901" s="103">
        <f>MAX(A$1:A2900)+1</f>
        <v>2706</v>
      </c>
      <c r="B2901" s="103">
        <v>310903006</v>
      </c>
      <c r="C2901" s="190" t="s">
        <v>4993</v>
      </c>
      <c r="D2901" s="249" t="s">
        <v>3961</v>
      </c>
      <c r="E2901" s="103"/>
      <c r="F2901" s="114" t="s">
        <v>36</v>
      </c>
      <c r="G2901" s="114" t="s">
        <v>32</v>
      </c>
      <c r="H2901" s="373">
        <v>65</v>
      </c>
      <c r="I2901" s="374"/>
      <c r="J2901" s="375"/>
      <c r="K2901" s="103"/>
      <c r="L2901" s="114"/>
      <c r="M2901" s="114"/>
      <c r="N2901" s="103"/>
      <c r="O2901" s="103" t="s">
        <v>17</v>
      </c>
    </row>
    <row r="2902" spans="1:15" ht="22.5" hidden="1" customHeight="1">
      <c r="A2902" s="103">
        <f>MAX(A$1:A2901)+1</f>
        <v>2707</v>
      </c>
      <c r="B2902" s="103">
        <v>310903007</v>
      </c>
      <c r="C2902" s="190" t="s">
        <v>4994</v>
      </c>
      <c r="D2902" s="249"/>
      <c r="E2902" s="103"/>
      <c r="F2902" s="114" t="s">
        <v>36</v>
      </c>
      <c r="G2902" s="114" t="s">
        <v>32</v>
      </c>
      <c r="H2902" s="373">
        <v>1300</v>
      </c>
      <c r="I2902" s="374"/>
      <c r="J2902" s="375"/>
      <c r="K2902" s="103"/>
      <c r="L2902" s="114"/>
      <c r="M2902" s="114"/>
      <c r="N2902" s="103"/>
      <c r="O2902" s="103" t="s">
        <v>17</v>
      </c>
    </row>
    <row r="2903" spans="1:15" ht="22.5" hidden="1" customHeight="1">
      <c r="A2903" s="103">
        <f>MAX(A$1:A2902)+1</f>
        <v>2708</v>
      </c>
      <c r="B2903" s="103">
        <v>310903008</v>
      </c>
      <c r="C2903" s="190" t="s">
        <v>4995</v>
      </c>
      <c r="D2903" s="249" t="s">
        <v>4996</v>
      </c>
      <c r="E2903" s="103"/>
      <c r="F2903" s="114" t="s">
        <v>36</v>
      </c>
      <c r="G2903" s="114" t="s">
        <v>32</v>
      </c>
      <c r="H2903" s="373">
        <v>520</v>
      </c>
      <c r="I2903" s="374"/>
      <c r="J2903" s="375"/>
      <c r="K2903" s="103"/>
      <c r="L2903" s="114"/>
      <c r="M2903" s="114"/>
      <c r="N2903" s="103"/>
      <c r="O2903" s="103" t="s">
        <v>17</v>
      </c>
    </row>
    <row r="2904" spans="1:15" ht="22.5" hidden="1" customHeight="1">
      <c r="A2904" s="103">
        <f>MAX(A$1:A2903)+1</f>
        <v>2709</v>
      </c>
      <c r="B2904" s="103">
        <v>310903009</v>
      </c>
      <c r="C2904" s="190" t="s">
        <v>4997</v>
      </c>
      <c r="D2904" s="249" t="s">
        <v>4998</v>
      </c>
      <c r="E2904" s="103"/>
      <c r="F2904" s="114" t="s">
        <v>36</v>
      </c>
      <c r="G2904" s="114" t="s">
        <v>32</v>
      </c>
      <c r="H2904" s="373">
        <v>585</v>
      </c>
      <c r="I2904" s="374"/>
      <c r="J2904" s="375"/>
      <c r="K2904" s="103"/>
      <c r="L2904" s="114"/>
      <c r="M2904" s="114"/>
      <c r="N2904" s="103"/>
      <c r="O2904" s="103" t="s">
        <v>17</v>
      </c>
    </row>
    <row r="2905" spans="1:15" ht="22.5" hidden="1" customHeight="1">
      <c r="A2905" s="103">
        <f>MAX(A$1:A2904)+1</f>
        <v>2710</v>
      </c>
      <c r="B2905" s="103">
        <v>310903010</v>
      </c>
      <c r="C2905" s="269" t="s">
        <v>4999</v>
      </c>
      <c r="D2905" s="261" t="s">
        <v>5000</v>
      </c>
      <c r="E2905" s="154"/>
      <c r="F2905" s="114" t="s">
        <v>36</v>
      </c>
      <c r="G2905" s="188" t="s">
        <v>32</v>
      </c>
      <c r="H2905" s="373">
        <v>390</v>
      </c>
      <c r="I2905" s="374"/>
      <c r="J2905" s="375"/>
      <c r="K2905" s="154" t="s">
        <v>4956</v>
      </c>
      <c r="L2905" s="114"/>
      <c r="M2905" s="188"/>
      <c r="N2905" s="114"/>
      <c r="O2905" s="103" t="s">
        <v>915</v>
      </c>
    </row>
    <row r="2906" spans="1:15" ht="22.5" hidden="1" customHeight="1">
      <c r="A2906" s="103">
        <f>MAX(A$1:A2905)+1</f>
        <v>2711</v>
      </c>
      <c r="B2906" s="103" t="s">
        <v>5001</v>
      </c>
      <c r="C2906" s="103" t="s">
        <v>4999</v>
      </c>
      <c r="D2906" s="103"/>
      <c r="E2906" s="103"/>
      <c r="F2906" s="114" t="s">
        <v>36</v>
      </c>
      <c r="G2906" s="114" t="s">
        <v>4958</v>
      </c>
      <c r="H2906" s="373">
        <v>169</v>
      </c>
      <c r="I2906" s="374"/>
      <c r="J2906" s="375"/>
      <c r="K2906" s="103" t="s">
        <v>4959</v>
      </c>
      <c r="L2906" s="114"/>
      <c r="M2906" s="114"/>
      <c r="N2906" s="103"/>
      <c r="O2906" s="103" t="s">
        <v>17</v>
      </c>
    </row>
    <row r="2907" spans="1:15" ht="22.5" hidden="1" customHeight="1">
      <c r="A2907" s="103">
        <f>MAX(A$1:A2906)+1</f>
        <v>2712</v>
      </c>
      <c r="B2907" s="103" t="s">
        <v>5002</v>
      </c>
      <c r="C2907" s="103" t="s">
        <v>4999</v>
      </c>
      <c r="D2907" s="103"/>
      <c r="E2907" s="103"/>
      <c r="F2907" s="114" t="s">
        <v>36</v>
      </c>
      <c r="G2907" s="114" t="s">
        <v>4958</v>
      </c>
      <c r="H2907" s="373">
        <v>195</v>
      </c>
      <c r="I2907" s="374"/>
      <c r="J2907" s="375"/>
      <c r="K2907" s="103" t="s">
        <v>4961</v>
      </c>
      <c r="L2907" s="114"/>
      <c r="M2907" s="114"/>
      <c r="N2907" s="103"/>
      <c r="O2907" s="103" t="s">
        <v>17</v>
      </c>
    </row>
    <row r="2908" spans="1:15" ht="22.5" hidden="1" customHeight="1">
      <c r="A2908" s="103">
        <f>MAX(A$1:A2907)+1</f>
        <v>2713</v>
      </c>
      <c r="B2908" s="103" t="s">
        <v>5003</v>
      </c>
      <c r="C2908" s="103" t="s">
        <v>4999</v>
      </c>
      <c r="D2908" s="103"/>
      <c r="E2908" s="103" t="s">
        <v>252</v>
      </c>
      <c r="F2908" s="114" t="s">
        <v>36</v>
      </c>
      <c r="G2908" s="114" t="s">
        <v>4958</v>
      </c>
      <c r="H2908" s="376">
        <v>135</v>
      </c>
      <c r="I2908" s="377"/>
      <c r="J2908" s="378"/>
      <c r="K2908" s="103" t="s">
        <v>4963</v>
      </c>
      <c r="L2908" s="188"/>
      <c r="M2908" s="188"/>
      <c r="N2908" s="103"/>
      <c r="O2908" s="103" t="s">
        <v>786</v>
      </c>
    </row>
    <row r="2909" spans="1:15" ht="22.5" hidden="1" customHeight="1">
      <c r="A2909" s="103">
        <f>MAX(A$1:A2908)+1</f>
        <v>2714</v>
      </c>
      <c r="B2909" s="103">
        <v>310903011</v>
      </c>
      <c r="C2909" s="103" t="s">
        <v>5004</v>
      </c>
      <c r="D2909" s="103" t="s">
        <v>5005</v>
      </c>
      <c r="E2909" s="103"/>
      <c r="F2909" s="114" t="s">
        <v>36</v>
      </c>
      <c r="G2909" s="114" t="s">
        <v>32</v>
      </c>
      <c r="H2909" s="373">
        <v>195</v>
      </c>
      <c r="I2909" s="374"/>
      <c r="J2909" s="375"/>
      <c r="K2909" s="103"/>
      <c r="L2909" s="114"/>
      <c r="M2909" s="114"/>
      <c r="N2909" s="103"/>
      <c r="O2909" s="103" t="s">
        <v>17</v>
      </c>
    </row>
    <row r="2910" spans="1:15" ht="22.5" hidden="1" customHeight="1">
      <c r="A2910" s="103">
        <f>MAX(A$1:A2909)+1</f>
        <v>2715</v>
      </c>
      <c r="B2910" s="103">
        <v>310903012</v>
      </c>
      <c r="C2910" s="103" t="s">
        <v>5006</v>
      </c>
      <c r="D2910" s="103"/>
      <c r="E2910" s="103"/>
      <c r="F2910" s="114" t="s">
        <v>31</v>
      </c>
      <c r="G2910" s="114" t="s">
        <v>32</v>
      </c>
      <c r="H2910" s="373">
        <v>65</v>
      </c>
      <c r="I2910" s="374"/>
      <c r="J2910" s="375"/>
      <c r="K2910" s="103"/>
      <c r="L2910" s="114"/>
      <c r="M2910" s="114"/>
      <c r="N2910" s="103"/>
      <c r="O2910" s="103" t="s">
        <v>17</v>
      </c>
    </row>
    <row r="2911" spans="1:15" ht="22.5" hidden="1" customHeight="1">
      <c r="A2911" s="103">
        <f>MAX(A$1:A2910)+1</f>
        <v>2716</v>
      </c>
      <c r="B2911" s="103">
        <v>310903013</v>
      </c>
      <c r="C2911" s="154" t="s">
        <v>5007</v>
      </c>
      <c r="D2911" s="154" t="s">
        <v>5008</v>
      </c>
      <c r="E2911" s="154"/>
      <c r="F2911" s="114" t="s">
        <v>31</v>
      </c>
      <c r="G2911" s="188" t="s">
        <v>32</v>
      </c>
      <c r="H2911" s="373">
        <v>130</v>
      </c>
      <c r="I2911" s="374"/>
      <c r="J2911" s="375"/>
      <c r="K2911" s="154"/>
      <c r="L2911" s="114"/>
      <c r="M2911" s="188"/>
      <c r="N2911" s="114"/>
      <c r="O2911" s="103" t="s">
        <v>915</v>
      </c>
    </row>
    <row r="2912" spans="1:15" ht="22.5" hidden="1" customHeight="1">
      <c r="A2912" s="103">
        <f>MAX(A$1:A2911)+1</f>
        <v>2717</v>
      </c>
      <c r="B2912" s="103">
        <v>310903014</v>
      </c>
      <c r="C2912" s="103" t="s">
        <v>5009</v>
      </c>
      <c r="D2912" s="103" t="s">
        <v>5010</v>
      </c>
      <c r="E2912" s="103" t="s">
        <v>5011</v>
      </c>
      <c r="F2912" s="114" t="s">
        <v>36</v>
      </c>
      <c r="G2912" s="114" t="s">
        <v>32</v>
      </c>
      <c r="H2912" s="373">
        <v>260</v>
      </c>
      <c r="I2912" s="374"/>
      <c r="J2912" s="375"/>
      <c r="K2912" s="103"/>
      <c r="L2912" s="114"/>
      <c r="M2912" s="114"/>
      <c r="N2912" s="103"/>
      <c r="O2912" s="103" t="s">
        <v>17</v>
      </c>
    </row>
    <row r="2913" spans="1:15" ht="22.5" hidden="1" customHeight="1">
      <c r="A2913" s="103">
        <f>MAX(A$1:A2912)+1</f>
        <v>2718</v>
      </c>
      <c r="B2913" s="103">
        <v>310903015</v>
      </c>
      <c r="C2913" s="103" t="s">
        <v>5012</v>
      </c>
      <c r="D2913" s="103"/>
      <c r="E2913" s="103"/>
      <c r="F2913" s="114" t="s">
        <v>36</v>
      </c>
      <c r="G2913" s="114" t="s">
        <v>32</v>
      </c>
      <c r="H2913" s="373">
        <v>260</v>
      </c>
      <c r="I2913" s="374"/>
      <c r="J2913" s="375"/>
      <c r="K2913" s="103"/>
      <c r="L2913" s="114"/>
      <c r="M2913" s="114"/>
      <c r="N2913" s="103"/>
      <c r="O2913" s="103" t="s">
        <v>17</v>
      </c>
    </row>
    <row r="2914" spans="1:15" s="87" customFormat="1" ht="22.5" hidden="1" customHeight="1">
      <c r="A2914" s="103"/>
      <c r="B2914" s="103">
        <v>310904</v>
      </c>
      <c r="C2914" s="103" t="s">
        <v>5013</v>
      </c>
      <c r="D2914" s="103"/>
      <c r="E2914" s="103"/>
      <c r="F2914" s="114"/>
      <c r="G2914" s="114"/>
      <c r="H2914" s="373"/>
      <c r="I2914" s="374"/>
      <c r="J2914" s="375"/>
      <c r="K2914" s="103"/>
      <c r="L2914" s="114"/>
      <c r="M2914" s="114"/>
      <c r="N2914" s="103"/>
      <c r="O2914" s="103" t="s">
        <v>17</v>
      </c>
    </row>
    <row r="2915" spans="1:15" ht="22.5" hidden="1" customHeight="1">
      <c r="A2915" s="103">
        <f>MAX(A$1:A2914)+1</f>
        <v>2719</v>
      </c>
      <c r="B2915" s="103">
        <v>310904001</v>
      </c>
      <c r="C2915" s="103" t="s">
        <v>5014</v>
      </c>
      <c r="D2915" s="103" t="s">
        <v>3961</v>
      </c>
      <c r="E2915" s="103"/>
      <c r="F2915" s="114" t="s">
        <v>31</v>
      </c>
      <c r="G2915" s="114" t="s">
        <v>32</v>
      </c>
      <c r="H2915" s="373">
        <v>52</v>
      </c>
      <c r="I2915" s="374"/>
      <c r="J2915" s="375"/>
      <c r="K2915" s="103"/>
      <c r="L2915" s="114"/>
      <c r="M2915" s="114"/>
      <c r="N2915" s="103"/>
      <c r="O2915" s="103" t="s">
        <v>17</v>
      </c>
    </row>
    <row r="2916" spans="1:15" ht="45" hidden="1" customHeight="1">
      <c r="A2916" s="103">
        <f>MAX(A$1:A2915)+1</f>
        <v>2720</v>
      </c>
      <c r="B2916" s="103">
        <v>310904002</v>
      </c>
      <c r="C2916" s="103" t="s">
        <v>5015</v>
      </c>
      <c r="D2916" s="103" t="s">
        <v>5016</v>
      </c>
      <c r="E2916" s="103"/>
      <c r="F2916" s="114" t="s">
        <v>31</v>
      </c>
      <c r="G2916" s="114" t="s">
        <v>32</v>
      </c>
      <c r="H2916" s="376">
        <v>150</v>
      </c>
      <c r="I2916" s="377"/>
      <c r="J2916" s="378"/>
      <c r="K2916" s="103"/>
      <c r="L2916" s="188"/>
      <c r="M2916" s="188"/>
      <c r="N2916" s="103"/>
      <c r="O2916" s="103" t="s">
        <v>786</v>
      </c>
    </row>
    <row r="2917" spans="1:15" ht="67.5" hidden="1" customHeight="1">
      <c r="A2917" s="103">
        <f>MAX(A$1:A2916)+1</f>
        <v>2721</v>
      </c>
      <c r="B2917" s="103" t="s">
        <v>5017</v>
      </c>
      <c r="C2917" s="104" t="s">
        <v>5018</v>
      </c>
      <c r="D2917" s="103" t="s">
        <v>5019</v>
      </c>
      <c r="E2917" s="103"/>
      <c r="F2917" s="118" t="s">
        <v>23</v>
      </c>
      <c r="G2917" s="188" t="s">
        <v>32</v>
      </c>
      <c r="H2917" s="373" t="s">
        <v>56</v>
      </c>
      <c r="I2917" s="374"/>
      <c r="J2917" s="375"/>
      <c r="K2917" s="104"/>
      <c r="L2917" s="114"/>
      <c r="M2917" s="114"/>
      <c r="N2917" s="103"/>
      <c r="O2917" s="103" t="s">
        <v>492</v>
      </c>
    </row>
    <row r="2918" spans="1:15" ht="22.5" hidden="1" customHeight="1">
      <c r="A2918" s="103">
        <f>MAX(A$1:A2917)+1</f>
        <v>2722</v>
      </c>
      <c r="B2918" s="103">
        <v>310904003</v>
      </c>
      <c r="C2918" s="103" t="s">
        <v>5020</v>
      </c>
      <c r="D2918" s="103" t="s">
        <v>3961</v>
      </c>
      <c r="E2918" s="103"/>
      <c r="F2918" s="114" t="s">
        <v>31</v>
      </c>
      <c r="G2918" s="114" t="s">
        <v>32</v>
      </c>
      <c r="H2918" s="373">
        <v>26</v>
      </c>
      <c r="I2918" s="374"/>
      <c r="J2918" s="375"/>
      <c r="K2918" s="103"/>
      <c r="L2918" s="114"/>
      <c r="M2918" s="114"/>
      <c r="N2918" s="103"/>
      <c r="O2918" s="103" t="s">
        <v>17</v>
      </c>
    </row>
    <row r="2919" spans="1:15" ht="22.5" hidden="1" customHeight="1">
      <c r="A2919" s="103">
        <f>MAX(A$1:A2918)+1</f>
        <v>2723</v>
      </c>
      <c r="B2919" s="103">
        <v>310904004</v>
      </c>
      <c r="C2919" s="103" t="s">
        <v>5021</v>
      </c>
      <c r="D2919" s="103"/>
      <c r="E2919" s="103"/>
      <c r="F2919" s="114" t="s">
        <v>31</v>
      </c>
      <c r="G2919" s="114" t="s">
        <v>32</v>
      </c>
      <c r="H2919" s="373">
        <v>3.9</v>
      </c>
      <c r="I2919" s="374"/>
      <c r="J2919" s="375"/>
      <c r="K2919" s="103"/>
      <c r="L2919" s="114"/>
      <c r="M2919" s="114"/>
      <c r="N2919" s="103"/>
      <c r="O2919" s="103" t="s">
        <v>17</v>
      </c>
    </row>
    <row r="2920" spans="1:15" ht="22.5" hidden="1" customHeight="1">
      <c r="A2920" s="103">
        <f>MAX(A$1:A2919)+1</f>
        <v>2724</v>
      </c>
      <c r="B2920" s="103">
        <v>310904005</v>
      </c>
      <c r="C2920" s="103" t="s">
        <v>5022</v>
      </c>
      <c r="D2920" s="103"/>
      <c r="E2920" s="103"/>
      <c r="F2920" s="114" t="s">
        <v>31</v>
      </c>
      <c r="G2920" s="114" t="s">
        <v>32</v>
      </c>
      <c r="H2920" s="373">
        <v>65</v>
      </c>
      <c r="I2920" s="374"/>
      <c r="J2920" s="375"/>
      <c r="K2920" s="103"/>
      <c r="L2920" s="114"/>
      <c r="M2920" s="114"/>
      <c r="N2920" s="103"/>
      <c r="O2920" s="103" t="s">
        <v>17</v>
      </c>
    </row>
    <row r="2921" spans="1:15" ht="22.5" hidden="1" customHeight="1">
      <c r="A2921" s="103">
        <f>MAX(A$1:A2920)+1</f>
        <v>2725</v>
      </c>
      <c r="B2921" s="103" t="s">
        <v>5023</v>
      </c>
      <c r="C2921" s="103" t="s">
        <v>5024</v>
      </c>
      <c r="D2921" s="103"/>
      <c r="E2921" s="103" t="s">
        <v>252</v>
      </c>
      <c r="F2921" s="114" t="s">
        <v>23</v>
      </c>
      <c r="G2921" s="114" t="s">
        <v>32</v>
      </c>
      <c r="H2921" s="373" t="s">
        <v>25</v>
      </c>
      <c r="I2921" s="374"/>
      <c r="J2921" s="375"/>
      <c r="K2921" s="103" t="s">
        <v>5025</v>
      </c>
      <c r="L2921" s="114"/>
      <c r="M2921" s="114"/>
      <c r="N2921" s="103"/>
      <c r="O2921" s="103" t="s">
        <v>17</v>
      </c>
    </row>
    <row r="2922" spans="1:15" ht="22.5" hidden="1" customHeight="1">
      <c r="A2922" s="103">
        <f>MAX(A$1:A2921)+1</f>
        <v>2726</v>
      </c>
      <c r="B2922" s="103">
        <v>310904006</v>
      </c>
      <c r="C2922" s="103" t="s">
        <v>5026</v>
      </c>
      <c r="D2922" s="103"/>
      <c r="E2922" s="103"/>
      <c r="F2922" s="114" t="s">
        <v>36</v>
      </c>
      <c r="G2922" s="114" t="s">
        <v>32</v>
      </c>
      <c r="H2922" s="373">
        <v>65</v>
      </c>
      <c r="I2922" s="374"/>
      <c r="J2922" s="375"/>
      <c r="K2922" s="103" t="s">
        <v>5027</v>
      </c>
      <c r="L2922" s="114"/>
      <c r="M2922" s="114"/>
      <c r="N2922" s="103"/>
      <c r="O2922" s="103" t="s">
        <v>17</v>
      </c>
    </row>
    <row r="2923" spans="1:15" ht="22.5" hidden="1" customHeight="1">
      <c r="A2923" s="103">
        <f>MAX(A$1:A2922)+1</f>
        <v>2727</v>
      </c>
      <c r="B2923" s="103" t="s">
        <v>5028</v>
      </c>
      <c r="C2923" s="103" t="s">
        <v>5026</v>
      </c>
      <c r="D2923" s="103"/>
      <c r="E2923" s="103"/>
      <c r="F2923" s="114" t="s">
        <v>36</v>
      </c>
      <c r="G2923" s="114" t="s">
        <v>32</v>
      </c>
      <c r="H2923" s="373">
        <v>130</v>
      </c>
      <c r="I2923" s="374"/>
      <c r="J2923" s="375"/>
      <c r="K2923" s="103" t="s">
        <v>5029</v>
      </c>
      <c r="L2923" s="114"/>
      <c r="M2923" s="114"/>
      <c r="N2923" s="103"/>
      <c r="O2923" s="103" t="s">
        <v>17</v>
      </c>
    </row>
    <row r="2924" spans="1:15" ht="45" hidden="1" customHeight="1">
      <c r="A2924" s="103">
        <f>MAX(A$1:A2923)+1</f>
        <v>2728</v>
      </c>
      <c r="B2924" s="133" t="s">
        <v>5030</v>
      </c>
      <c r="C2924" s="152" t="s">
        <v>5031</v>
      </c>
      <c r="D2924" s="152" t="s">
        <v>5032</v>
      </c>
      <c r="E2924" s="150"/>
      <c r="F2924" s="95" t="s">
        <v>23</v>
      </c>
      <c r="G2924" s="147" t="s">
        <v>32</v>
      </c>
      <c r="H2924" s="373" t="s">
        <v>56</v>
      </c>
      <c r="I2924" s="374"/>
      <c r="J2924" s="375"/>
      <c r="K2924" s="125" t="s">
        <v>336</v>
      </c>
      <c r="L2924" s="114"/>
      <c r="M2924" s="114"/>
      <c r="N2924" s="103"/>
      <c r="O2924" s="103" t="s">
        <v>17</v>
      </c>
    </row>
    <row r="2925" spans="1:15" ht="22.5" hidden="1" customHeight="1">
      <c r="A2925" s="103">
        <f>MAX(A$1:A2924)+1</f>
        <v>2729</v>
      </c>
      <c r="B2925" s="103">
        <v>310904007</v>
      </c>
      <c r="C2925" s="103" t="s">
        <v>5033</v>
      </c>
      <c r="D2925" s="103"/>
      <c r="E2925" s="103"/>
      <c r="F2925" s="114" t="s">
        <v>31</v>
      </c>
      <c r="G2925" s="114" t="s">
        <v>32</v>
      </c>
      <c r="H2925" s="373">
        <v>78</v>
      </c>
      <c r="I2925" s="374"/>
      <c r="J2925" s="375"/>
      <c r="K2925" s="103"/>
      <c r="L2925" s="114"/>
      <c r="M2925" s="114"/>
      <c r="N2925" s="103"/>
      <c r="O2925" s="103" t="s">
        <v>17</v>
      </c>
    </row>
    <row r="2926" spans="1:15" ht="22.5" hidden="1" customHeight="1">
      <c r="A2926" s="103">
        <f>MAX(A$1:A2925)+1</f>
        <v>2730</v>
      </c>
      <c r="B2926" s="103">
        <v>310904008</v>
      </c>
      <c r="C2926" s="103" t="s">
        <v>5034</v>
      </c>
      <c r="D2926" s="103"/>
      <c r="E2926" s="103" t="s">
        <v>5035</v>
      </c>
      <c r="F2926" s="114" t="s">
        <v>23</v>
      </c>
      <c r="G2926" s="114" t="s">
        <v>32</v>
      </c>
      <c r="H2926" s="373">
        <v>52</v>
      </c>
      <c r="I2926" s="374"/>
      <c r="J2926" s="375"/>
      <c r="K2926" s="103" t="s">
        <v>5036</v>
      </c>
      <c r="L2926" s="114"/>
      <c r="M2926" s="114"/>
      <c r="N2926" s="103"/>
      <c r="O2926" s="103" t="s">
        <v>17</v>
      </c>
    </row>
    <row r="2927" spans="1:15" ht="22.5" hidden="1" customHeight="1">
      <c r="A2927" s="103">
        <f>MAX(A$1:A2926)+1</f>
        <v>2731</v>
      </c>
      <c r="B2927" s="103">
        <v>310904009</v>
      </c>
      <c r="C2927" s="103" t="s">
        <v>5037</v>
      </c>
      <c r="D2927" s="103"/>
      <c r="E2927" s="103"/>
      <c r="F2927" s="114" t="s">
        <v>23</v>
      </c>
      <c r="G2927" s="114" t="s">
        <v>32</v>
      </c>
      <c r="H2927" s="373">
        <v>200</v>
      </c>
      <c r="I2927" s="374"/>
      <c r="J2927" s="375"/>
      <c r="K2927" s="103"/>
      <c r="L2927" s="114"/>
      <c r="M2927" s="114"/>
      <c r="N2927" s="103"/>
      <c r="O2927" s="103" t="s">
        <v>17</v>
      </c>
    </row>
    <row r="2928" spans="1:15" ht="22.5" hidden="1" customHeight="1">
      <c r="A2928" s="103">
        <f>MAX(A$1:A2927)+1</f>
        <v>2732</v>
      </c>
      <c r="B2928" s="103">
        <v>310904010</v>
      </c>
      <c r="C2928" s="103" t="s">
        <v>5038</v>
      </c>
      <c r="D2928" s="103" t="s">
        <v>5039</v>
      </c>
      <c r="E2928" s="103"/>
      <c r="F2928" s="114" t="s">
        <v>36</v>
      </c>
      <c r="G2928" s="114" t="s">
        <v>268</v>
      </c>
      <c r="H2928" s="373" t="s">
        <v>25</v>
      </c>
      <c r="I2928" s="374"/>
      <c r="J2928" s="375"/>
      <c r="K2928" s="103" t="s">
        <v>5040</v>
      </c>
      <c r="L2928" s="114"/>
      <c r="M2928" s="114"/>
      <c r="N2928" s="103"/>
      <c r="O2928" s="103" t="s">
        <v>17</v>
      </c>
    </row>
    <row r="2929" spans="1:15" ht="22.5" hidden="1" customHeight="1">
      <c r="A2929" s="103">
        <f>MAX(A$1:A2928)+1</f>
        <v>2733</v>
      </c>
      <c r="B2929" s="103">
        <v>310904011</v>
      </c>
      <c r="C2929" s="103" t="s">
        <v>5041</v>
      </c>
      <c r="D2929" s="103" t="s">
        <v>5042</v>
      </c>
      <c r="E2929" s="103"/>
      <c r="F2929" s="116" t="s">
        <v>31</v>
      </c>
      <c r="G2929" s="114" t="s">
        <v>32</v>
      </c>
      <c r="H2929" s="373">
        <v>490</v>
      </c>
      <c r="I2929" s="374"/>
      <c r="J2929" s="375"/>
      <c r="K2929" s="103" t="s">
        <v>5043</v>
      </c>
      <c r="L2929" s="114"/>
      <c r="M2929" s="114"/>
      <c r="N2929" s="103"/>
      <c r="O2929" s="103" t="s">
        <v>17</v>
      </c>
    </row>
    <row r="2930" spans="1:15" ht="33.75" hidden="1" customHeight="1">
      <c r="A2930" s="103">
        <f>MAX(A$1:A2929)+1</f>
        <v>2734</v>
      </c>
      <c r="B2930" s="103">
        <v>310904012</v>
      </c>
      <c r="C2930" s="103" t="s">
        <v>5044</v>
      </c>
      <c r="D2930" s="103" t="s">
        <v>5045</v>
      </c>
      <c r="E2930" s="103" t="s">
        <v>5046</v>
      </c>
      <c r="F2930" s="114" t="s">
        <v>23</v>
      </c>
      <c r="G2930" s="114" t="s">
        <v>32</v>
      </c>
      <c r="H2930" s="373" t="s">
        <v>56</v>
      </c>
      <c r="I2930" s="374"/>
      <c r="J2930" s="375"/>
      <c r="K2930" s="214" t="s">
        <v>336</v>
      </c>
      <c r="L2930" s="114"/>
      <c r="M2930" s="114"/>
      <c r="N2930" s="103"/>
      <c r="O2930" s="103" t="s">
        <v>17</v>
      </c>
    </row>
    <row r="2931" spans="1:15" s="87" customFormat="1" ht="22.5" hidden="1" customHeight="1">
      <c r="A2931" s="103"/>
      <c r="B2931" s="103">
        <v>310905</v>
      </c>
      <c r="C2931" s="103" t="s">
        <v>5047</v>
      </c>
      <c r="D2931" s="103"/>
      <c r="E2931" s="103"/>
      <c r="F2931" s="114"/>
      <c r="G2931" s="114"/>
      <c r="H2931" s="373"/>
      <c r="I2931" s="374"/>
      <c r="J2931" s="375"/>
      <c r="K2931" s="103"/>
      <c r="L2931" s="114"/>
      <c r="M2931" s="114"/>
      <c r="N2931" s="103"/>
      <c r="O2931" s="103" t="s">
        <v>17</v>
      </c>
    </row>
    <row r="2932" spans="1:15" ht="22.5" hidden="1" customHeight="1">
      <c r="A2932" s="103">
        <f>MAX(A$1:A2931)+1</f>
        <v>2735</v>
      </c>
      <c r="B2932" s="103">
        <v>310905001</v>
      </c>
      <c r="C2932" s="190" t="s">
        <v>5048</v>
      </c>
      <c r="D2932" s="103" t="s">
        <v>5049</v>
      </c>
      <c r="E2932" s="103"/>
      <c r="F2932" s="114" t="s">
        <v>31</v>
      </c>
      <c r="G2932" s="114" t="s">
        <v>32</v>
      </c>
      <c r="H2932" s="376">
        <v>131</v>
      </c>
      <c r="I2932" s="377"/>
      <c r="J2932" s="378"/>
      <c r="K2932" s="249" t="s">
        <v>346</v>
      </c>
      <c r="L2932" s="188"/>
      <c r="M2932" s="188"/>
      <c r="N2932" s="103"/>
      <c r="O2932" s="103" t="s">
        <v>786</v>
      </c>
    </row>
    <row r="2933" spans="1:15" ht="22.5" hidden="1" customHeight="1">
      <c r="A2933" s="103">
        <f>MAX(A$1:A2932)+1</f>
        <v>2736</v>
      </c>
      <c r="B2933" s="103" t="s">
        <v>5050</v>
      </c>
      <c r="C2933" s="180" t="s">
        <v>5051</v>
      </c>
      <c r="D2933" s="103"/>
      <c r="E2933" s="103"/>
      <c r="F2933" s="114" t="s">
        <v>31</v>
      </c>
      <c r="G2933" s="114" t="s">
        <v>32</v>
      </c>
      <c r="H2933" s="373">
        <v>26</v>
      </c>
      <c r="I2933" s="374"/>
      <c r="J2933" s="375"/>
      <c r="K2933" s="249" t="s">
        <v>5051</v>
      </c>
      <c r="L2933" s="114"/>
      <c r="M2933" s="114"/>
      <c r="N2933" s="103"/>
      <c r="O2933" s="103" t="s">
        <v>17</v>
      </c>
    </row>
    <row r="2934" spans="1:15" ht="22.5" hidden="1" customHeight="1">
      <c r="A2934" s="103">
        <f>MAX(A$1:A2933)+1</f>
        <v>2737</v>
      </c>
      <c r="B2934" s="103">
        <v>310905002</v>
      </c>
      <c r="C2934" s="190" t="s">
        <v>5052</v>
      </c>
      <c r="D2934" s="103"/>
      <c r="E2934" s="103"/>
      <c r="F2934" s="114" t="s">
        <v>31</v>
      </c>
      <c r="G2934" s="114" t="s">
        <v>32</v>
      </c>
      <c r="H2934" s="376">
        <v>390</v>
      </c>
      <c r="I2934" s="377"/>
      <c r="J2934" s="378"/>
      <c r="K2934" s="190"/>
      <c r="L2934" s="188"/>
      <c r="M2934" s="188"/>
      <c r="N2934" s="103"/>
      <c r="O2934" s="103" t="s">
        <v>786</v>
      </c>
    </row>
    <row r="2935" spans="1:15" ht="22.5" hidden="1" customHeight="1">
      <c r="A2935" s="103">
        <f>MAX(A$1:A2934)+1</f>
        <v>2738</v>
      </c>
      <c r="B2935" s="103" t="s">
        <v>5053</v>
      </c>
      <c r="C2935" s="180" t="s">
        <v>5054</v>
      </c>
      <c r="D2935" s="103"/>
      <c r="E2935" s="103"/>
      <c r="F2935" s="114" t="s">
        <v>31</v>
      </c>
      <c r="G2935" s="114" t="s">
        <v>32</v>
      </c>
      <c r="H2935" s="373">
        <v>130</v>
      </c>
      <c r="I2935" s="374"/>
      <c r="J2935" s="375"/>
      <c r="K2935" s="262" t="s">
        <v>5054</v>
      </c>
      <c r="L2935" s="114"/>
      <c r="M2935" s="114"/>
      <c r="N2935" s="103"/>
      <c r="O2935" s="103" t="s">
        <v>17</v>
      </c>
    </row>
    <row r="2936" spans="1:15" ht="22.5" hidden="1" customHeight="1">
      <c r="A2936" s="103">
        <f>MAX(A$1:A2935)+1</f>
        <v>2739</v>
      </c>
      <c r="B2936" s="103">
        <v>310905003</v>
      </c>
      <c r="C2936" s="190" t="s">
        <v>5055</v>
      </c>
      <c r="D2936" s="103" t="s">
        <v>5056</v>
      </c>
      <c r="E2936" s="103" t="s">
        <v>2282</v>
      </c>
      <c r="F2936" s="114" t="s">
        <v>31</v>
      </c>
      <c r="G2936" s="114" t="s">
        <v>32</v>
      </c>
      <c r="H2936" s="376">
        <v>293</v>
      </c>
      <c r="I2936" s="377"/>
      <c r="J2936" s="378"/>
      <c r="K2936" s="249" t="s">
        <v>346</v>
      </c>
      <c r="L2936" s="188"/>
      <c r="M2936" s="188"/>
      <c r="N2936" s="103"/>
      <c r="O2936" s="103" t="s">
        <v>786</v>
      </c>
    </row>
    <row r="2937" spans="1:15" ht="22.5" hidden="1" customHeight="1">
      <c r="A2937" s="103">
        <f>MAX(A$1:A2936)+1</f>
        <v>2740</v>
      </c>
      <c r="B2937" s="103">
        <v>310905004</v>
      </c>
      <c r="C2937" s="190" t="s">
        <v>5057</v>
      </c>
      <c r="D2937" s="103" t="s">
        <v>5058</v>
      </c>
      <c r="E2937" s="103"/>
      <c r="F2937" s="114" t="s">
        <v>36</v>
      </c>
      <c r="G2937" s="114" t="s">
        <v>32</v>
      </c>
      <c r="H2937" s="376">
        <v>880</v>
      </c>
      <c r="I2937" s="377"/>
      <c r="J2937" s="378"/>
      <c r="K2937" s="249" t="s">
        <v>346</v>
      </c>
      <c r="L2937" s="188"/>
      <c r="M2937" s="188"/>
      <c r="N2937" s="103"/>
      <c r="O2937" s="103" t="s">
        <v>786</v>
      </c>
    </row>
    <row r="2938" spans="1:15" ht="22.5" hidden="1" customHeight="1">
      <c r="A2938" s="103">
        <f>MAX(A$1:A2937)+1</f>
        <v>2741</v>
      </c>
      <c r="B2938" s="103">
        <v>310905005</v>
      </c>
      <c r="C2938" s="190" t="s">
        <v>5059</v>
      </c>
      <c r="D2938" s="103"/>
      <c r="E2938" s="103" t="s">
        <v>2282</v>
      </c>
      <c r="F2938" s="114" t="s">
        <v>36</v>
      </c>
      <c r="G2938" s="114" t="s">
        <v>32</v>
      </c>
      <c r="H2938" s="376">
        <v>400</v>
      </c>
      <c r="I2938" s="377"/>
      <c r="J2938" s="378"/>
      <c r="K2938" s="262" t="s">
        <v>5060</v>
      </c>
      <c r="L2938" s="188"/>
      <c r="M2938" s="188"/>
      <c r="N2938" s="103"/>
      <c r="O2938" s="103" t="s">
        <v>786</v>
      </c>
    </row>
    <row r="2939" spans="1:15" ht="22.5" hidden="1" customHeight="1">
      <c r="A2939" s="103">
        <f>MAX(A$1:A2938)+1</f>
        <v>2742</v>
      </c>
      <c r="B2939" s="103" t="s">
        <v>5061</v>
      </c>
      <c r="C2939" s="190" t="s">
        <v>5059</v>
      </c>
      <c r="D2939" s="103"/>
      <c r="E2939" s="103"/>
      <c r="F2939" s="114" t="s">
        <v>36</v>
      </c>
      <c r="G2939" s="114" t="s">
        <v>32</v>
      </c>
      <c r="H2939" s="373">
        <v>286</v>
      </c>
      <c r="I2939" s="374"/>
      <c r="J2939" s="375"/>
      <c r="K2939" s="262" t="s">
        <v>5062</v>
      </c>
      <c r="L2939" s="114"/>
      <c r="M2939" s="114"/>
      <c r="N2939" s="103"/>
      <c r="O2939" s="103" t="s">
        <v>17</v>
      </c>
    </row>
    <row r="2940" spans="1:15" ht="22.5" hidden="1" customHeight="1">
      <c r="A2940" s="103">
        <f>MAX(A$1:A2939)+1</f>
        <v>2743</v>
      </c>
      <c r="B2940" s="103">
        <v>310905006</v>
      </c>
      <c r="C2940" s="190" t="s">
        <v>5063</v>
      </c>
      <c r="D2940" s="103"/>
      <c r="E2940" s="103"/>
      <c r="F2940" s="114" t="s">
        <v>36</v>
      </c>
      <c r="G2940" s="114" t="s">
        <v>32</v>
      </c>
      <c r="H2940" s="376">
        <v>300</v>
      </c>
      <c r="I2940" s="377"/>
      <c r="J2940" s="378"/>
      <c r="K2940" s="103"/>
      <c r="L2940" s="188"/>
      <c r="M2940" s="188"/>
      <c r="N2940" s="103"/>
      <c r="O2940" s="103" t="s">
        <v>786</v>
      </c>
    </row>
    <row r="2941" spans="1:15" ht="22.5" hidden="1" customHeight="1">
      <c r="A2941" s="103">
        <f>MAX(A$1:A2940)+1</f>
        <v>2744</v>
      </c>
      <c r="B2941" s="103" t="s">
        <v>5064</v>
      </c>
      <c r="C2941" s="180" t="s">
        <v>5065</v>
      </c>
      <c r="D2941" s="103"/>
      <c r="E2941" s="103"/>
      <c r="F2941" s="114" t="s">
        <v>36</v>
      </c>
      <c r="G2941" s="114" t="s">
        <v>32</v>
      </c>
      <c r="H2941" s="373">
        <v>65</v>
      </c>
      <c r="I2941" s="374"/>
      <c r="J2941" s="375"/>
      <c r="K2941" s="259" t="s">
        <v>5065</v>
      </c>
      <c r="L2941" s="114"/>
      <c r="M2941" s="114"/>
      <c r="N2941" s="103"/>
      <c r="O2941" s="103" t="s">
        <v>17</v>
      </c>
    </row>
    <row r="2942" spans="1:15" ht="22.5" hidden="1" customHeight="1">
      <c r="A2942" s="103">
        <f>MAX(A$1:A2941)+1</f>
        <v>2745</v>
      </c>
      <c r="B2942" s="103">
        <v>310905007</v>
      </c>
      <c r="C2942" s="190" t="s">
        <v>5066</v>
      </c>
      <c r="D2942" s="103" t="s">
        <v>3961</v>
      </c>
      <c r="E2942" s="103"/>
      <c r="F2942" s="114" t="s">
        <v>36</v>
      </c>
      <c r="G2942" s="114" t="s">
        <v>32</v>
      </c>
      <c r="H2942" s="373">
        <v>260</v>
      </c>
      <c r="I2942" s="374"/>
      <c r="J2942" s="375"/>
      <c r="K2942" s="259"/>
      <c r="L2942" s="114"/>
      <c r="M2942" s="114"/>
      <c r="N2942" s="103"/>
      <c r="O2942" s="103" t="s">
        <v>17</v>
      </c>
    </row>
    <row r="2943" spans="1:15" ht="33.75" hidden="1" customHeight="1">
      <c r="A2943" s="103">
        <f>MAX(A$1:A2942)+1</f>
        <v>2746</v>
      </c>
      <c r="B2943" s="103">
        <v>310905008</v>
      </c>
      <c r="C2943" s="269" t="s">
        <v>5067</v>
      </c>
      <c r="D2943" s="154" t="s">
        <v>5068</v>
      </c>
      <c r="E2943" s="266"/>
      <c r="F2943" s="114" t="s">
        <v>31</v>
      </c>
      <c r="G2943" s="188" t="s">
        <v>32</v>
      </c>
      <c r="H2943" s="373">
        <v>403</v>
      </c>
      <c r="I2943" s="374"/>
      <c r="J2943" s="375"/>
      <c r="K2943" s="270" t="s">
        <v>346</v>
      </c>
      <c r="L2943" s="114"/>
      <c r="M2943" s="188"/>
      <c r="N2943" s="114"/>
      <c r="O2943" s="103" t="s">
        <v>915</v>
      </c>
    </row>
    <row r="2944" spans="1:15" ht="22.5" hidden="1" customHeight="1">
      <c r="A2944" s="103">
        <f>MAX(A$1:A2943)+1</f>
        <v>2747</v>
      </c>
      <c r="B2944" s="103">
        <v>310905009</v>
      </c>
      <c r="C2944" s="190" t="s">
        <v>5069</v>
      </c>
      <c r="D2944" s="103" t="s">
        <v>5070</v>
      </c>
      <c r="E2944" s="103"/>
      <c r="F2944" s="114" t="s">
        <v>31</v>
      </c>
      <c r="G2944" s="114" t="s">
        <v>32</v>
      </c>
      <c r="H2944" s="376">
        <v>372</v>
      </c>
      <c r="I2944" s="377"/>
      <c r="J2944" s="378"/>
      <c r="K2944" s="103"/>
      <c r="L2944" s="188"/>
      <c r="M2944" s="188"/>
      <c r="N2944" s="103"/>
      <c r="O2944" s="103" t="s">
        <v>786</v>
      </c>
    </row>
    <row r="2945" spans="1:15" ht="22.5" hidden="1" customHeight="1">
      <c r="A2945" s="103">
        <f>MAX(A$1:A2944)+1</f>
        <v>2748</v>
      </c>
      <c r="B2945" s="103">
        <v>310905010</v>
      </c>
      <c r="C2945" s="103" t="s">
        <v>5071</v>
      </c>
      <c r="D2945" s="103" t="s">
        <v>5072</v>
      </c>
      <c r="E2945" s="103" t="s">
        <v>3441</v>
      </c>
      <c r="F2945" s="114" t="s">
        <v>31</v>
      </c>
      <c r="G2945" s="114" t="s">
        <v>32</v>
      </c>
      <c r="H2945" s="373">
        <v>600</v>
      </c>
      <c r="I2945" s="374"/>
      <c r="J2945" s="375"/>
      <c r="K2945" s="103"/>
      <c r="L2945" s="114"/>
      <c r="M2945" s="126"/>
      <c r="N2945" s="103"/>
      <c r="O2945" s="103" t="s">
        <v>17</v>
      </c>
    </row>
    <row r="2946" spans="1:15" ht="22.5" hidden="1" customHeight="1">
      <c r="A2946" s="103">
        <f>MAX(A$1:A2945)+1</f>
        <v>2749</v>
      </c>
      <c r="B2946" s="103">
        <v>310905011</v>
      </c>
      <c r="C2946" s="103" t="s">
        <v>5073</v>
      </c>
      <c r="D2946" s="103" t="s">
        <v>5074</v>
      </c>
      <c r="E2946" s="103"/>
      <c r="F2946" s="114" t="s">
        <v>36</v>
      </c>
      <c r="G2946" s="114" t="s">
        <v>32</v>
      </c>
      <c r="H2946" s="376">
        <v>1950</v>
      </c>
      <c r="I2946" s="377"/>
      <c r="J2946" s="378"/>
      <c r="K2946" s="103"/>
      <c r="L2946" s="188"/>
      <c r="M2946" s="188"/>
      <c r="N2946" s="103"/>
      <c r="O2946" s="103" t="s">
        <v>786</v>
      </c>
    </row>
    <row r="2947" spans="1:15" ht="22.5" hidden="1" customHeight="1">
      <c r="A2947" s="103">
        <f>MAX(A$1:A2946)+1</f>
        <v>2750</v>
      </c>
      <c r="B2947" s="103">
        <v>310905012</v>
      </c>
      <c r="C2947" s="190" t="s">
        <v>5075</v>
      </c>
      <c r="D2947" s="103"/>
      <c r="E2947" s="103" t="s">
        <v>5076</v>
      </c>
      <c r="F2947" s="114" t="s">
        <v>36</v>
      </c>
      <c r="G2947" s="114" t="s">
        <v>32</v>
      </c>
      <c r="H2947" s="376">
        <v>554</v>
      </c>
      <c r="I2947" s="377"/>
      <c r="J2947" s="378"/>
      <c r="K2947" s="103"/>
      <c r="L2947" s="188"/>
      <c r="M2947" s="188"/>
      <c r="N2947" s="103"/>
      <c r="O2947" s="103" t="s">
        <v>786</v>
      </c>
    </row>
    <row r="2948" spans="1:15" ht="22.5" hidden="1" customHeight="1">
      <c r="A2948" s="103">
        <f>MAX(A$1:A2947)+1</f>
        <v>2751</v>
      </c>
      <c r="B2948" s="103">
        <v>310905013</v>
      </c>
      <c r="C2948" s="190" t="s">
        <v>5077</v>
      </c>
      <c r="D2948" s="249" t="s">
        <v>5078</v>
      </c>
      <c r="E2948" s="103"/>
      <c r="F2948" s="114" t="s">
        <v>36</v>
      </c>
      <c r="G2948" s="114" t="s">
        <v>32</v>
      </c>
      <c r="H2948" s="373">
        <v>910</v>
      </c>
      <c r="I2948" s="374"/>
      <c r="J2948" s="375"/>
      <c r="K2948" s="103"/>
      <c r="L2948" s="114"/>
      <c r="M2948" s="114"/>
      <c r="N2948" s="103"/>
      <c r="O2948" s="103" t="s">
        <v>17</v>
      </c>
    </row>
    <row r="2949" spans="1:15" ht="22.5" hidden="1" customHeight="1">
      <c r="A2949" s="103">
        <f>MAX(A$1:A2948)+1</f>
        <v>2752</v>
      </c>
      <c r="B2949" s="103">
        <v>310905014</v>
      </c>
      <c r="C2949" s="190" t="s">
        <v>5079</v>
      </c>
      <c r="D2949" s="249" t="s">
        <v>5080</v>
      </c>
      <c r="E2949" s="103"/>
      <c r="F2949" s="114" t="s">
        <v>36</v>
      </c>
      <c r="G2949" s="114" t="s">
        <v>32</v>
      </c>
      <c r="H2949" s="376">
        <v>1451</v>
      </c>
      <c r="I2949" s="377"/>
      <c r="J2949" s="378"/>
      <c r="K2949" s="103"/>
      <c r="L2949" s="188"/>
      <c r="M2949" s="188"/>
      <c r="N2949" s="103"/>
      <c r="O2949" s="103" t="s">
        <v>786</v>
      </c>
    </row>
    <row r="2950" spans="1:15" ht="22.5" hidden="1" customHeight="1">
      <c r="A2950" s="103">
        <f>MAX(A$1:A2949)+1</f>
        <v>2753</v>
      </c>
      <c r="B2950" s="103" t="s">
        <v>5081</v>
      </c>
      <c r="C2950" s="67" t="s">
        <v>5082</v>
      </c>
      <c r="D2950" s="67" t="s">
        <v>380</v>
      </c>
      <c r="E2950" s="103"/>
      <c r="F2950" s="114" t="s">
        <v>36</v>
      </c>
      <c r="G2950" s="114" t="s">
        <v>32</v>
      </c>
      <c r="H2950" s="373">
        <v>1534</v>
      </c>
      <c r="I2950" s="374"/>
      <c r="J2950" s="375"/>
      <c r="K2950" s="103"/>
      <c r="L2950" s="114"/>
      <c r="M2950" s="114"/>
      <c r="N2950" s="103"/>
      <c r="O2950" s="103" t="s">
        <v>17</v>
      </c>
    </row>
    <row r="2951" spans="1:15" ht="22.5" hidden="1" customHeight="1">
      <c r="A2951" s="103">
        <f>MAX(A$1:A2950)+1</f>
        <v>2754</v>
      </c>
      <c r="B2951" s="103">
        <v>310905015</v>
      </c>
      <c r="C2951" s="190" t="s">
        <v>5083</v>
      </c>
      <c r="D2951" s="249" t="s">
        <v>5084</v>
      </c>
      <c r="E2951" s="103"/>
      <c r="F2951" s="114" t="s">
        <v>36</v>
      </c>
      <c r="G2951" s="114" t="s">
        <v>32</v>
      </c>
      <c r="H2951" s="373">
        <v>780</v>
      </c>
      <c r="I2951" s="374"/>
      <c r="J2951" s="375"/>
      <c r="K2951" s="103"/>
      <c r="L2951" s="114"/>
      <c r="M2951" s="114"/>
      <c r="N2951" s="103"/>
      <c r="O2951" s="103" t="s">
        <v>17</v>
      </c>
    </row>
    <row r="2952" spans="1:15" ht="22.5" hidden="1" customHeight="1">
      <c r="A2952" s="103">
        <f>MAX(A$1:A2951)+1</f>
        <v>2755</v>
      </c>
      <c r="B2952" s="103">
        <v>310905016</v>
      </c>
      <c r="C2952" s="190" t="s">
        <v>5085</v>
      </c>
      <c r="D2952" s="249"/>
      <c r="E2952" s="103"/>
      <c r="F2952" s="114" t="s">
        <v>36</v>
      </c>
      <c r="G2952" s="114" t="s">
        <v>32</v>
      </c>
      <c r="H2952" s="373">
        <v>1040</v>
      </c>
      <c r="I2952" s="374"/>
      <c r="J2952" s="375"/>
      <c r="K2952" s="103"/>
      <c r="L2952" s="114"/>
      <c r="M2952" s="114"/>
      <c r="N2952" s="103"/>
      <c r="O2952" s="103" t="s">
        <v>17</v>
      </c>
    </row>
    <row r="2953" spans="1:15" ht="22.5" hidden="1" customHeight="1">
      <c r="A2953" s="103">
        <f>MAX(A$1:A2952)+1</f>
        <v>2756</v>
      </c>
      <c r="B2953" s="103">
        <v>310905017</v>
      </c>
      <c r="C2953" s="190" t="s">
        <v>5086</v>
      </c>
      <c r="D2953" s="249"/>
      <c r="E2953" s="103"/>
      <c r="F2953" s="114" t="s">
        <v>36</v>
      </c>
      <c r="G2953" s="114" t="s">
        <v>32</v>
      </c>
      <c r="H2953" s="373">
        <v>780</v>
      </c>
      <c r="I2953" s="374"/>
      <c r="J2953" s="375"/>
      <c r="K2953" s="103"/>
      <c r="L2953" s="114"/>
      <c r="M2953" s="114"/>
      <c r="N2953" s="103"/>
      <c r="O2953" s="103" t="s">
        <v>17</v>
      </c>
    </row>
    <row r="2954" spans="1:15" ht="22.5" hidden="1" customHeight="1">
      <c r="A2954" s="103">
        <f>MAX(A$1:A2953)+1</f>
        <v>2757</v>
      </c>
      <c r="B2954" s="103">
        <v>310905018</v>
      </c>
      <c r="C2954" s="190" t="s">
        <v>5087</v>
      </c>
      <c r="D2954" s="249" t="s">
        <v>4639</v>
      </c>
      <c r="E2954" s="103"/>
      <c r="F2954" s="114" t="s">
        <v>36</v>
      </c>
      <c r="G2954" s="114" t="s">
        <v>32</v>
      </c>
      <c r="H2954" s="373">
        <v>1300</v>
      </c>
      <c r="I2954" s="374"/>
      <c r="J2954" s="375"/>
      <c r="K2954" s="103"/>
      <c r="L2954" s="114"/>
      <c r="M2954" s="114"/>
      <c r="N2954" s="103"/>
      <c r="O2954" s="103" t="s">
        <v>17</v>
      </c>
    </row>
    <row r="2955" spans="1:15" ht="22.5" hidden="1" customHeight="1">
      <c r="A2955" s="103">
        <f>MAX(A$1:A2954)+1</f>
        <v>2758</v>
      </c>
      <c r="B2955" s="103">
        <v>310905019</v>
      </c>
      <c r="C2955" s="190" t="s">
        <v>5088</v>
      </c>
      <c r="D2955" s="249" t="s">
        <v>5089</v>
      </c>
      <c r="E2955" s="103"/>
      <c r="F2955" s="114" t="s">
        <v>36</v>
      </c>
      <c r="G2955" s="114" t="s">
        <v>32</v>
      </c>
      <c r="H2955" s="373">
        <v>650</v>
      </c>
      <c r="I2955" s="374"/>
      <c r="J2955" s="375"/>
      <c r="K2955" s="103"/>
      <c r="L2955" s="114"/>
      <c r="M2955" s="114"/>
      <c r="N2955" s="103"/>
      <c r="O2955" s="103" t="s">
        <v>17</v>
      </c>
    </row>
    <row r="2956" spans="1:15" ht="22.5" hidden="1" customHeight="1">
      <c r="A2956" s="103">
        <f>MAX(A$1:A2955)+1</f>
        <v>2759</v>
      </c>
      <c r="B2956" s="103">
        <v>310905020</v>
      </c>
      <c r="C2956" s="190" t="s">
        <v>5090</v>
      </c>
      <c r="D2956" s="249"/>
      <c r="E2956" s="103"/>
      <c r="F2956" s="114" t="s">
        <v>36</v>
      </c>
      <c r="G2956" s="114" t="s">
        <v>32</v>
      </c>
      <c r="H2956" s="376">
        <v>1575</v>
      </c>
      <c r="I2956" s="377"/>
      <c r="J2956" s="378"/>
      <c r="K2956" s="103"/>
      <c r="L2956" s="188"/>
      <c r="M2956" s="188"/>
      <c r="N2956" s="103"/>
      <c r="O2956" s="103" t="s">
        <v>786</v>
      </c>
    </row>
    <row r="2957" spans="1:15" ht="22.5" hidden="1" customHeight="1">
      <c r="A2957" s="103">
        <f>MAX(A$1:A2956)+1</f>
        <v>2760</v>
      </c>
      <c r="B2957" s="103">
        <v>310905021</v>
      </c>
      <c r="C2957" s="190" t="s">
        <v>5091</v>
      </c>
      <c r="D2957" s="249"/>
      <c r="E2957" s="103"/>
      <c r="F2957" s="114" t="s">
        <v>36</v>
      </c>
      <c r="G2957" s="114" t="s">
        <v>32</v>
      </c>
      <c r="H2957" s="373">
        <v>520</v>
      </c>
      <c r="I2957" s="374"/>
      <c r="J2957" s="375"/>
      <c r="K2957" s="103"/>
      <c r="L2957" s="114"/>
      <c r="M2957" s="114"/>
      <c r="N2957" s="103"/>
      <c r="O2957" s="103" t="s">
        <v>17</v>
      </c>
    </row>
    <row r="2958" spans="1:15" ht="22.5" hidden="1" customHeight="1">
      <c r="A2958" s="103">
        <f>MAX(A$1:A2957)+1</f>
        <v>2761</v>
      </c>
      <c r="B2958" s="103">
        <v>310905022</v>
      </c>
      <c r="C2958" s="190" t="s">
        <v>5092</v>
      </c>
      <c r="D2958" s="249" t="s">
        <v>4639</v>
      </c>
      <c r="E2958" s="103"/>
      <c r="F2958" s="114" t="s">
        <v>36</v>
      </c>
      <c r="G2958" s="114" t="s">
        <v>32</v>
      </c>
      <c r="H2958" s="373">
        <v>520</v>
      </c>
      <c r="I2958" s="374"/>
      <c r="J2958" s="375"/>
      <c r="K2958" s="103"/>
      <c r="L2958" s="114"/>
      <c r="M2958" s="114"/>
      <c r="N2958" s="103"/>
      <c r="O2958" s="103" t="s">
        <v>17</v>
      </c>
    </row>
    <row r="2959" spans="1:15" ht="22.5" hidden="1" customHeight="1">
      <c r="A2959" s="103">
        <f>MAX(A$1:A2958)+1</f>
        <v>2762</v>
      </c>
      <c r="B2959" s="103">
        <v>310905023</v>
      </c>
      <c r="C2959" s="103" t="s">
        <v>5093</v>
      </c>
      <c r="D2959" s="103" t="s">
        <v>5094</v>
      </c>
      <c r="E2959" s="103" t="s">
        <v>5095</v>
      </c>
      <c r="F2959" s="114" t="s">
        <v>36</v>
      </c>
      <c r="G2959" s="114" t="s">
        <v>32</v>
      </c>
      <c r="H2959" s="376">
        <v>2522</v>
      </c>
      <c r="I2959" s="377"/>
      <c r="J2959" s="378"/>
      <c r="K2959" s="103"/>
      <c r="L2959" s="188"/>
      <c r="M2959" s="188"/>
      <c r="N2959" s="103"/>
      <c r="O2959" s="103" t="s">
        <v>786</v>
      </c>
    </row>
    <row r="2960" spans="1:15" ht="22.5" hidden="1" customHeight="1">
      <c r="A2960" s="103">
        <f>MAX(A$1:A2959)+1</f>
        <v>2763</v>
      </c>
      <c r="B2960" s="103">
        <v>310905024</v>
      </c>
      <c r="C2960" s="103" t="s">
        <v>5096</v>
      </c>
      <c r="D2960" s="103" t="s">
        <v>5097</v>
      </c>
      <c r="E2960" s="103"/>
      <c r="F2960" s="114" t="s">
        <v>36</v>
      </c>
      <c r="G2960" s="114" t="s">
        <v>32</v>
      </c>
      <c r="H2960" s="373">
        <v>1261</v>
      </c>
      <c r="I2960" s="374"/>
      <c r="J2960" s="375"/>
      <c r="K2960" s="103"/>
      <c r="L2960" s="114"/>
      <c r="M2960" s="114"/>
      <c r="N2960" s="103"/>
      <c r="O2960" s="103" t="s">
        <v>17</v>
      </c>
    </row>
    <row r="2961" spans="1:15" ht="33.75" hidden="1" customHeight="1">
      <c r="A2961" s="103">
        <f>MAX(A$1:A2960)+1</f>
        <v>2764</v>
      </c>
      <c r="B2961" s="103">
        <v>310905025</v>
      </c>
      <c r="C2961" s="103" t="s">
        <v>5098</v>
      </c>
      <c r="D2961" s="103" t="s">
        <v>5099</v>
      </c>
      <c r="E2961" s="103" t="s">
        <v>5100</v>
      </c>
      <c r="F2961" s="114" t="s">
        <v>31</v>
      </c>
      <c r="G2961" s="114" t="s">
        <v>32</v>
      </c>
      <c r="H2961" s="373">
        <v>543</v>
      </c>
      <c r="I2961" s="374"/>
      <c r="J2961" s="375"/>
      <c r="K2961" s="103"/>
      <c r="L2961" s="114"/>
      <c r="M2961" s="114"/>
      <c r="N2961" s="103"/>
      <c r="O2961" s="103" t="s">
        <v>17</v>
      </c>
    </row>
    <row r="2962" spans="1:15" ht="22.5" hidden="1" customHeight="1">
      <c r="A2962" s="103">
        <f>MAX(A$1:A2961)+1</f>
        <v>2765</v>
      </c>
      <c r="B2962" s="103">
        <v>310905027</v>
      </c>
      <c r="C2962" s="103" t="s">
        <v>5101</v>
      </c>
      <c r="D2962" s="103" t="s">
        <v>1787</v>
      </c>
      <c r="E2962" s="103"/>
      <c r="F2962" s="116" t="s">
        <v>36</v>
      </c>
      <c r="G2962" s="114" t="s">
        <v>32</v>
      </c>
      <c r="H2962" s="373">
        <v>100</v>
      </c>
      <c r="I2962" s="374"/>
      <c r="J2962" s="375"/>
      <c r="K2962" s="103" t="s">
        <v>5102</v>
      </c>
      <c r="L2962" s="114"/>
      <c r="M2962" s="114"/>
      <c r="N2962" s="103"/>
      <c r="O2962" s="103" t="s">
        <v>17</v>
      </c>
    </row>
    <row r="2963" spans="1:15" ht="22.5" hidden="1" customHeight="1">
      <c r="A2963" s="103">
        <f>MAX(A$1:A2962)+1</f>
        <v>2766</v>
      </c>
      <c r="B2963" s="103">
        <v>310905028</v>
      </c>
      <c r="C2963" s="103" t="s">
        <v>5103</v>
      </c>
      <c r="D2963" s="103" t="s">
        <v>5104</v>
      </c>
      <c r="E2963" s="103" t="s">
        <v>252</v>
      </c>
      <c r="F2963" s="114" t="s">
        <v>36</v>
      </c>
      <c r="G2963" s="114" t="s">
        <v>32</v>
      </c>
      <c r="H2963" s="376">
        <v>1428</v>
      </c>
      <c r="I2963" s="377"/>
      <c r="J2963" s="378"/>
      <c r="K2963" s="103"/>
      <c r="L2963" s="188"/>
      <c r="M2963" s="188"/>
      <c r="N2963" s="103"/>
      <c r="O2963" s="103" t="s">
        <v>786</v>
      </c>
    </row>
    <row r="2964" spans="1:15" ht="22.5" hidden="1" customHeight="1">
      <c r="A2964" s="103">
        <f>MAX(A$1:A2963)+1</f>
        <v>2767</v>
      </c>
      <c r="B2964" s="103">
        <v>310905029</v>
      </c>
      <c r="C2964" s="103" t="s">
        <v>5105</v>
      </c>
      <c r="D2964" s="103" t="s">
        <v>5106</v>
      </c>
      <c r="E2964" s="103" t="s">
        <v>252</v>
      </c>
      <c r="F2964" s="114" t="s">
        <v>36</v>
      </c>
      <c r="G2964" s="114" t="s">
        <v>32</v>
      </c>
      <c r="H2964" s="373">
        <v>2000</v>
      </c>
      <c r="I2964" s="374"/>
      <c r="J2964" s="375"/>
      <c r="K2964" s="103"/>
      <c r="L2964" s="114"/>
      <c r="M2964" s="114"/>
      <c r="N2964" s="103"/>
      <c r="O2964" s="103" t="s">
        <v>17</v>
      </c>
    </row>
    <row r="2965" spans="1:15" ht="22.5" hidden="1" customHeight="1">
      <c r="A2965" s="103">
        <f>MAX(A$1:A2964)+1</f>
        <v>2768</v>
      </c>
      <c r="B2965" s="103">
        <v>310905030</v>
      </c>
      <c r="C2965" s="103" t="s">
        <v>5107</v>
      </c>
      <c r="D2965" s="103" t="s">
        <v>5108</v>
      </c>
      <c r="E2965" s="103"/>
      <c r="F2965" s="114" t="s">
        <v>23</v>
      </c>
      <c r="G2965" s="114" t="s">
        <v>32</v>
      </c>
      <c r="H2965" s="373">
        <v>1450</v>
      </c>
      <c r="I2965" s="374"/>
      <c r="J2965" s="375"/>
      <c r="K2965" s="103"/>
      <c r="L2965" s="114"/>
      <c r="M2965" s="114"/>
      <c r="N2965" s="103"/>
      <c r="O2965" s="103" t="s">
        <v>17</v>
      </c>
    </row>
    <row r="2966" spans="1:15" ht="33.75" hidden="1" customHeight="1">
      <c r="A2966" s="103">
        <f>MAX(A$1:A2965)+1</f>
        <v>2769</v>
      </c>
      <c r="B2966" s="103">
        <v>310905031</v>
      </c>
      <c r="C2966" s="103" t="s">
        <v>5109</v>
      </c>
      <c r="D2966" s="103" t="s">
        <v>5110</v>
      </c>
      <c r="E2966" s="103"/>
      <c r="F2966" s="114" t="s">
        <v>36</v>
      </c>
      <c r="G2966" s="114" t="s">
        <v>32</v>
      </c>
      <c r="H2966" s="373">
        <v>325</v>
      </c>
      <c r="I2966" s="374"/>
      <c r="J2966" s="375"/>
      <c r="K2966" s="103"/>
      <c r="L2966" s="114"/>
      <c r="M2966" s="114"/>
      <c r="N2966" s="103"/>
      <c r="O2966" s="103" t="s">
        <v>17</v>
      </c>
    </row>
    <row r="2967" spans="1:15" ht="67.5" hidden="1" customHeight="1">
      <c r="A2967" s="150">
        <f>MAX(A$1:A2966)+1</f>
        <v>2770</v>
      </c>
      <c r="B2967" s="150">
        <v>310905032</v>
      </c>
      <c r="C2967" s="150" t="s">
        <v>5111</v>
      </c>
      <c r="D2967" s="150" t="s">
        <v>5113</v>
      </c>
      <c r="E2967" s="150" t="s">
        <v>5114</v>
      </c>
      <c r="F2967" s="147" t="s">
        <v>36</v>
      </c>
      <c r="G2967" s="147" t="s">
        <v>151</v>
      </c>
      <c r="H2967" s="373">
        <v>10</v>
      </c>
      <c r="I2967" s="374"/>
      <c r="J2967" s="375"/>
      <c r="K2967" s="150"/>
      <c r="L2967" s="147"/>
      <c r="M2967" s="147"/>
      <c r="N2967" s="103"/>
      <c r="O2967" s="103" t="s">
        <v>17</v>
      </c>
    </row>
    <row r="2968" spans="1:15" ht="22.5" hidden="1" customHeight="1">
      <c r="A2968" s="150">
        <f>MAX(A$1:A2967)+1</f>
        <v>2771</v>
      </c>
      <c r="B2968" s="133">
        <v>310905033</v>
      </c>
      <c r="C2968" s="150" t="s">
        <v>5115</v>
      </c>
      <c r="D2968" s="150" t="s">
        <v>5116</v>
      </c>
      <c r="E2968" s="152"/>
      <c r="F2968" s="118" t="s">
        <v>23</v>
      </c>
      <c r="G2968" s="80" t="s">
        <v>32</v>
      </c>
      <c r="H2968" s="373" t="s">
        <v>56</v>
      </c>
      <c r="I2968" s="374"/>
      <c r="J2968" s="375"/>
      <c r="K2968" s="159" t="s">
        <v>336</v>
      </c>
      <c r="L2968" s="114"/>
      <c r="M2968" s="147"/>
      <c r="N2968" s="103"/>
      <c r="O2968" s="103" t="s">
        <v>17</v>
      </c>
    </row>
    <row r="2969" spans="1:15" ht="22.5" hidden="1" customHeight="1">
      <c r="A2969" s="150">
        <f>MAX(A$1:A2968)+1</f>
        <v>2772</v>
      </c>
      <c r="B2969" s="133">
        <v>310905034</v>
      </c>
      <c r="C2969" s="152" t="s">
        <v>5117</v>
      </c>
      <c r="D2969" s="152" t="s">
        <v>5118</v>
      </c>
      <c r="E2969" s="150"/>
      <c r="F2969" s="118" t="s">
        <v>23</v>
      </c>
      <c r="G2969" s="147" t="s">
        <v>32</v>
      </c>
      <c r="H2969" s="373" t="s">
        <v>56</v>
      </c>
      <c r="I2969" s="374"/>
      <c r="J2969" s="375"/>
      <c r="K2969" s="159" t="s">
        <v>336</v>
      </c>
      <c r="L2969" s="114"/>
      <c r="M2969" s="147"/>
      <c r="N2969" s="103"/>
      <c r="O2969" s="103" t="s">
        <v>17</v>
      </c>
    </row>
    <row r="2970" spans="1:15" ht="45" hidden="1" customHeight="1">
      <c r="A2970" s="150">
        <f>MAX(A$1:A2969)+1</f>
        <v>2773</v>
      </c>
      <c r="B2970" s="152">
        <v>310905035</v>
      </c>
      <c r="C2970" s="152" t="s">
        <v>5119</v>
      </c>
      <c r="D2970" s="152" t="s">
        <v>5120</v>
      </c>
      <c r="E2970" s="150"/>
      <c r="F2970" s="114" t="s">
        <v>23</v>
      </c>
      <c r="G2970" s="147" t="s">
        <v>32</v>
      </c>
      <c r="H2970" s="373" t="s">
        <v>56</v>
      </c>
      <c r="I2970" s="374"/>
      <c r="J2970" s="375"/>
      <c r="K2970" s="150"/>
      <c r="L2970" s="114"/>
      <c r="M2970" s="147"/>
      <c r="N2970" s="126"/>
      <c r="O2970" s="103" t="s">
        <v>94</v>
      </c>
    </row>
    <row r="2971" spans="1:15" ht="26.1" hidden="1" customHeight="1">
      <c r="A2971" s="150">
        <f>MAX(A$1:A2970)+1</f>
        <v>2774</v>
      </c>
      <c r="B2971" s="152">
        <v>310905036</v>
      </c>
      <c r="C2971" s="152" t="s">
        <v>5121</v>
      </c>
      <c r="D2971" s="152"/>
      <c r="E2971" s="150"/>
      <c r="F2971" s="114" t="s">
        <v>23</v>
      </c>
      <c r="G2971" s="147" t="s">
        <v>32</v>
      </c>
      <c r="H2971" s="373" t="s">
        <v>56</v>
      </c>
      <c r="I2971" s="374"/>
      <c r="J2971" s="375"/>
      <c r="K2971" s="150"/>
      <c r="L2971" s="114"/>
      <c r="M2971" s="147"/>
      <c r="N2971" s="126"/>
      <c r="O2971" s="103" t="s">
        <v>94</v>
      </c>
    </row>
    <row r="2972" spans="1:15" ht="45" hidden="1" customHeight="1">
      <c r="A2972" s="150">
        <f>MAX(A$1:A2971)+1</f>
        <v>2775</v>
      </c>
      <c r="B2972" s="152">
        <v>310905037</v>
      </c>
      <c r="C2972" s="152" t="s">
        <v>5123</v>
      </c>
      <c r="D2972" s="152" t="s">
        <v>5124</v>
      </c>
      <c r="E2972" s="152"/>
      <c r="F2972" s="114" t="s">
        <v>23</v>
      </c>
      <c r="G2972" s="147" t="s">
        <v>32</v>
      </c>
      <c r="H2972" s="373" t="s">
        <v>56</v>
      </c>
      <c r="I2972" s="374"/>
      <c r="J2972" s="375"/>
      <c r="K2972" s="150"/>
      <c r="L2972" s="114"/>
      <c r="M2972" s="147"/>
      <c r="N2972" s="126"/>
      <c r="O2972" s="103" t="s">
        <v>94</v>
      </c>
    </row>
    <row r="2973" spans="1:15" ht="12" hidden="1" customHeight="1">
      <c r="A2973" s="150">
        <f>MAX(A$1:A2972)+1</f>
        <v>2776</v>
      </c>
      <c r="B2973" s="152">
        <v>310905038</v>
      </c>
      <c r="C2973" s="247" t="s">
        <v>5125</v>
      </c>
      <c r="D2973" s="152" t="s">
        <v>5126</v>
      </c>
      <c r="E2973" s="152"/>
      <c r="F2973" s="118" t="s">
        <v>23</v>
      </c>
      <c r="G2973" s="147" t="s">
        <v>32</v>
      </c>
      <c r="H2973" s="373" t="s">
        <v>56</v>
      </c>
      <c r="I2973" s="374"/>
      <c r="J2973" s="375"/>
      <c r="K2973" s="268"/>
      <c r="L2973" s="114"/>
      <c r="M2973" s="114"/>
      <c r="N2973" s="103"/>
      <c r="O2973" s="103" t="s">
        <v>492</v>
      </c>
    </row>
    <row r="2974" spans="1:15" s="87" customFormat="1" ht="22.5" hidden="1" customHeight="1">
      <c r="A2974" s="103"/>
      <c r="B2974" s="103">
        <v>3110</v>
      </c>
      <c r="C2974" s="103" t="s">
        <v>5127</v>
      </c>
      <c r="D2974" s="152"/>
      <c r="E2974" s="152"/>
      <c r="F2974" s="80"/>
      <c r="G2974" s="80"/>
      <c r="H2974" s="373"/>
      <c r="I2974" s="374"/>
      <c r="J2974" s="375"/>
      <c r="K2974" s="103"/>
      <c r="L2974" s="114"/>
      <c r="M2974" s="114"/>
      <c r="N2974" s="103"/>
      <c r="O2974" s="103" t="s">
        <v>17</v>
      </c>
    </row>
    <row r="2975" spans="1:15" ht="22.5" hidden="1" customHeight="1">
      <c r="A2975" s="103">
        <f>MAX(A$1:A2974)+1</f>
        <v>2777</v>
      </c>
      <c r="B2975" s="103">
        <v>311000001</v>
      </c>
      <c r="C2975" s="103" t="s">
        <v>5128</v>
      </c>
      <c r="D2975" s="103"/>
      <c r="E2975" s="103" t="s">
        <v>5129</v>
      </c>
      <c r="F2975" s="114" t="s">
        <v>31</v>
      </c>
      <c r="G2975" s="114" t="s">
        <v>32</v>
      </c>
      <c r="H2975" s="373">
        <v>520</v>
      </c>
      <c r="I2975" s="374"/>
      <c r="J2975" s="375"/>
      <c r="K2975" s="103"/>
      <c r="L2975" s="114"/>
      <c r="M2975" s="126"/>
      <c r="N2975" s="103"/>
      <c r="O2975" s="103" t="s">
        <v>17</v>
      </c>
    </row>
    <row r="2976" spans="1:15" ht="22.5" hidden="1" customHeight="1">
      <c r="A2976" s="103">
        <f>MAX(A$1:A2975)+1</f>
        <v>2778</v>
      </c>
      <c r="B2976" s="103" t="s">
        <v>5130</v>
      </c>
      <c r="C2976" s="103" t="s">
        <v>5131</v>
      </c>
      <c r="D2976" s="103"/>
      <c r="E2976" s="103"/>
      <c r="F2976" s="114" t="s">
        <v>31</v>
      </c>
      <c r="G2976" s="114" t="s">
        <v>32</v>
      </c>
      <c r="H2976" s="373">
        <v>260</v>
      </c>
      <c r="I2976" s="374"/>
      <c r="J2976" s="375"/>
      <c r="K2976" s="103"/>
      <c r="L2976" s="114"/>
      <c r="M2976" s="114"/>
      <c r="N2976" s="103"/>
      <c r="O2976" s="103" t="s">
        <v>17</v>
      </c>
    </row>
    <row r="2977" spans="1:15" ht="22.5" hidden="1" customHeight="1">
      <c r="A2977" s="103">
        <f>MAX(A$1:A2976)+1</f>
        <v>2779</v>
      </c>
      <c r="B2977" s="103">
        <v>311000002</v>
      </c>
      <c r="C2977" s="103" t="s">
        <v>5132</v>
      </c>
      <c r="D2977" s="103"/>
      <c r="E2977" s="103"/>
      <c r="F2977" s="114" t="s">
        <v>31</v>
      </c>
      <c r="G2977" s="114" t="s">
        <v>151</v>
      </c>
      <c r="H2977" s="373" t="s">
        <v>2997</v>
      </c>
      <c r="I2977" s="374"/>
      <c r="J2977" s="375"/>
      <c r="K2977" s="103"/>
      <c r="L2977" s="114"/>
      <c r="M2977" s="114"/>
      <c r="N2977" s="103"/>
      <c r="O2977" s="103" t="s">
        <v>17</v>
      </c>
    </row>
    <row r="2978" spans="1:15" ht="33.75" hidden="1" customHeight="1">
      <c r="A2978" s="103">
        <f>MAX(A$1:A2977)+1</f>
        <v>2780</v>
      </c>
      <c r="B2978" s="103">
        <v>311000003</v>
      </c>
      <c r="C2978" s="190" t="s">
        <v>5133</v>
      </c>
      <c r="D2978" s="249" t="s">
        <v>5134</v>
      </c>
      <c r="E2978" s="67" t="s">
        <v>5135</v>
      </c>
      <c r="F2978" s="114" t="s">
        <v>31</v>
      </c>
      <c r="G2978" s="114" t="s">
        <v>32</v>
      </c>
      <c r="H2978" s="373" t="s">
        <v>2839</v>
      </c>
      <c r="I2978" s="374"/>
      <c r="J2978" s="375"/>
      <c r="K2978" s="103"/>
      <c r="L2978" s="114"/>
      <c r="M2978" s="114"/>
      <c r="N2978" s="103"/>
      <c r="O2978" s="103" t="s">
        <v>17</v>
      </c>
    </row>
    <row r="2979" spans="1:15" ht="22.5" hidden="1" customHeight="1">
      <c r="A2979" s="103">
        <f>MAX(A$1:A2978)+1</f>
        <v>2781</v>
      </c>
      <c r="B2979" s="103">
        <v>311000004</v>
      </c>
      <c r="C2979" s="190" t="s">
        <v>5136</v>
      </c>
      <c r="D2979" s="249" t="s">
        <v>5137</v>
      </c>
      <c r="E2979" s="103"/>
      <c r="F2979" s="114" t="s">
        <v>31</v>
      </c>
      <c r="G2979" s="114" t="s">
        <v>32</v>
      </c>
      <c r="H2979" s="373">
        <v>200</v>
      </c>
      <c r="I2979" s="374"/>
      <c r="J2979" s="375"/>
      <c r="K2979" s="103"/>
      <c r="L2979" s="114"/>
      <c r="M2979" s="114"/>
      <c r="N2979" s="103"/>
      <c r="O2979" s="103" t="s">
        <v>17</v>
      </c>
    </row>
    <row r="2980" spans="1:15" ht="22.5" hidden="1" customHeight="1">
      <c r="A2980" s="103">
        <f>MAX(A$1:A2979)+1</f>
        <v>2782</v>
      </c>
      <c r="B2980" s="103">
        <v>311000005</v>
      </c>
      <c r="C2980" s="190" t="s">
        <v>5138</v>
      </c>
      <c r="D2980" s="249" t="s">
        <v>5139</v>
      </c>
      <c r="E2980" s="103"/>
      <c r="F2980" s="114" t="s">
        <v>31</v>
      </c>
      <c r="G2980" s="114" t="s">
        <v>32</v>
      </c>
      <c r="H2980" s="373">
        <v>78</v>
      </c>
      <c r="I2980" s="374"/>
      <c r="J2980" s="375"/>
      <c r="K2980" s="103"/>
      <c r="L2980" s="114"/>
      <c r="M2980" s="126"/>
      <c r="N2980" s="103"/>
      <c r="O2980" s="103" t="s">
        <v>17</v>
      </c>
    </row>
    <row r="2981" spans="1:15" ht="33.75" hidden="1" customHeight="1">
      <c r="A2981" s="103">
        <f>MAX(A$1:A2980)+1</f>
        <v>2783</v>
      </c>
      <c r="B2981" s="103">
        <v>311000006</v>
      </c>
      <c r="C2981" s="190" t="s">
        <v>5140</v>
      </c>
      <c r="D2981" s="249" t="s">
        <v>5141</v>
      </c>
      <c r="E2981" s="103"/>
      <c r="F2981" s="114" t="s">
        <v>36</v>
      </c>
      <c r="G2981" s="114" t="s">
        <v>32</v>
      </c>
      <c r="H2981" s="373" t="s">
        <v>5142</v>
      </c>
      <c r="I2981" s="374"/>
      <c r="J2981" s="375"/>
      <c r="K2981" s="103"/>
      <c r="L2981" s="114"/>
      <c r="M2981" s="114"/>
      <c r="N2981" s="103"/>
      <c r="O2981" s="103" t="s">
        <v>17</v>
      </c>
    </row>
    <row r="2982" spans="1:15" ht="22.5" hidden="1" customHeight="1">
      <c r="A2982" s="103">
        <f>MAX(A$1:A2981)+1</f>
        <v>2784</v>
      </c>
      <c r="B2982" s="103" t="s">
        <v>5143</v>
      </c>
      <c r="C2982" s="67" t="s">
        <v>5144</v>
      </c>
      <c r="D2982" s="186" t="s">
        <v>5145</v>
      </c>
      <c r="E2982" s="103"/>
      <c r="F2982" s="114" t="s">
        <v>36</v>
      </c>
      <c r="G2982" s="114" t="s">
        <v>32</v>
      </c>
      <c r="H2982" s="373">
        <v>450</v>
      </c>
      <c r="I2982" s="374"/>
      <c r="J2982" s="375"/>
      <c r="K2982" s="103"/>
      <c r="L2982" s="114"/>
      <c r="M2982" s="114"/>
      <c r="N2982" s="103"/>
      <c r="O2982" s="103" t="s">
        <v>17</v>
      </c>
    </row>
    <row r="2983" spans="1:15" ht="22.5" hidden="1" customHeight="1">
      <c r="A2983" s="103">
        <f>MAX(A$1:A2982)+1</f>
        <v>2785</v>
      </c>
      <c r="B2983" s="103">
        <v>311000007</v>
      </c>
      <c r="C2983" s="103" t="s">
        <v>5146</v>
      </c>
      <c r="D2983" s="103" t="s">
        <v>5147</v>
      </c>
      <c r="E2983" s="103"/>
      <c r="F2983" s="114" t="s">
        <v>36</v>
      </c>
      <c r="G2983" s="114" t="s">
        <v>32</v>
      </c>
      <c r="H2983" s="373">
        <v>550</v>
      </c>
      <c r="I2983" s="374"/>
      <c r="J2983" s="375"/>
      <c r="K2983" s="103"/>
      <c r="L2983" s="114"/>
      <c r="M2983" s="114"/>
      <c r="N2983" s="103"/>
      <c r="O2983" s="103" t="s">
        <v>17</v>
      </c>
    </row>
    <row r="2984" spans="1:15" ht="22.5" hidden="1" customHeight="1">
      <c r="A2984" s="103">
        <f>MAX(A$1:A2983)+1</f>
        <v>2786</v>
      </c>
      <c r="B2984" s="103">
        <v>311000008</v>
      </c>
      <c r="C2984" s="103" t="s">
        <v>5148</v>
      </c>
      <c r="D2984" s="103" t="s">
        <v>5147</v>
      </c>
      <c r="E2984" s="103"/>
      <c r="F2984" s="114" t="s">
        <v>36</v>
      </c>
      <c r="G2984" s="114" t="s">
        <v>32</v>
      </c>
      <c r="H2984" s="373" t="s">
        <v>5149</v>
      </c>
      <c r="I2984" s="374"/>
      <c r="J2984" s="375"/>
      <c r="K2984" s="103"/>
      <c r="L2984" s="114"/>
      <c r="M2984" s="114"/>
      <c r="N2984" s="103"/>
      <c r="O2984" s="103" t="s">
        <v>17</v>
      </c>
    </row>
    <row r="2985" spans="1:15" ht="22.5" hidden="1" customHeight="1">
      <c r="A2985" s="103">
        <f>MAX(A$1:A2984)+1</f>
        <v>2787</v>
      </c>
      <c r="B2985" s="103">
        <v>311000009</v>
      </c>
      <c r="C2985" s="103" t="s">
        <v>5150</v>
      </c>
      <c r="D2985" s="103"/>
      <c r="E2985" s="249" t="s">
        <v>5151</v>
      </c>
      <c r="F2985" s="114" t="s">
        <v>36</v>
      </c>
      <c r="G2985" s="114" t="s">
        <v>32</v>
      </c>
      <c r="H2985" s="373" t="s">
        <v>5149</v>
      </c>
      <c r="I2985" s="374"/>
      <c r="J2985" s="375"/>
      <c r="K2985" s="103"/>
      <c r="L2985" s="114"/>
      <c r="M2985" s="114"/>
      <c r="N2985" s="103"/>
      <c r="O2985" s="103" t="s">
        <v>17</v>
      </c>
    </row>
    <row r="2986" spans="1:15" ht="22.5" hidden="1" customHeight="1">
      <c r="A2986" s="103">
        <f>MAX(A$1:A2985)+1</f>
        <v>2788</v>
      </c>
      <c r="B2986" s="103">
        <v>311000010</v>
      </c>
      <c r="C2986" s="103" t="s">
        <v>5152</v>
      </c>
      <c r="D2986" s="103" t="s">
        <v>5153</v>
      </c>
      <c r="E2986" s="249" t="s">
        <v>5154</v>
      </c>
      <c r="F2986" s="114" t="s">
        <v>36</v>
      </c>
      <c r="G2986" s="114" t="s">
        <v>32</v>
      </c>
      <c r="H2986" s="373">
        <v>520</v>
      </c>
      <c r="I2986" s="374"/>
      <c r="J2986" s="375"/>
      <c r="K2986" s="103"/>
      <c r="L2986" s="114"/>
      <c r="M2986" s="114"/>
      <c r="N2986" s="103"/>
      <c r="O2986" s="103" t="s">
        <v>17</v>
      </c>
    </row>
    <row r="2987" spans="1:15" ht="22.5" hidden="1" customHeight="1">
      <c r="A2987" s="103">
        <f>MAX(A$1:A2986)+1</f>
        <v>2789</v>
      </c>
      <c r="B2987" s="103" t="s">
        <v>5155</v>
      </c>
      <c r="C2987" s="103" t="s">
        <v>5152</v>
      </c>
      <c r="D2987" s="103" t="s">
        <v>5156</v>
      </c>
      <c r="E2987" s="249" t="s">
        <v>5157</v>
      </c>
      <c r="F2987" s="114" t="s">
        <v>36</v>
      </c>
      <c r="G2987" s="114" t="s">
        <v>32</v>
      </c>
      <c r="H2987" s="373">
        <v>780</v>
      </c>
      <c r="I2987" s="374"/>
      <c r="J2987" s="375"/>
      <c r="K2987" s="103"/>
      <c r="L2987" s="114"/>
      <c r="M2987" s="114"/>
      <c r="N2987" s="103"/>
      <c r="O2987" s="103" t="s">
        <v>17</v>
      </c>
    </row>
    <row r="2988" spans="1:15" ht="22.5" hidden="1" customHeight="1">
      <c r="A2988" s="103">
        <f>MAX(A$1:A2987)+1</f>
        <v>2790</v>
      </c>
      <c r="B2988" s="103">
        <v>311000011</v>
      </c>
      <c r="C2988" s="103" t="s">
        <v>5158</v>
      </c>
      <c r="D2988" s="103" t="s">
        <v>5159</v>
      </c>
      <c r="E2988" s="249" t="s">
        <v>5160</v>
      </c>
      <c r="F2988" s="114" t="s">
        <v>36</v>
      </c>
      <c r="G2988" s="114" t="s">
        <v>151</v>
      </c>
      <c r="H2988" s="373">
        <v>78</v>
      </c>
      <c r="I2988" s="374"/>
      <c r="J2988" s="375"/>
      <c r="K2988" s="103" t="s">
        <v>5161</v>
      </c>
      <c r="L2988" s="114"/>
      <c r="M2988" s="114"/>
      <c r="N2988" s="103"/>
      <c r="O2988" s="103" t="s">
        <v>17</v>
      </c>
    </row>
    <row r="2989" spans="1:15" ht="22.5" hidden="1" customHeight="1">
      <c r="A2989" s="103">
        <f>MAX(A$1:A2988)+1</f>
        <v>2791</v>
      </c>
      <c r="B2989" s="103" t="s">
        <v>5162</v>
      </c>
      <c r="C2989" s="103" t="s">
        <v>5158</v>
      </c>
      <c r="D2989" s="103"/>
      <c r="E2989" s="103"/>
      <c r="F2989" s="114" t="s">
        <v>36</v>
      </c>
      <c r="G2989" s="114" t="s">
        <v>151</v>
      </c>
      <c r="H2989" s="373">
        <v>130</v>
      </c>
      <c r="I2989" s="374"/>
      <c r="J2989" s="375"/>
      <c r="K2989" s="103" t="s">
        <v>5163</v>
      </c>
      <c r="L2989" s="114"/>
      <c r="M2989" s="114"/>
      <c r="N2989" s="103"/>
      <c r="O2989" s="103" t="s">
        <v>17</v>
      </c>
    </row>
    <row r="2990" spans="1:15" ht="22.5" hidden="1" customHeight="1">
      <c r="A2990" s="103">
        <f>MAX(A$1:A2989)+1</f>
        <v>2792</v>
      </c>
      <c r="B2990" s="103">
        <v>311000013</v>
      </c>
      <c r="C2990" s="103" t="s">
        <v>5164</v>
      </c>
      <c r="D2990" s="103" t="s">
        <v>5165</v>
      </c>
      <c r="E2990" s="103"/>
      <c r="F2990" s="114" t="s">
        <v>31</v>
      </c>
      <c r="G2990" s="114" t="s">
        <v>32</v>
      </c>
      <c r="H2990" s="373">
        <v>52</v>
      </c>
      <c r="I2990" s="374"/>
      <c r="J2990" s="375"/>
      <c r="K2990" s="103"/>
      <c r="L2990" s="114"/>
      <c r="M2990" s="114"/>
      <c r="N2990" s="103"/>
      <c r="O2990" s="103" t="s">
        <v>17</v>
      </c>
    </row>
    <row r="2991" spans="1:15" ht="22.5" hidden="1" customHeight="1">
      <c r="A2991" s="103">
        <f>MAX(A$1:A2990)+1</f>
        <v>2793</v>
      </c>
      <c r="B2991" s="103">
        <v>311000014</v>
      </c>
      <c r="C2991" s="103" t="s">
        <v>5112</v>
      </c>
      <c r="D2991" s="103"/>
      <c r="E2991" s="103"/>
      <c r="F2991" s="114" t="s">
        <v>31</v>
      </c>
      <c r="G2991" s="114" t="s">
        <v>719</v>
      </c>
      <c r="H2991" s="373">
        <v>195</v>
      </c>
      <c r="I2991" s="374"/>
      <c r="J2991" s="375"/>
      <c r="K2991" s="103"/>
      <c r="L2991" s="114"/>
      <c r="M2991" s="114"/>
      <c r="N2991" s="103"/>
      <c r="O2991" s="103" t="s">
        <v>17</v>
      </c>
    </row>
    <row r="2992" spans="1:15" ht="22.5" hidden="1" customHeight="1">
      <c r="A2992" s="103">
        <f>MAX(A$1:A2991)+1</f>
        <v>2794</v>
      </c>
      <c r="B2992" s="103">
        <v>311000015</v>
      </c>
      <c r="C2992" s="103" t="s">
        <v>5166</v>
      </c>
      <c r="D2992" s="103" t="s">
        <v>5167</v>
      </c>
      <c r="E2992" s="103" t="s">
        <v>2282</v>
      </c>
      <c r="F2992" s="114" t="s">
        <v>31</v>
      </c>
      <c r="G2992" s="116" t="s">
        <v>32</v>
      </c>
      <c r="H2992" s="376">
        <v>330</v>
      </c>
      <c r="I2992" s="377"/>
      <c r="J2992" s="378"/>
      <c r="K2992" s="249" t="s">
        <v>346</v>
      </c>
      <c r="L2992" s="271"/>
      <c r="M2992" s="271"/>
      <c r="N2992" s="103"/>
      <c r="O2992" s="103" t="s">
        <v>786</v>
      </c>
    </row>
    <row r="2993" spans="1:15" ht="22.5" hidden="1" customHeight="1">
      <c r="A2993" s="103">
        <f>MAX(A$1:A2992)+1</f>
        <v>2795</v>
      </c>
      <c r="B2993" s="103">
        <v>311000016</v>
      </c>
      <c r="C2993" s="103" t="s">
        <v>5168</v>
      </c>
      <c r="D2993" s="103"/>
      <c r="E2993" s="103"/>
      <c r="F2993" s="114" t="s">
        <v>31</v>
      </c>
      <c r="G2993" s="114" t="s">
        <v>32</v>
      </c>
      <c r="H2993" s="373">
        <v>104</v>
      </c>
      <c r="I2993" s="374"/>
      <c r="J2993" s="375"/>
      <c r="K2993" s="103"/>
      <c r="L2993" s="114"/>
      <c r="M2993" s="114"/>
      <c r="N2993" s="103"/>
      <c r="O2993" s="103" t="s">
        <v>17</v>
      </c>
    </row>
    <row r="2994" spans="1:15" ht="22.5" hidden="1" customHeight="1">
      <c r="A2994" s="103">
        <f>MAX(A$1:A2993)+1</f>
        <v>2796</v>
      </c>
      <c r="B2994" s="103">
        <v>311000017</v>
      </c>
      <c r="C2994" s="103" t="s">
        <v>5169</v>
      </c>
      <c r="D2994" s="103"/>
      <c r="E2994" s="103"/>
      <c r="F2994" s="114" t="s">
        <v>31</v>
      </c>
      <c r="G2994" s="114" t="s">
        <v>32</v>
      </c>
      <c r="H2994" s="373">
        <v>208</v>
      </c>
      <c r="I2994" s="374"/>
      <c r="J2994" s="375"/>
      <c r="K2994" s="103"/>
      <c r="L2994" s="114"/>
      <c r="M2994" s="114"/>
      <c r="N2994" s="103"/>
      <c r="O2994" s="103" t="s">
        <v>17</v>
      </c>
    </row>
    <row r="2995" spans="1:15" ht="22.5" hidden="1" customHeight="1">
      <c r="A2995" s="103">
        <f>MAX(A$1:A2994)+1</f>
        <v>2797</v>
      </c>
      <c r="B2995" s="103">
        <v>311000018</v>
      </c>
      <c r="C2995" s="103" t="s">
        <v>5170</v>
      </c>
      <c r="D2995" s="103" t="s">
        <v>5171</v>
      </c>
      <c r="E2995" s="103"/>
      <c r="F2995" s="114" t="s">
        <v>36</v>
      </c>
      <c r="G2995" s="114" t="s">
        <v>719</v>
      </c>
      <c r="H2995" s="376">
        <v>925</v>
      </c>
      <c r="I2995" s="377"/>
      <c r="J2995" s="378"/>
      <c r="K2995" s="103"/>
      <c r="L2995" s="188"/>
      <c r="M2995" s="188"/>
      <c r="N2995" s="103"/>
      <c r="O2995" s="103" t="s">
        <v>786</v>
      </c>
    </row>
    <row r="2996" spans="1:15" ht="22.5" hidden="1" customHeight="1">
      <c r="A2996" s="103">
        <f>MAX(A$1:A2995)+1</f>
        <v>2798</v>
      </c>
      <c r="B2996" s="103">
        <v>311000019</v>
      </c>
      <c r="C2996" s="103" t="s">
        <v>5172</v>
      </c>
      <c r="D2996" s="103" t="s">
        <v>5173</v>
      </c>
      <c r="E2996" s="103"/>
      <c r="F2996" s="114" t="s">
        <v>36</v>
      </c>
      <c r="G2996" s="114" t="s">
        <v>32</v>
      </c>
      <c r="H2996" s="373">
        <v>611</v>
      </c>
      <c r="I2996" s="374"/>
      <c r="J2996" s="375"/>
      <c r="K2996" s="103"/>
      <c r="L2996" s="114"/>
      <c r="M2996" s="114"/>
      <c r="N2996" s="103"/>
      <c r="O2996" s="103" t="s">
        <v>17</v>
      </c>
    </row>
    <row r="2997" spans="1:15" ht="22.5" hidden="1" customHeight="1">
      <c r="A2997" s="103">
        <f>MAX(A$1:A2996)+1</f>
        <v>2799</v>
      </c>
      <c r="B2997" s="103">
        <v>311000020</v>
      </c>
      <c r="C2997" s="103" t="s">
        <v>5174</v>
      </c>
      <c r="D2997" s="103" t="s">
        <v>5175</v>
      </c>
      <c r="E2997" s="103"/>
      <c r="F2997" s="114" t="s">
        <v>36</v>
      </c>
      <c r="G2997" s="114" t="s">
        <v>719</v>
      </c>
      <c r="H2997" s="376">
        <v>794</v>
      </c>
      <c r="I2997" s="377"/>
      <c r="J2997" s="378"/>
      <c r="K2997" s="103"/>
      <c r="L2997" s="188"/>
      <c r="M2997" s="188"/>
      <c r="N2997" s="103"/>
      <c r="O2997" s="103" t="s">
        <v>786</v>
      </c>
    </row>
    <row r="2998" spans="1:15" ht="22.5" hidden="1" customHeight="1">
      <c r="A2998" s="103">
        <f>MAX(A$1:A2997)+1</f>
        <v>2800</v>
      </c>
      <c r="B2998" s="103">
        <v>311000021</v>
      </c>
      <c r="C2998" s="103" t="s">
        <v>5176</v>
      </c>
      <c r="D2998" s="103"/>
      <c r="E2998" s="103"/>
      <c r="F2998" s="114" t="s">
        <v>36</v>
      </c>
      <c r="G2998" s="114" t="s">
        <v>719</v>
      </c>
      <c r="H2998" s="373">
        <v>156</v>
      </c>
      <c r="I2998" s="374"/>
      <c r="J2998" s="375"/>
      <c r="K2998" s="103"/>
      <c r="L2998" s="114"/>
      <c r="M2998" s="114"/>
      <c r="N2998" s="103"/>
      <c r="O2998" s="103" t="s">
        <v>17</v>
      </c>
    </row>
    <row r="2999" spans="1:15" ht="22.5" hidden="1" customHeight="1">
      <c r="A2999" s="103">
        <f>MAX(A$1:A2998)+1</f>
        <v>2801</v>
      </c>
      <c r="B2999" s="103">
        <v>311000022</v>
      </c>
      <c r="C2999" s="103" t="s">
        <v>5177</v>
      </c>
      <c r="D2999" s="103" t="s">
        <v>5178</v>
      </c>
      <c r="E2999" s="103"/>
      <c r="F2999" s="114" t="s">
        <v>36</v>
      </c>
      <c r="G2999" s="114" t="s">
        <v>32</v>
      </c>
      <c r="H2999" s="373">
        <v>650</v>
      </c>
      <c r="I2999" s="374"/>
      <c r="J2999" s="375"/>
      <c r="K2999" s="103"/>
      <c r="L2999" s="114"/>
      <c r="M2999" s="114"/>
      <c r="N2999" s="103"/>
      <c r="O2999" s="103" t="s">
        <v>17</v>
      </c>
    </row>
    <row r="3000" spans="1:15" ht="22.5" hidden="1" customHeight="1">
      <c r="A3000" s="103">
        <f>MAX(A$1:A2999)+1</f>
        <v>2802</v>
      </c>
      <c r="B3000" s="103">
        <v>311000023</v>
      </c>
      <c r="C3000" s="103" t="s">
        <v>5179</v>
      </c>
      <c r="D3000" s="103"/>
      <c r="E3000" s="103"/>
      <c r="F3000" s="114" t="s">
        <v>36</v>
      </c>
      <c r="G3000" s="114" t="s">
        <v>32</v>
      </c>
      <c r="H3000" s="376">
        <v>1357</v>
      </c>
      <c r="I3000" s="377"/>
      <c r="J3000" s="378"/>
      <c r="K3000" s="103"/>
      <c r="L3000" s="188"/>
      <c r="M3000" s="188"/>
      <c r="N3000" s="103"/>
      <c r="O3000" s="103" t="s">
        <v>786</v>
      </c>
    </row>
    <row r="3001" spans="1:15" ht="22.5" hidden="1" customHeight="1">
      <c r="A3001" s="103">
        <f>MAX(A$1:A3000)+1</f>
        <v>2803</v>
      </c>
      <c r="B3001" s="103">
        <v>311000024</v>
      </c>
      <c r="C3001" s="103" t="s">
        <v>5180</v>
      </c>
      <c r="D3001" s="103"/>
      <c r="E3001" s="103" t="s">
        <v>5181</v>
      </c>
      <c r="F3001" s="114" t="s">
        <v>36</v>
      </c>
      <c r="G3001" s="114" t="s">
        <v>32</v>
      </c>
      <c r="H3001" s="373">
        <v>390</v>
      </c>
      <c r="I3001" s="374"/>
      <c r="J3001" s="375"/>
      <c r="K3001" s="103"/>
      <c r="L3001" s="114"/>
      <c r="M3001" s="114"/>
      <c r="N3001" s="103"/>
      <c r="O3001" s="103" t="s">
        <v>17</v>
      </c>
    </row>
    <row r="3002" spans="1:15" ht="22.5" hidden="1" customHeight="1">
      <c r="A3002" s="103">
        <f>MAX(A$1:A3001)+1</f>
        <v>2804</v>
      </c>
      <c r="B3002" s="103">
        <v>311000025</v>
      </c>
      <c r="C3002" s="103" t="s">
        <v>5182</v>
      </c>
      <c r="D3002" s="103"/>
      <c r="E3002" s="103"/>
      <c r="F3002" s="114" t="s">
        <v>36</v>
      </c>
      <c r="G3002" s="114" t="s">
        <v>32</v>
      </c>
      <c r="H3002" s="376">
        <v>646</v>
      </c>
      <c r="I3002" s="377"/>
      <c r="J3002" s="378"/>
      <c r="K3002" s="103"/>
      <c r="L3002" s="188"/>
      <c r="M3002" s="188"/>
      <c r="N3002" s="103"/>
      <c r="O3002" s="103" t="s">
        <v>786</v>
      </c>
    </row>
    <row r="3003" spans="1:15" ht="22.5" hidden="1" customHeight="1">
      <c r="A3003" s="103">
        <f>MAX(A$1:A3002)+1</f>
        <v>2805</v>
      </c>
      <c r="B3003" s="103">
        <v>311000026</v>
      </c>
      <c r="C3003" s="103" t="s">
        <v>5183</v>
      </c>
      <c r="D3003" s="103"/>
      <c r="E3003" s="103" t="s">
        <v>5184</v>
      </c>
      <c r="F3003" s="114" t="s">
        <v>36</v>
      </c>
      <c r="G3003" s="114" t="s">
        <v>32</v>
      </c>
      <c r="H3003" s="373">
        <v>1481</v>
      </c>
      <c r="I3003" s="374"/>
      <c r="J3003" s="375"/>
      <c r="K3003" s="103" t="s">
        <v>5185</v>
      </c>
      <c r="L3003" s="114"/>
      <c r="M3003" s="126"/>
      <c r="N3003" s="103"/>
      <c r="O3003" s="103" t="s">
        <v>17</v>
      </c>
    </row>
    <row r="3004" spans="1:15" ht="22.5" hidden="1" customHeight="1">
      <c r="A3004" s="103">
        <f>MAX(A$1:A3003)+1</f>
        <v>2806</v>
      </c>
      <c r="B3004" s="103" t="s">
        <v>5186</v>
      </c>
      <c r="C3004" s="103" t="s">
        <v>5187</v>
      </c>
      <c r="D3004" s="103" t="s">
        <v>5188</v>
      </c>
      <c r="E3004" s="103"/>
      <c r="F3004" s="114" t="s">
        <v>36</v>
      </c>
      <c r="G3004" s="114" t="s">
        <v>32</v>
      </c>
      <c r="H3004" s="376">
        <v>2955</v>
      </c>
      <c r="I3004" s="377"/>
      <c r="J3004" s="378"/>
      <c r="K3004" s="103"/>
      <c r="L3004" s="188"/>
      <c r="M3004" s="188"/>
      <c r="N3004" s="103"/>
      <c r="O3004" s="103" t="s">
        <v>786</v>
      </c>
    </row>
    <row r="3005" spans="1:15" ht="22.5" hidden="1" customHeight="1">
      <c r="A3005" s="103">
        <f>MAX(A$1:A3004)+1</f>
        <v>2807</v>
      </c>
      <c r="B3005" s="103">
        <v>311000027</v>
      </c>
      <c r="C3005" s="103" t="s">
        <v>5189</v>
      </c>
      <c r="D3005" s="103" t="s">
        <v>4639</v>
      </c>
      <c r="E3005" s="103"/>
      <c r="F3005" s="114" t="s">
        <v>36</v>
      </c>
      <c r="G3005" s="114" t="s">
        <v>32</v>
      </c>
      <c r="H3005" s="373">
        <v>455</v>
      </c>
      <c r="I3005" s="374"/>
      <c r="J3005" s="375"/>
      <c r="K3005" s="103"/>
      <c r="L3005" s="114"/>
      <c r="M3005" s="126"/>
      <c r="N3005" s="103"/>
      <c r="O3005" s="103" t="s">
        <v>17</v>
      </c>
    </row>
    <row r="3006" spans="1:15" ht="22.5" hidden="1" customHeight="1">
      <c r="A3006" s="103">
        <f>MAX(A$1:A3005)+1</f>
        <v>2808</v>
      </c>
      <c r="B3006" s="103">
        <v>311000028</v>
      </c>
      <c r="C3006" s="103" t="s">
        <v>5190</v>
      </c>
      <c r="D3006" s="103" t="s">
        <v>4639</v>
      </c>
      <c r="E3006" s="103"/>
      <c r="F3006" s="114" t="s">
        <v>36</v>
      </c>
      <c r="G3006" s="114" t="s">
        <v>32</v>
      </c>
      <c r="H3006" s="376">
        <v>775</v>
      </c>
      <c r="I3006" s="377"/>
      <c r="J3006" s="378"/>
      <c r="K3006" s="103"/>
      <c r="L3006" s="188"/>
      <c r="M3006" s="188"/>
      <c r="N3006" s="103"/>
      <c r="O3006" s="103" t="s">
        <v>786</v>
      </c>
    </row>
    <row r="3007" spans="1:15" ht="22.5" hidden="1" customHeight="1">
      <c r="A3007" s="103">
        <f>MAX(A$1:A3006)+1</f>
        <v>2809</v>
      </c>
      <c r="B3007" s="103">
        <v>311000029</v>
      </c>
      <c r="C3007" s="103" t="s">
        <v>5191</v>
      </c>
      <c r="D3007" s="103"/>
      <c r="E3007" s="103"/>
      <c r="F3007" s="114" t="s">
        <v>31</v>
      </c>
      <c r="G3007" s="114" t="s">
        <v>32</v>
      </c>
      <c r="H3007" s="373">
        <v>13</v>
      </c>
      <c r="I3007" s="374"/>
      <c r="J3007" s="375"/>
      <c r="K3007" s="103"/>
      <c r="L3007" s="114"/>
      <c r="M3007" s="114"/>
      <c r="N3007" s="103"/>
      <c r="O3007" s="103" t="s">
        <v>17</v>
      </c>
    </row>
    <row r="3008" spans="1:15" ht="22.5" hidden="1" customHeight="1">
      <c r="A3008" s="103">
        <f>MAX(A$1:A3007)+1</f>
        <v>2810</v>
      </c>
      <c r="B3008" s="103">
        <v>311000030</v>
      </c>
      <c r="C3008" s="103" t="s">
        <v>5192</v>
      </c>
      <c r="D3008" s="103"/>
      <c r="E3008" s="103"/>
      <c r="F3008" s="114" t="s">
        <v>31</v>
      </c>
      <c r="G3008" s="114" t="s">
        <v>32</v>
      </c>
      <c r="H3008" s="373">
        <v>20</v>
      </c>
      <c r="I3008" s="374"/>
      <c r="J3008" s="375"/>
      <c r="K3008" s="103"/>
      <c r="L3008" s="114"/>
      <c r="M3008" s="114"/>
      <c r="N3008" s="103"/>
      <c r="O3008" s="103" t="s">
        <v>17</v>
      </c>
    </row>
    <row r="3009" spans="1:15" ht="22.5" hidden="1" customHeight="1">
      <c r="A3009" s="103">
        <f>MAX(A$1:A3008)+1</f>
        <v>2811</v>
      </c>
      <c r="B3009" s="103">
        <v>311000031</v>
      </c>
      <c r="C3009" s="103" t="s">
        <v>5193</v>
      </c>
      <c r="D3009" s="103"/>
      <c r="E3009" s="103" t="s">
        <v>5194</v>
      </c>
      <c r="F3009" s="114" t="s">
        <v>31</v>
      </c>
      <c r="G3009" s="114" t="s">
        <v>32</v>
      </c>
      <c r="H3009" s="373">
        <v>20</v>
      </c>
      <c r="I3009" s="374"/>
      <c r="J3009" s="375"/>
      <c r="K3009" s="103"/>
      <c r="L3009" s="114"/>
      <c r="M3009" s="114"/>
      <c r="N3009" s="103"/>
      <c r="O3009" s="103" t="s">
        <v>17</v>
      </c>
    </row>
    <row r="3010" spans="1:15" ht="22.5" hidden="1" customHeight="1">
      <c r="A3010" s="103">
        <f>MAX(A$1:A3009)+1</f>
        <v>2812</v>
      </c>
      <c r="B3010" s="103">
        <v>311000032</v>
      </c>
      <c r="C3010" s="103" t="s">
        <v>5195</v>
      </c>
      <c r="D3010" s="103"/>
      <c r="E3010" s="103"/>
      <c r="F3010" s="114" t="s">
        <v>31</v>
      </c>
      <c r="G3010" s="114" t="s">
        <v>32</v>
      </c>
      <c r="H3010" s="373">
        <v>20</v>
      </c>
      <c r="I3010" s="374"/>
      <c r="J3010" s="375"/>
      <c r="K3010" s="103"/>
      <c r="L3010" s="114"/>
      <c r="M3010" s="114"/>
      <c r="N3010" s="103"/>
      <c r="O3010" s="103" t="s">
        <v>17</v>
      </c>
    </row>
    <row r="3011" spans="1:15" ht="22.5" hidden="1" customHeight="1">
      <c r="A3011" s="103">
        <f>MAX(A$1:A3010)+1</f>
        <v>2813</v>
      </c>
      <c r="B3011" s="103">
        <v>311000033</v>
      </c>
      <c r="C3011" s="103" t="s">
        <v>5196</v>
      </c>
      <c r="D3011" s="105"/>
      <c r="E3011" s="105"/>
      <c r="F3011" s="114" t="s">
        <v>31</v>
      </c>
      <c r="G3011" s="114" t="s">
        <v>32</v>
      </c>
      <c r="H3011" s="376">
        <v>336</v>
      </c>
      <c r="I3011" s="377"/>
      <c r="J3011" s="378"/>
      <c r="K3011" s="249" t="s">
        <v>346</v>
      </c>
      <c r="L3011" s="188"/>
      <c r="M3011" s="188"/>
      <c r="N3011" s="103"/>
      <c r="O3011" s="103" t="s">
        <v>786</v>
      </c>
    </row>
    <row r="3012" spans="1:15" ht="22.5" hidden="1" customHeight="1">
      <c r="A3012" s="103">
        <f>MAX(A$1:A3011)+1</f>
        <v>2814</v>
      </c>
      <c r="B3012" s="103">
        <v>311000034</v>
      </c>
      <c r="C3012" s="103" t="s">
        <v>5197</v>
      </c>
      <c r="D3012" s="103" t="s">
        <v>5198</v>
      </c>
      <c r="E3012" s="103"/>
      <c r="F3012" s="114" t="s">
        <v>36</v>
      </c>
      <c r="G3012" s="114" t="s">
        <v>32</v>
      </c>
      <c r="H3012" s="373">
        <v>350</v>
      </c>
      <c r="I3012" s="374"/>
      <c r="J3012" s="375"/>
      <c r="K3012" s="103"/>
      <c r="L3012" s="114"/>
      <c r="M3012" s="126"/>
      <c r="N3012" s="103"/>
      <c r="O3012" s="103" t="s">
        <v>17</v>
      </c>
    </row>
    <row r="3013" spans="1:15" ht="22.5" hidden="1" customHeight="1">
      <c r="A3013" s="103">
        <f>MAX(A$1:A3012)+1</f>
        <v>2815</v>
      </c>
      <c r="B3013" s="103">
        <v>311000035</v>
      </c>
      <c r="C3013" s="103" t="s">
        <v>5199</v>
      </c>
      <c r="D3013" s="103"/>
      <c r="E3013" s="103"/>
      <c r="F3013" s="114" t="s">
        <v>36</v>
      </c>
      <c r="G3013" s="114" t="s">
        <v>32</v>
      </c>
      <c r="H3013" s="373">
        <v>156</v>
      </c>
      <c r="I3013" s="374"/>
      <c r="J3013" s="375"/>
      <c r="K3013" s="103" t="s">
        <v>5040</v>
      </c>
      <c r="L3013" s="114"/>
      <c r="M3013" s="114"/>
      <c r="N3013" s="103"/>
      <c r="O3013" s="103" t="s">
        <v>17</v>
      </c>
    </row>
    <row r="3014" spans="1:15" ht="22.5" hidden="1" customHeight="1">
      <c r="A3014" s="103">
        <f>MAX(A$1:A3013)+1</f>
        <v>2816</v>
      </c>
      <c r="B3014" s="103" t="s">
        <v>5200</v>
      </c>
      <c r="C3014" s="103" t="s">
        <v>5199</v>
      </c>
      <c r="D3014" s="103"/>
      <c r="E3014" s="103"/>
      <c r="F3014" s="114" t="s">
        <v>36</v>
      </c>
      <c r="G3014" s="114" t="s">
        <v>32</v>
      </c>
      <c r="H3014" s="373">
        <v>195</v>
      </c>
      <c r="I3014" s="374"/>
      <c r="J3014" s="375"/>
      <c r="K3014" s="103" t="s">
        <v>4961</v>
      </c>
      <c r="L3014" s="114"/>
      <c r="M3014" s="114"/>
      <c r="N3014" s="103"/>
      <c r="O3014" s="103" t="s">
        <v>17</v>
      </c>
    </row>
    <row r="3015" spans="1:15" ht="22.5" hidden="1" customHeight="1">
      <c r="A3015" s="103">
        <f>MAX(A$1:A3014)+1</f>
        <v>2817</v>
      </c>
      <c r="B3015" s="103">
        <v>311000036</v>
      </c>
      <c r="C3015" s="103" t="s">
        <v>5201</v>
      </c>
      <c r="D3015" s="103"/>
      <c r="E3015" s="103" t="s">
        <v>5202</v>
      </c>
      <c r="F3015" s="114" t="s">
        <v>31</v>
      </c>
      <c r="G3015" s="114" t="s">
        <v>32</v>
      </c>
      <c r="H3015" s="376">
        <v>132</v>
      </c>
      <c r="I3015" s="377"/>
      <c r="J3015" s="378"/>
      <c r="K3015" s="103"/>
      <c r="L3015" s="188"/>
      <c r="M3015" s="188"/>
      <c r="N3015" s="103"/>
      <c r="O3015" s="103" t="s">
        <v>786</v>
      </c>
    </row>
    <row r="3016" spans="1:15" ht="22.5" hidden="1" customHeight="1">
      <c r="A3016" s="103">
        <f>MAX(A$1:A3015)+1</f>
        <v>2818</v>
      </c>
      <c r="B3016" s="103">
        <v>311000037</v>
      </c>
      <c r="C3016" s="103" t="s">
        <v>5203</v>
      </c>
      <c r="D3016" s="103" t="s">
        <v>5204</v>
      </c>
      <c r="E3016" s="103"/>
      <c r="F3016" s="114" t="s">
        <v>31</v>
      </c>
      <c r="G3016" s="114" t="s">
        <v>32</v>
      </c>
      <c r="H3016" s="373">
        <v>260</v>
      </c>
      <c r="I3016" s="374"/>
      <c r="J3016" s="375"/>
      <c r="K3016" s="103"/>
      <c r="L3016" s="114"/>
      <c r="M3016" s="114"/>
      <c r="N3016" s="103"/>
      <c r="O3016" s="103" t="s">
        <v>17</v>
      </c>
    </row>
    <row r="3017" spans="1:15" ht="22.5" hidden="1" customHeight="1">
      <c r="A3017" s="103">
        <f>MAX(A$1:A3016)+1</f>
        <v>2819</v>
      </c>
      <c r="B3017" s="103">
        <v>311000038</v>
      </c>
      <c r="C3017" s="103" t="s">
        <v>5205</v>
      </c>
      <c r="D3017" s="103"/>
      <c r="E3017" s="103"/>
      <c r="F3017" s="114" t="s">
        <v>31</v>
      </c>
      <c r="G3017" s="114" t="s">
        <v>32</v>
      </c>
      <c r="H3017" s="373">
        <f>1.3*50</f>
        <v>65</v>
      </c>
      <c r="I3017" s="374"/>
      <c r="J3017" s="375"/>
      <c r="K3017" s="103"/>
      <c r="L3017" s="114"/>
      <c r="M3017" s="114"/>
      <c r="N3017" s="103"/>
      <c r="O3017" s="103" t="s">
        <v>17</v>
      </c>
    </row>
    <row r="3018" spans="1:15" ht="22.5" hidden="1" customHeight="1">
      <c r="A3018" s="103">
        <f>MAX(A$1:A3017)+1</f>
        <v>2820</v>
      </c>
      <c r="B3018" s="103">
        <v>311000039</v>
      </c>
      <c r="C3018" s="103" t="s">
        <v>5206</v>
      </c>
      <c r="D3018" s="103" t="s">
        <v>5207</v>
      </c>
      <c r="E3018" s="103"/>
      <c r="F3018" s="114" t="s">
        <v>31</v>
      </c>
      <c r="G3018" s="114" t="s">
        <v>1381</v>
      </c>
      <c r="H3018" s="373">
        <f>1.3*50</f>
        <v>65</v>
      </c>
      <c r="I3018" s="374"/>
      <c r="J3018" s="375"/>
      <c r="K3018" s="103"/>
      <c r="L3018" s="114"/>
      <c r="M3018" s="114"/>
      <c r="N3018" s="103"/>
      <c r="O3018" s="103" t="s">
        <v>17</v>
      </c>
    </row>
    <row r="3019" spans="1:15" ht="22.5" hidden="1" customHeight="1">
      <c r="A3019" s="103">
        <f>MAX(A$1:A3018)+1</f>
        <v>2821</v>
      </c>
      <c r="B3019" s="103">
        <v>311000040</v>
      </c>
      <c r="C3019" s="103" t="s">
        <v>5208</v>
      </c>
      <c r="D3019" s="103" t="s">
        <v>5209</v>
      </c>
      <c r="E3019" s="103"/>
      <c r="F3019" s="114" t="s">
        <v>36</v>
      </c>
      <c r="G3019" s="114" t="s">
        <v>32</v>
      </c>
      <c r="H3019" s="373">
        <v>801</v>
      </c>
      <c r="I3019" s="374"/>
      <c r="J3019" s="375"/>
      <c r="K3019" s="103" t="s">
        <v>5210</v>
      </c>
      <c r="L3019" s="114"/>
      <c r="M3019" s="126"/>
      <c r="N3019" s="103"/>
      <c r="O3019" s="103" t="s">
        <v>17</v>
      </c>
    </row>
    <row r="3020" spans="1:15" ht="22.5" hidden="1" customHeight="1">
      <c r="A3020" s="103">
        <f>MAX(A$1:A3019)+1</f>
        <v>2822</v>
      </c>
      <c r="B3020" s="103" t="s">
        <v>5211</v>
      </c>
      <c r="C3020" s="103" t="s">
        <v>5208</v>
      </c>
      <c r="D3020" s="103"/>
      <c r="E3020" s="103"/>
      <c r="F3020" s="114" t="s">
        <v>36</v>
      </c>
      <c r="G3020" s="114" t="s">
        <v>32</v>
      </c>
      <c r="H3020" s="373">
        <f>1.3*100</f>
        <v>130</v>
      </c>
      <c r="I3020" s="374"/>
      <c r="J3020" s="375"/>
      <c r="K3020" s="103" t="s">
        <v>5212</v>
      </c>
      <c r="L3020" s="114"/>
      <c r="M3020" s="114"/>
      <c r="N3020" s="103"/>
      <c r="O3020" s="103" t="s">
        <v>17</v>
      </c>
    </row>
    <row r="3021" spans="1:15" ht="22.5" hidden="1" customHeight="1">
      <c r="A3021" s="103">
        <f>MAX(A$1:A3020)+1</f>
        <v>2823</v>
      </c>
      <c r="B3021" s="103">
        <v>311000041</v>
      </c>
      <c r="C3021" s="103" t="s">
        <v>5213</v>
      </c>
      <c r="D3021" s="103"/>
      <c r="E3021" s="103" t="s">
        <v>5214</v>
      </c>
      <c r="F3021" s="114" t="s">
        <v>36</v>
      </c>
      <c r="G3021" s="114" t="s">
        <v>151</v>
      </c>
      <c r="H3021" s="373">
        <v>5</v>
      </c>
      <c r="I3021" s="374"/>
      <c r="J3021" s="375"/>
      <c r="K3021" s="103"/>
      <c r="L3021" s="114"/>
      <c r="M3021" s="114"/>
      <c r="N3021" s="103"/>
      <c r="O3021" s="103" t="s">
        <v>17</v>
      </c>
    </row>
    <row r="3022" spans="1:15" ht="22.5" hidden="1" customHeight="1">
      <c r="A3022" s="103">
        <f>MAX(A$1:A3021)+1</f>
        <v>2824</v>
      </c>
      <c r="B3022" s="103">
        <v>311000043</v>
      </c>
      <c r="C3022" s="103" t="s">
        <v>5215</v>
      </c>
      <c r="D3022" s="103"/>
      <c r="E3022" s="103"/>
      <c r="F3022" s="114" t="s">
        <v>23</v>
      </c>
      <c r="G3022" s="114" t="s">
        <v>32</v>
      </c>
      <c r="H3022" s="373">
        <v>23</v>
      </c>
      <c r="I3022" s="374"/>
      <c r="J3022" s="375"/>
      <c r="K3022" s="103"/>
      <c r="L3022" s="114"/>
      <c r="M3022" s="114"/>
      <c r="N3022" s="103"/>
      <c r="O3022" s="103" t="s">
        <v>17</v>
      </c>
    </row>
    <row r="3023" spans="1:15" ht="22.5" hidden="1" customHeight="1">
      <c r="A3023" s="103">
        <f>MAX(A$1:A3022)+1</f>
        <v>2825</v>
      </c>
      <c r="B3023" s="103">
        <v>311000044</v>
      </c>
      <c r="C3023" s="103" t="s">
        <v>5216</v>
      </c>
      <c r="D3023" s="103"/>
      <c r="E3023" s="103"/>
      <c r="F3023" s="114" t="s">
        <v>36</v>
      </c>
      <c r="G3023" s="114" t="s">
        <v>32</v>
      </c>
      <c r="H3023" s="373">
        <v>23</v>
      </c>
      <c r="I3023" s="374"/>
      <c r="J3023" s="375"/>
      <c r="K3023" s="103"/>
      <c r="L3023" s="114"/>
      <c r="M3023" s="114"/>
      <c r="N3023" s="103"/>
      <c r="O3023" s="103" t="s">
        <v>17</v>
      </c>
    </row>
    <row r="3024" spans="1:15" ht="45" hidden="1" customHeight="1">
      <c r="A3024" s="103">
        <f>MAX(A$1:A3023)+1</f>
        <v>2826</v>
      </c>
      <c r="B3024" s="103">
        <v>311000045</v>
      </c>
      <c r="C3024" s="103" t="s">
        <v>5217</v>
      </c>
      <c r="D3024" s="103"/>
      <c r="E3024" s="103"/>
      <c r="F3024" s="114" t="s">
        <v>23</v>
      </c>
      <c r="G3024" s="114" t="s">
        <v>151</v>
      </c>
      <c r="H3024" s="373">
        <v>50</v>
      </c>
      <c r="I3024" s="374"/>
      <c r="J3024" s="375"/>
      <c r="K3024" s="103" t="s">
        <v>5218</v>
      </c>
      <c r="L3024" s="114"/>
      <c r="M3024" s="114"/>
      <c r="N3024" s="103"/>
      <c r="O3024" s="103" t="s">
        <v>17</v>
      </c>
    </row>
    <row r="3025" spans="1:15" ht="78.75" hidden="1" customHeight="1">
      <c r="A3025" s="103">
        <f>MAX(A$1:A3024)+1</f>
        <v>2827</v>
      </c>
      <c r="B3025" s="103">
        <v>311000046</v>
      </c>
      <c r="C3025" s="103" t="s">
        <v>5219</v>
      </c>
      <c r="D3025" s="103" t="s">
        <v>5220</v>
      </c>
      <c r="E3025" s="103"/>
      <c r="F3025" s="114" t="s">
        <v>36</v>
      </c>
      <c r="G3025" s="114" t="s">
        <v>32</v>
      </c>
      <c r="H3025" s="373">
        <v>120</v>
      </c>
      <c r="I3025" s="374"/>
      <c r="J3025" s="375"/>
      <c r="K3025" s="103"/>
      <c r="L3025" s="114"/>
      <c r="M3025" s="114"/>
      <c r="N3025" s="103"/>
      <c r="O3025" s="103" t="s">
        <v>17</v>
      </c>
    </row>
    <row r="3026" spans="1:15" ht="22.5" hidden="1" customHeight="1">
      <c r="A3026" s="103">
        <f>MAX(A$1:A3025)+1</f>
        <v>2828</v>
      </c>
      <c r="B3026" s="103">
        <v>311000047</v>
      </c>
      <c r="C3026" s="103" t="s">
        <v>5221</v>
      </c>
      <c r="D3026" s="103" t="s">
        <v>5222</v>
      </c>
      <c r="E3026" s="103"/>
      <c r="F3026" s="114" t="s">
        <v>31</v>
      </c>
      <c r="G3026" s="114" t="s">
        <v>32</v>
      </c>
      <c r="H3026" s="373">
        <v>15</v>
      </c>
      <c r="I3026" s="374"/>
      <c r="J3026" s="375"/>
      <c r="K3026" s="103"/>
      <c r="L3026" s="114"/>
      <c r="M3026" s="114"/>
      <c r="N3026" s="103"/>
      <c r="O3026" s="103" t="s">
        <v>17</v>
      </c>
    </row>
    <row r="3027" spans="1:15" ht="22.5" hidden="1" customHeight="1">
      <c r="A3027" s="103">
        <f>MAX(A$1:A3026)+1</f>
        <v>2829</v>
      </c>
      <c r="B3027" s="103">
        <v>311000048</v>
      </c>
      <c r="C3027" s="103" t="s">
        <v>5223</v>
      </c>
      <c r="D3027" s="103" t="s">
        <v>5224</v>
      </c>
      <c r="E3027" s="103"/>
      <c r="F3027" s="114" t="s">
        <v>31</v>
      </c>
      <c r="G3027" s="114" t="s">
        <v>32</v>
      </c>
      <c r="H3027" s="373">
        <v>400</v>
      </c>
      <c r="I3027" s="374"/>
      <c r="J3027" s="375"/>
      <c r="K3027" s="103"/>
      <c r="L3027" s="114"/>
      <c r="M3027" s="114"/>
      <c r="N3027" s="103"/>
      <c r="O3027" s="103" t="s">
        <v>17</v>
      </c>
    </row>
    <row r="3028" spans="1:15" ht="22.5" hidden="1" customHeight="1">
      <c r="A3028" s="103">
        <f>MAX(A$1:A3027)+1</f>
        <v>2830</v>
      </c>
      <c r="B3028" s="103">
        <v>311000049</v>
      </c>
      <c r="C3028" s="103" t="s">
        <v>5225</v>
      </c>
      <c r="D3028" s="103"/>
      <c r="E3028" s="103"/>
      <c r="F3028" s="114" t="s">
        <v>31</v>
      </c>
      <c r="G3028" s="114" t="s">
        <v>32</v>
      </c>
      <c r="H3028" s="373">
        <v>130</v>
      </c>
      <c r="I3028" s="374"/>
      <c r="J3028" s="375"/>
      <c r="K3028" s="103"/>
      <c r="L3028" s="114"/>
      <c r="M3028" s="114"/>
      <c r="N3028" s="103"/>
      <c r="O3028" s="103" t="s">
        <v>17</v>
      </c>
    </row>
    <row r="3029" spans="1:15" s="87" customFormat="1" ht="22.5" hidden="1" customHeight="1">
      <c r="A3029" s="103"/>
      <c r="B3029" s="103">
        <v>3111</v>
      </c>
      <c r="C3029" s="103" t="s">
        <v>5226</v>
      </c>
      <c r="D3029" s="103"/>
      <c r="E3029" s="103"/>
      <c r="F3029" s="114"/>
      <c r="G3029" s="114"/>
      <c r="H3029" s="373"/>
      <c r="I3029" s="374"/>
      <c r="J3029" s="375"/>
      <c r="K3029" s="103"/>
      <c r="L3029" s="114"/>
      <c r="M3029" s="114"/>
      <c r="N3029" s="103"/>
      <c r="O3029" s="103" t="s">
        <v>17</v>
      </c>
    </row>
    <row r="3030" spans="1:15" ht="22.5" hidden="1" customHeight="1">
      <c r="A3030" s="103">
        <f>MAX(A$1:A3029)+1</f>
        <v>2831</v>
      </c>
      <c r="B3030" s="103">
        <v>311100001</v>
      </c>
      <c r="C3030" s="103" t="s">
        <v>5227</v>
      </c>
      <c r="D3030" s="103"/>
      <c r="E3030" s="103" t="s">
        <v>5228</v>
      </c>
      <c r="F3030" s="114" t="s">
        <v>36</v>
      </c>
      <c r="G3030" s="114" t="s">
        <v>32</v>
      </c>
      <c r="H3030" s="373">
        <f>1.3*60</f>
        <v>78</v>
      </c>
      <c r="I3030" s="374"/>
      <c r="J3030" s="375"/>
      <c r="K3030" s="103"/>
      <c r="L3030" s="114"/>
      <c r="M3030" s="114"/>
      <c r="N3030" s="103"/>
      <c r="O3030" s="103" t="s">
        <v>17</v>
      </c>
    </row>
    <row r="3031" spans="1:15" ht="22.5" hidden="1" customHeight="1">
      <c r="A3031" s="103">
        <f>MAX(A$1:A3030)+1</f>
        <v>2832</v>
      </c>
      <c r="B3031" s="103" t="s">
        <v>5229</v>
      </c>
      <c r="C3031" s="103" t="s">
        <v>5230</v>
      </c>
      <c r="D3031" s="103"/>
      <c r="E3031" s="103"/>
      <c r="F3031" s="114" t="s">
        <v>36</v>
      </c>
      <c r="G3031" s="114" t="s">
        <v>32</v>
      </c>
      <c r="H3031" s="373">
        <v>100</v>
      </c>
      <c r="I3031" s="374"/>
      <c r="J3031" s="375"/>
      <c r="K3031" s="103"/>
      <c r="L3031" s="114"/>
      <c r="M3031" s="114"/>
      <c r="N3031" s="103"/>
      <c r="O3031" s="103" t="s">
        <v>17</v>
      </c>
    </row>
    <row r="3032" spans="1:15" ht="22.5" hidden="1" customHeight="1">
      <c r="A3032" s="103">
        <f>MAX(A$1:A3031)+1</f>
        <v>2833</v>
      </c>
      <c r="B3032" s="103">
        <v>311100002</v>
      </c>
      <c r="C3032" s="103" t="s">
        <v>5232</v>
      </c>
      <c r="D3032" s="103"/>
      <c r="E3032" s="103"/>
      <c r="F3032" s="114" t="s">
        <v>31</v>
      </c>
      <c r="G3032" s="114" t="s">
        <v>32</v>
      </c>
      <c r="H3032" s="376">
        <v>135</v>
      </c>
      <c r="I3032" s="377"/>
      <c r="J3032" s="378"/>
      <c r="K3032" s="103"/>
      <c r="L3032" s="188"/>
      <c r="M3032" s="188"/>
      <c r="N3032" s="103"/>
      <c r="O3032" s="103" t="s">
        <v>786</v>
      </c>
    </row>
    <row r="3033" spans="1:15" ht="22.5" hidden="1" customHeight="1">
      <c r="A3033" s="103">
        <f>MAX(A$1:A3032)+1</f>
        <v>2834</v>
      </c>
      <c r="B3033" s="103">
        <v>311100003</v>
      </c>
      <c r="C3033" s="103" t="s">
        <v>5233</v>
      </c>
      <c r="D3033" s="103" t="s">
        <v>5234</v>
      </c>
      <c r="E3033" s="103"/>
      <c r="F3033" s="114" t="s">
        <v>23</v>
      </c>
      <c r="G3033" s="114" t="s">
        <v>32</v>
      </c>
      <c r="H3033" s="373">
        <f>1.3*60</f>
        <v>78</v>
      </c>
      <c r="I3033" s="374"/>
      <c r="J3033" s="375"/>
      <c r="K3033" s="103"/>
      <c r="L3033" s="114"/>
      <c r="M3033" s="114"/>
      <c r="N3033" s="103"/>
      <c r="O3033" s="103" t="s">
        <v>17</v>
      </c>
    </row>
    <row r="3034" spans="1:15" ht="22.5" hidden="1" customHeight="1">
      <c r="A3034" s="103">
        <f>MAX(A$1:A3033)+1</f>
        <v>2835</v>
      </c>
      <c r="B3034" s="103">
        <v>311100004</v>
      </c>
      <c r="C3034" s="103" t="s">
        <v>5235</v>
      </c>
      <c r="D3034" s="103"/>
      <c r="E3034" s="103"/>
      <c r="F3034" s="114" t="s">
        <v>23</v>
      </c>
      <c r="G3034" s="114" t="s">
        <v>32</v>
      </c>
      <c r="H3034" s="373">
        <f>1.3*100</f>
        <v>130</v>
      </c>
      <c r="I3034" s="374"/>
      <c r="J3034" s="375"/>
      <c r="K3034" s="103"/>
      <c r="L3034" s="114"/>
      <c r="M3034" s="114"/>
      <c r="N3034" s="103"/>
      <c r="O3034" s="103" t="s">
        <v>17</v>
      </c>
    </row>
    <row r="3035" spans="1:15" ht="22.5" hidden="1" customHeight="1">
      <c r="A3035" s="103">
        <f>MAX(A$1:A3034)+1</f>
        <v>2836</v>
      </c>
      <c r="B3035" s="103">
        <v>311100005</v>
      </c>
      <c r="C3035" s="103" t="s">
        <v>5236</v>
      </c>
      <c r="D3035" s="103" t="s">
        <v>5237</v>
      </c>
      <c r="E3035" s="103"/>
      <c r="F3035" s="114" t="s">
        <v>23</v>
      </c>
      <c r="G3035" s="114" t="s">
        <v>32</v>
      </c>
      <c r="H3035" s="373">
        <f>1.3*150</f>
        <v>195</v>
      </c>
      <c r="I3035" s="374"/>
      <c r="J3035" s="375"/>
      <c r="K3035" s="103"/>
      <c r="L3035" s="114"/>
      <c r="M3035" s="114"/>
      <c r="N3035" s="114"/>
      <c r="O3035" s="103" t="s">
        <v>94</v>
      </c>
    </row>
    <row r="3036" spans="1:15" ht="22.5" hidden="1" customHeight="1">
      <c r="A3036" s="103">
        <f>MAX(A$1:A3035)+1</f>
        <v>2837</v>
      </c>
      <c r="B3036" s="103">
        <v>311100006</v>
      </c>
      <c r="C3036" s="103" t="s">
        <v>5238</v>
      </c>
      <c r="D3036" s="105" t="s">
        <v>5239</v>
      </c>
      <c r="E3036" s="105"/>
      <c r="F3036" s="114" t="s">
        <v>31</v>
      </c>
      <c r="G3036" s="114" t="s">
        <v>32</v>
      </c>
      <c r="H3036" s="373">
        <f>1.3*100</f>
        <v>130</v>
      </c>
      <c r="I3036" s="374"/>
      <c r="J3036" s="375"/>
      <c r="K3036" s="249" t="s">
        <v>346</v>
      </c>
      <c r="L3036" s="114"/>
      <c r="M3036" s="114"/>
      <c r="N3036" s="103"/>
      <c r="O3036" s="103" t="s">
        <v>17</v>
      </c>
    </row>
    <row r="3037" spans="1:15" ht="22.5" hidden="1" customHeight="1">
      <c r="A3037" s="103">
        <f>MAX(A$1:A3036)+1</f>
        <v>2838</v>
      </c>
      <c r="B3037" s="103">
        <v>311100008</v>
      </c>
      <c r="C3037" s="103" t="s">
        <v>5240</v>
      </c>
      <c r="D3037" s="103" t="s">
        <v>5241</v>
      </c>
      <c r="E3037" s="103"/>
      <c r="F3037" s="114" t="s">
        <v>23</v>
      </c>
      <c r="G3037" s="114" t="s">
        <v>32</v>
      </c>
      <c r="H3037" s="373">
        <f>1.3*40</f>
        <v>52</v>
      </c>
      <c r="I3037" s="374"/>
      <c r="J3037" s="375"/>
      <c r="K3037" s="103"/>
      <c r="L3037" s="114"/>
      <c r="M3037" s="114"/>
      <c r="N3037" s="103"/>
      <c r="O3037" s="103" t="s">
        <v>17</v>
      </c>
    </row>
    <row r="3038" spans="1:15" ht="22.5" hidden="1" customHeight="1">
      <c r="A3038" s="103">
        <f>MAX(A$1:A3037)+1</f>
        <v>2839</v>
      </c>
      <c r="B3038" s="103">
        <v>311100009</v>
      </c>
      <c r="C3038" s="103" t="s">
        <v>5242</v>
      </c>
      <c r="D3038" s="103"/>
      <c r="E3038" s="103"/>
      <c r="F3038" s="114" t="s">
        <v>23</v>
      </c>
      <c r="G3038" s="114" t="s">
        <v>32</v>
      </c>
      <c r="H3038" s="373">
        <f>1.3*30</f>
        <v>39</v>
      </c>
      <c r="I3038" s="374"/>
      <c r="J3038" s="375"/>
      <c r="K3038" s="103"/>
      <c r="L3038" s="114"/>
      <c r="M3038" s="114"/>
      <c r="N3038" s="103"/>
      <c r="O3038" s="103" t="s">
        <v>17</v>
      </c>
    </row>
    <row r="3039" spans="1:15" ht="22.5" hidden="1" customHeight="1">
      <c r="A3039" s="103">
        <f>MAX(A$1:A3038)+1</f>
        <v>2840</v>
      </c>
      <c r="B3039" s="103">
        <v>311100010</v>
      </c>
      <c r="C3039" s="103" t="s">
        <v>5243</v>
      </c>
      <c r="D3039" s="103" t="s">
        <v>5244</v>
      </c>
      <c r="E3039" s="103"/>
      <c r="F3039" s="114" t="s">
        <v>31</v>
      </c>
      <c r="G3039" s="114" t="s">
        <v>32</v>
      </c>
      <c r="H3039" s="376">
        <v>150</v>
      </c>
      <c r="I3039" s="377"/>
      <c r="J3039" s="378"/>
      <c r="K3039" s="103"/>
      <c r="L3039" s="188"/>
      <c r="M3039" s="188"/>
      <c r="N3039" s="103"/>
      <c r="O3039" s="103" t="s">
        <v>786</v>
      </c>
    </row>
    <row r="3040" spans="1:15" ht="22.5" hidden="1" customHeight="1">
      <c r="A3040" s="103">
        <f>MAX(A$1:A3039)+1</f>
        <v>2841</v>
      </c>
      <c r="B3040" s="103">
        <v>311100011</v>
      </c>
      <c r="C3040" s="103" t="s">
        <v>5245</v>
      </c>
      <c r="D3040" s="103"/>
      <c r="E3040" s="103"/>
      <c r="F3040" s="114" t="s">
        <v>23</v>
      </c>
      <c r="G3040" s="114" t="s">
        <v>32</v>
      </c>
      <c r="H3040" s="373">
        <f>1.3*100</f>
        <v>130</v>
      </c>
      <c r="I3040" s="374"/>
      <c r="J3040" s="375"/>
      <c r="K3040" s="103"/>
      <c r="L3040" s="114"/>
      <c r="M3040" s="114"/>
      <c r="N3040" s="103"/>
      <c r="O3040" s="103" t="s">
        <v>17</v>
      </c>
    </row>
    <row r="3041" spans="1:15" ht="22.5" hidden="1" customHeight="1">
      <c r="A3041" s="103">
        <f>MAX(A$1:A3040)+1</f>
        <v>2842</v>
      </c>
      <c r="B3041" s="103">
        <v>311100012</v>
      </c>
      <c r="C3041" s="103" t="s">
        <v>5246</v>
      </c>
      <c r="D3041" s="103"/>
      <c r="E3041" s="103"/>
      <c r="F3041" s="114" t="s">
        <v>23</v>
      </c>
      <c r="G3041" s="114" t="s">
        <v>32</v>
      </c>
      <c r="H3041" s="373">
        <f>1.3*160</f>
        <v>208</v>
      </c>
      <c r="I3041" s="374"/>
      <c r="J3041" s="375"/>
      <c r="K3041" s="103"/>
      <c r="L3041" s="114"/>
      <c r="M3041" s="114"/>
      <c r="N3041" s="103"/>
      <c r="O3041" s="103" t="s">
        <v>17</v>
      </c>
    </row>
    <row r="3042" spans="1:15" ht="33.75" hidden="1" customHeight="1">
      <c r="A3042" s="103">
        <f>MAX(A$1:A3041)+1</f>
        <v>2843</v>
      </c>
      <c r="B3042" s="103">
        <v>311100013</v>
      </c>
      <c r="C3042" s="154" t="s">
        <v>5247</v>
      </c>
      <c r="D3042" s="154" t="s">
        <v>5248</v>
      </c>
      <c r="E3042" s="154" t="s">
        <v>5249</v>
      </c>
      <c r="F3042" s="114" t="s">
        <v>31</v>
      </c>
      <c r="G3042" s="188" t="s">
        <v>32</v>
      </c>
      <c r="H3042" s="376">
        <v>288</v>
      </c>
      <c r="I3042" s="377"/>
      <c r="J3042" s="378"/>
      <c r="K3042" s="154"/>
      <c r="L3042" s="114"/>
      <c r="M3042" s="188"/>
      <c r="N3042" s="114"/>
      <c r="O3042" s="103" t="s">
        <v>1347</v>
      </c>
    </row>
    <row r="3043" spans="1:15" ht="22.5" hidden="1" customHeight="1">
      <c r="A3043" s="103">
        <f>MAX(A$1:A3042)+1</f>
        <v>2844</v>
      </c>
      <c r="B3043" s="103">
        <v>311100014</v>
      </c>
      <c r="C3043" s="103" t="s">
        <v>5250</v>
      </c>
      <c r="D3043" s="103"/>
      <c r="E3043" s="103"/>
      <c r="F3043" s="114" t="s">
        <v>31</v>
      </c>
      <c r="G3043" s="114" t="s">
        <v>32</v>
      </c>
      <c r="H3043" s="373">
        <f>1.3*60</f>
        <v>78</v>
      </c>
      <c r="I3043" s="374"/>
      <c r="J3043" s="375"/>
      <c r="K3043" s="103"/>
      <c r="L3043" s="114"/>
      <c r="M3043" s="114"/>
      <c r="N3043" s="103"/>
      <c r="O3043" s="103" t="s">
        <v>17</v>
      </c>
    </row>
    <row r="3044" spans="1:15" ht="22.5" hidden="1" customHeight="1">
      <c r="A3044" s="103">
        <f>MAX(A$1:A3043)+1</f>
        <v>2845</v>
      </c>
      <c r="B3044" s="103">
        <v>311100015</v>
      </c>
      <c r="C3044" s="103" t="s">
        <v>5251</v>
      </c>
      <c r="D3044" s="103"/>
      <c r="E3044" s="103"/>
      <c r="F3044" s="114" t="s">
        <v>31</v>
      </c>
      <c r="G3044" s="114" t="s">
        <v>32</v>
      </c>
      <c r="H3044" s="373">
        <f>1.3*20</f>
        <v>26</v>
      </c>
      <c r="I3044" s="374"/>
      <c r="J3044" s="375"/>
      <c r="K3044" s="103"/>
      <c r="L3044" s="114"/>
      <c r="M3044" s="114"/>
      <c r="N3044" s="103"/>
      <c r="O3044" s="103" t="s">
        <v>17</v>
      </c>
    </row>
    <row r="3045" spans="1:15" ht="22.5" hidden="1" customHeight="1">
      <c r="A3045" s="103">
        <f>MAX(A$1:A3044)+1</f>
        <v>2846</v>
      </c>
      <c r="B3045" s="103">
        <v>311100016</v>
      </c>
      <c r="C3045" s="103" t="s">
        <v>5252</v>
      </c>
      <c r="D3045" s="103"/>
      <c r="E3045" s="103"/>
      <c r="F3045" s="114" t="s">
        <v>31</v>
      </c>
      <c r="G3045" s="114" t="s">
        <v>32</v>
      </c>
      <c r="H3045" s="373">
        <f>1.3*30</f>
        <v>39</v>
      </c>
      <c r="I3045" s="374"/>
      <c r="J3045" s="375"/>
      <c r="K3045" s="103"/>
      <c r="L3045" s="114"/>
      <c r="M3045" s="114"/>
      <c r="N3045" s="103"/>
      <c r="O3045" s="103" t="s">
        <v>17</v>
      </c>
    </row>
    <row r="3046" spans="1:15" ht="22.5" hidden="1" customHeight="1">
      <c r="A3046" s="103">
        <f>MAX(A$1:A3045)+1</f>
        <v>2847</v>
      </c>
      <c r="B3046" s="103">
        <v>311100017</v>
      </c>
      <c r="C3046" s="103" t="s">
        <v>5253</v>
      </c>
      <c r="D3046" s="103"/>
      <c r="E3046" s="103" t="s">
        <v>5254</v>
      </c>
      <c r="F3046" s="114" t="s">
        <v>36</v>
      </c>
      <c r="G3046" s="114" t="s">
        <v>32</v>
      </c>
      <c r="H3046" s="373">
        <f>1.3*60</f>
        <v>78</v>
      </c>
      <c r="I3046" s="374"/>
      <c r="J3046" s="375"/>
      <c r="K3046" s="103" t="s">
        <v>5255</v>
      </c>
      <c r="L3046" s="114"/>
      <c r="M3046" s="114"/>
      <c r="N3046" s="103"/>
      <c r="O3046" s="103" t="s">
        <v>17</v>
      </c>
    </row>
    <row r="3047" spans="1:15" ht="22.5" hidden="1" customHeight="1">
      <c r="A3047" s="103">
        <f>MAX(A$1:A3046)+1</f>
        <v>2848</v>
      </c>
      <c r="B3047" s="103">
        <v>311100018</v>
      </c>
      <c r="C3047" s="103" t="s">
        <v>5256</v>
      </c>
      <c r="D3047" s="105"/>
      <c r="E3047" s="103" t="s">
        <v>5257</v>
      </c>
      <c r="F3047" s="114" t="s">
        <v>31</v>
      </c>
      <c r="G3047" s="114" t="s">
        <v>32</v>
      </c>
      <c r="H3047" s="373">
        <f>1.3*30</f>
        <v>39</v>
      </c>
      <c r="I3047" s="374"/>
      <c r="J3047" s="375"/>
      <c r="K3047" s="249" t="s">
        <v>346</v>
      </c>
      <c r="L3047" s="114"/>
      <c r="M3047" s="114"/>
      <c r="N3047" s="103"/>
      <c r="O3047" s="103" t="s">
        <v>17</v>
      </c>
    </row>
    <row r="3048" spans="1:15" ht="22.5" hidden="1" customHeight="1">
      <c r="A3048" s="103">
        <f>MAX(A$1:A3047)+1</f>
        <v>2849</v>
      </c>
      <c r="B3048" s="272">
        <v>311100020</v>
      </c>
      <c r="C3048" s="273" t="s">
        <v>5258</v>
      </c>
      <c r="D3048" s="274" t="s">
        <v>5259</v>
      </c>
      <c r="E3048" s="275"/>
      <c r="F3048" s="95" t="s">
        <v>23</v>
      </c>
      <c r="G3048" s="276" t="s">
        <v>32</v>
      </c>
      <c r="H3048" s="373" t="s">
        <v>56</v>
      </c>
      <c r="I3048" s="374"/>
      <c r="J3048" s="375"/>
      <c r="K3048" s="125" t="s">
        <v>336</v>
      </c>
      <c r="L3048" s="114"/>
      <c r="M3048" s="114"/>
      <c r="N3048" s="103"/>
      <c r="O3048" s="103" t="s">
        <v>17</v>
      </c>
    </row>
    <row r="3049" spans="1:15" s="87" customFormat="1" ht="22.5" hidden="1" customHeight="1">
      <c r="A3049" s="103"/>
      <c r="B3049" s="103">
        <v>3112</v>
      </c>
      <c r="C3049" s="103" t="s">
        <v>5260</v>
      </c>
      <c r="D3049" s="103"/>
      <c r="E3049" s="103"/>
      <c r="F3049" s="114"/>
      <c r="G3049" s="114"/>
      <c r="H3049" s="373"/>
      <c r="I3049" s="374"/>
      <c r="J3049" s="375"/>
      <c r="K3049" s="103"/>
      <c r="L3049" s="114"/>
      <c r="M3049" s="114"/>
      <c r="N3049" s="103"/>
      <c r="O3049" s="103" t="s">
        <v>17</v>
      </c>
    </row>
    <row r="3050" spans="1:15" s="87" customFormat="1" ht="22.5" hidden="1" customHeight="1">
      <c r="A3050" s="103"/>
      <c r="B3050" s="103">
        <v>311201</v>
      </c>
      <c r="C3050" s="103" t="s">
        <v>5261</v>
      </c>
      <c r="D3050" s="103"/>
      <c r="E3050" s="103" t="s">
        <v>5262</v>
      </c>
      <c r="F3050" s="114"/>
      <c r="G3050" s="114"/>
      <c r="H3050" s="373"/>
      <c r="I3050" s="374"/>
      <c r="J3050" s="375"/>
      <c r="K3050" s="103"/>
      <c r="L3050" s="114"/>
      <c r="M3050" s="114"/>
      <c r="N3050" s="103"/>
      <c r="O3050" s="103" t="s">
        <v>17</v>
      </c>
    </row>
    <row r="3051" spans="1:15" ht="22.5" hidden="1" customHeight="1">
      <c r="A3051" s="103">
        <f>MAX(A$1:A3050)+1</f>
        <v>2850</v>
      </c>
      <c r="B3051" s="103" t="s">
        <v>5263</v>
      </c>
      <c r="C3051" s="103" t="s">
        <v>5264</v>
      </c>
      <c r="D3051" s="103"/>
      <c r="E3051" s="103"/>
      <c r="F3051" s="114" t="s">
        <v>36</v>
      </c>
      <c r="G3051" s="114" t="s">
        <v>32</v>
      </c>
      <c r="H3051" s="373">
        <v>100</v>
      </c>
      <c r="I3051" s="374"/>
      <c r="J3051" s="375"/>
      <c r="K3051" s="103"/>
      <c r="L3051" s="114"/>
      <c r="M3051" s="114"/>
      <c r="N3051" s="103"/>
      <c r="O3051" s="103" t="s">
        <v>17</v>
      </c>
    </row>
    <row r="3052" spans="1:15" ht="22.5" hidden="1" customHeight="1">
      <c r="A3052" s="103">
        <f>MAX(A$1:A3051)+1</f>
        <v>2851</v>
      </c>
      <c r="B3052" s="103">
        <v>311201001</v>
      </c>
      <c r="C3052" s="269" t="s">
        <v>5265</v>
      </c>
      <c r="D3052" s="261" t="s">
        <v>5266</v>
      </c>
      <c r="E3052" s="154"/>
      <c r="F3052" s="114" t="s">
        <v>31</v>
      </c>
      <c r="G3052" s="188" t="s">
        <v>666</v>
      </c>
      <c r="H3052" s="373">
        <f>1.3*10</f>
        <v>13</v>
      </c>
      <c r="I3052" s="374"/>
      <c r="J3052" s="375"/>
      <c r="K3052" s="154" t="s">
        <v>5267</v>
      </c>
      <c r="L3052" s="114"/>
      <c r="M3052" s="188"/>
      <c r="N3052" s="114"/>
      <c r="O3052" s="103" t="s">
        <v>915</v>
      </c>
    </row>
    <row r="3053" spans="1:15" ht="22.5" hidden="1" customHeight="1">
      <c r="A3053" s="103">
        <f>MAX(A$1:A3052)+1</f>
        <v>2852</v>
      </c>
      <c r="B3053" s="103">
        <v>311201002</v>
      </c>
      <c r="C3053" s="190" t="s">
        <v>5268</v>
      </c>
      <c r="D3053" s="249"/>
      <c r="E3053" s="105"/>
      <c r="F3053" s="114" t="s">
        <v>31</v>
      </c>
      <c r="G3053" s="114" t="s">
        <v>32</v>
      </c>
      <c r="H3053" s="373">
        <f>1.3*20</f>
        <v>26</v>
      </c>
      <c r="I3053" s="374"/>
      <c r="J3053" s="375"/>
      <c r="K3053" s="249" t="s">
        <v>346</v>
      </c>
      <c r="L3053" s="114"/>
      <c r="M3053" s="114"/>
      <c r="N3053" s="103"/>
      <c r="O3053" s="103" t="s">
        <v>17</v>
      </c>
    </row>
    <row r="3054" spans="1:15" ht="22.5" hidden="1" customHeight="1">
      <c r="A3054" s="103">
        <f>MAX(A$1:A3053)+1</f>
        <v>2853</v>
      </c>
      <c r="B3054" s="103">
        <v>311201003</v>
      </c>
      <c r="C3054" s="190" t="s">
        <v>5269</v>
      </c>
      <c r="D3054" s="249" t="s">
        <v>5270</v>
      </c>
      <c r="E3054" s="103"/>
      <c r="F3054" s="114" t="s">
        <v>31</v>
      </c>
      <c r="G3054" s="114" t="s">
        <v>744</v>
      </c>
      <c r="H3054" s="373">
        <f>1.3*10</f>
        <v>13</v>
      </c>
      <c r="I3054" s="374"/>
      <c r="J3054" s="375"/>
      <c r="K3054" s="103"/>
      <c r="L3054" s="114"/>
      <c r="M3054" s="114"/>
      <c r="N3054" s="103"/>
      <c r="O3054" s="103" t="s">
        <v>17</v>
      </c>
    </row>
    <row r="3055" spans="1:15" ht="22.5" hidden="1" customHeight="1">
      <c r="A3055" s="103">
        <f>MAX(A$1:A3054)+1</f>
        <v>2854</v>
      </c>
      <c r="B3055" s="103">
        <v>311201004</v>
      </c>
      <c r="C3055" s="269" t="s">
        <v>5271</v>
      </c>
      <c r="D3055" s="261"/>
      <c r="E3055" s="154" t="s">
        <v>5272</v>
      </c>
      <c r="F3055" s="114" t="s">
        <v>31</v>
      </c>
      <c r="G3055" s="188" t="s">
        <v>32</v>
      </c>
      <c r="H3055" s="373">
        <f>1.3*10</f>
        <v>13</v>
      </c>
      <c r="I3055" s="374"/>
      <c r="J3055" s="375"/>
      <c r="K3055" s="154"/>
      <c r="L3055" s="114"/>
      <c r="M3055" s="188"/>
      <c r="N3055" s="114"/>
      <c r="O3055" s="103" t="s">
        <v>915</v>
      </c>
    </row>
    <row r="3056" spans="1:15" ht="22.5" hidden="1" customHeight="1">
      <c r="A3056" s="103">
        <f>MAX(A$1:A3055)+1</f>
        <v>2855</v>
      </c>
      <c r="B3056" s="103">
        <v>311201005</v>
      </c>
      <c r="C3056" s="190" t="s">
        <v>5273</v>
      </c>
      <c r="D3056" s="249"/>
      <c r="E3056" s="103"/>
      <c r="F3056" s="114" t="s">
        <v>31</v>
      </c>
      <c r="G3056" s="114" t="s">
        <v>32</v>
      </c>
      <c r="H3056" s="373">
        <f>1.3*30</f>
        <v>39</v>
      </c>
      <c r="I3056" s="374"/>
      <c r="J3056" s="375"/>
      <c r="K3056" s="103"/>
      <c r="L3056" s="114"/>
      <c r="M3056" s="114"/>
      <c r="N3056" s="103"/>
      <c r="O3056" s="103" t="s">
        <v>17</v>
      </c>
    </row>
    <row r="3057" spans="1:15" ht="22.5" hidden="1" customHeight="1">
      <c r="A3057" s="103">
        <f>MAX(A$1:A3056)+1</f>
        <v>2856</v>
      </c>
      <c r="B3057" s="103">
        <v>311201006</v>
      </c>
      <c r="C3057" s="190" t="s">
        <v>5274</v>
      </c>
      <c r="D3057" s="249"/>
      <c r="E3057" s="103"/>
      <c r="F3057" s="114" t="s">
        <v>31</v>
      </c>
      <c r="G3057" s="114" t="s">
        <v>32</v>
      </c>
      <c r="H3057" s="376">
        <v>20</v>
      </c>
      <c r="I3057" s="377"/>
      <c r="J3057" s="378"/>
      <c r="K3057" s="103"/>
      <c r="L3057" s="188"/>
      <c r="M3057" s="188"/>
      <c r="N3057" s="103"/>
      <c r="O3057" s="103" t="s">
        <v>786</v>
      </c>
    </row>
    <row r="3058" spans="1:15" ht="22.5" hidden="1" customHeight="1">
      <c r="A3058" s="103">
        <f>MAX(A$1:A3057)+1</f>
        <v>2857</v>
      </c>
      <c r="B3058" s="103">
        <v>311201007</v>
      </c>
      <c r="C3058" s="190" t="s">
        <v>5275</v>
      </c>
      <c r="D3058" s="249" t="s">
        <v>5276</v>
      </c>
      <c r="E3058" s="105"/>
      <c r="F3058" s="114" t="s">
        <v>31</v>
      </c>
      <c r="G3058" s="114" t="s">
        <v>32</v>
      </c>
      <c r="H3058" s="373">
        <v>46</v>
      </c>
      <c r="I3058" s="374"/>
      <c r="J3058" s="375"/>
      <c r="K3058" s="249" t="s">
        <v>346</v>
      </c>
      <c r="L3058" s="114"/>
      <c r="M3058" s="114"/>
      <c r="N3058" s="103"/>
      <c r="O3058" s="103" t="s">
        <v>17</v>
      </c>
    </row>
    <row r="3059" spans="1:15" ht="22.5" hidden="1" customHeight="1">
      <c r="A3059" s="103">
        <f>MAX(A$1:A3058)+1</f>
        <v>2858</v>
      </c>
      <c r="B3059" s="103">
        <v>311201008</v>
      </c>
      <c r="C3059" s="269" t="s">
        <v>5277</v>
      </c>
      <c r="D3059" s="261" t="s">
        <v>5278</v>
      </c>
      <c r="E3059" s="154"/>
      <c r="F3059" s="114" t="s">
        <v>31</v>
      </c>
      <c r="G3059" s="188" t="s">
        <v>32</v>
      </c>
      <c r="H3059" s="373">
        <f>1.3*30</f>
        <v>39</v>
      </c>
      <c r="I3059" s="374"/>
      <c r="J3059" s="375"/>
      <c r="K3059" s="154"/>
      <c r="L3059" s="114"/>
      <c r="M3059" s="188"/>
      <c r="N3059" s="114"/>
      <c r="O3059" s="103" t="s">
        <v>915</v>
      </c>
    </row>
    <row r="3060" spans="1:15" ht="22.5" hidden="1" customHeight="1">
      <c r="A3060" s="103">
        <f>MAX(A$1:A3059)+1</f>
        <v>2859</v>
      </c>
      <c r="B3060" s="103">
        <v>311201009</v>
      </c>
      <c r="C3060" s="190" t="s">
        <v>5279</v>
      </c>
      <c r="D3060" s="249" t="s">
        <v>5280</v>
      </c>
      <c r="E3060" s="103"/>
      <c r="F3060" s="114" t="s">
        <v>31</v>
      </c>
      <c r="G3060" s="114" t="s">
        <v>32</v>
      </c>
      <c r="H3060" s="373">
        <f>1.3*10</f>
        <v>13</v>
      </c>
      <c r="I3060" s="374"/>
      <c r="J3060" s="375"/>
      <c r="K3060" s="103"/>
      <c r="L3060" s="114"/>
      <c r="M3060" s="114"/>
      <c r="N3060" s="103"/>
      <c r="O3060" s="103" t="s">
        <v>17</v>
      </c>
    </row>
    <row r="3061" spans="1:15" ht="22.5" hidden="1" customHeight="1">
      <c r="A3061" s="103">
        <f>MAX(A$1:A3060)+1</f>
        <v>2860</v>
      </c>
      <c r="B3061" s="103">
        <v>311201010</v>
      </c>
      <c r="C3061" s="190" t="s">
        <v>5281</v>
      </c>
      <c r="D3061" s="249" t="s">
        <v>5282</v>
      </c>
      <c r="E3061" s="103"/>
      <c r="F3061" s="114" t="s">
        <v>31</v>
      </c>
      <c r="G3061" s="114" t="s">
        <v>32</v>
      </c>
      <c r="H3061" s="373">
        <f>1.3*30</f>
        <v>39</v>
      </c>
      <c r="I3061" s="374"/>
      <c r="J3061" s="375"/>
      <c r="K3061" s="103"/>
      <c r="L3061" s="114"/>
      <c r="M3061" s="114"/>
      <c r="N3061" s="103"/>
      <c r="O3061" s="103" t="s">
        <v>17</v>
      </c>
    </row>
    <row r="3062" spans="1:15" ht="22.5" hidden="1" customHeight="1">
      <c r="A3062" s="103">
        <f>MAX(A$1:A3061)+1</f>
        <v>2861</v>
      </c>
      <c r="B3062" s="103">
        <v>311201011</v>
      </c>
      <c r="C3062" s="190" t="s">
        <v>5283</v>
      </c>
      <c r="D3062" s="249"/>
      <c r="E3062" s="103"/>
      <c r="F3062" s="114" t="s">
        <v>31</v>
      </c>
      <c r="G3062" s="114" t="s">
        <v>32</v>
      </c>
      <c r="H3062" s="373">
        <f>1.3*40</f>
        <v>52</v>
      </c>
      <c r="I3062" s="374"/>
      <c r="J3062" s="375"/>
      <c r="K3062" s="103"/>
      <c r="L3062" s="114"/>
      <c r="M3062" s="114"/>
      <c r="N3062" s="103"/>
      <c r="O3062" s="103" t="s">
        <v>17</v>
      </c>
    </row>
    <row r="3063" spans="1:15" ht="22.5" hidden="1" customHeight="1">
      <c r="A3063" s="103">
        <f>MAX(A$1:A3062)+1</f>
        <v>2862</v>
      </c>
      <c r="B3063" s="103">
        <v>311201012</v>
      </c>
      <c r="C3063" s="190" t="s">
        <v>5284</v>
      </c>
      <c r="D3063" s="249" t="s">
        <v>5285</v>
      </c>
      <c r="E3063" s="103"/>
      <c r="F3063" s="114" t="s">
        <v>31</v>
      </c>
      <c r="G3063" s="114" t="s">
        <v>32</v>
      </c>
      <c r="H3063" s="373">
        <f>1.3*40</f>
        <v>52</v>
      </c>
      <c r="I3063" s="374"/>
      <c r="J3063" s="375"/>
      <c r="K3063" s="103"/>
      <c r="L3063" s="114"/>
      <c r="M3063" s="114"/>
      <c r="N3063" s="103"/>
      <c r="O3063" s="103" t="s">
        <v>17</v>
      </c>
    </row>
    <row r="3064" spans="1:15" ht="22.5" hidden="1" customHeight="1">
      <c r="A3064" s="103">
        <f>MAX(A$1:A3063)+1</f>
        <v>2863</v>
      </c>
      <c r="B3064" s="103">
        <v>311201013</v>
      </c>
      <c r="C3064" s="190" t="s">
        <v>5286</v>
      </c>
      <c r="D3064" s="249"/>
      <c r="E3064" s="103"/>
      <c r="F3064" s="114" t="s">
        <v>31</v>
      </c>
      <c r="G3064" s="114" t="s">
        <v>32</v>
      </c>
      <c r="H3064" s="373">
        <f>1.3*60</f>
        <v>78</v>
      </c>
      <c r="I3064" s="374"/>
      <c r="J3064" s="375"/>
      <c r="K3064" s="103"/>
      <c r="L3064" s="114"/>
      <c r="M3064" s="114"/>
      <c r="N3064" s="103"/>
      <c r="O3064" s="103" t="s">
        <v>17</v>
      </c>
    </row>
    <row r="3065" spans="1:15" ht="22.5" hidden="1" customHeight="1">
      <c r="A3065" s="103">
        <f>MAX(A$1:A3064)+1</f>
        <v>2864</v>
      </c>
      <c r="B3065" s="103" t="s">
        <v>5287</v>
      </c>
      <c r="C3065" s="190" t="s">
        <v>5288</v>
      </c>
      <c r="D3065" s="249"/>
      <c r="E3065" s="103"/>
      <c r="F3065" s="114" t="s">
        <v>36</v>
      </c>
      <c r="G3065" s="114" t="s">
        <v>32</v>
      </c>
      <c r="H3065" s="373">
        <f>1.3*170</f>
        <v>221</v>
      </c>
      <c r="I3065" s="374"/>
      <c r="J3065" s="375"/>
      <c r="K3065" s="103"/>
      <c r="L3065" s="114"/>
      <c r="M3065" s="114"/>
      <c r="N3065" s="103"/>
      <c r="O3065" s="103" t="s">
        <v>17</v>
      </c>
    </row>
    <row r="3066" spans="1:15" ht="22.5" hidden="1" customHeight="1">
      <c r="A3066" s="103">
        <f>MAX(A$1:A3065)+1</f>
        <v>2865</v>
      </c>
      <c r="B3066" s="103">
        <v>311201014</v>
      </c>
      <c r="C3066" s="190" t="s">
        <v>5289</v>
      </c>
      <c r="D3066" s="249"/>
      <c r="E3066" s="103"/>
      <c r="F3066" s="114" t="s">
        <v>31</v>
      </c>
      <c r="G3066" s="114" t="s">
        <v>32</v>
      </c>
      <c r="H3066" s="373">
        <f>1.3*20</f>
        <v>26</v>
      </c>
      <c r="I3066" s="374"/>
      <c r="J3066" s="375"/>
      <c r="K3066" s="103"/>
      <c r="L3066" s="114"/>
      <c r="M3066" s="114"/>
      <c r="N3066" s="103"/>
      <c r="O3066" s="103" t="s">
        <v>17</v>
      </c>
    </row>
    <row r="3067" spans="1:15" ht="22.5" hidden="1" customHeight="1">
      <c r="A3067" s="103">
        <f>MAX(A$1:A3066)+1</f>
        <v>2866</v>
      </c>
      <c r="B3067" s="103">
        <v>311201015</v>
      </c>
      <c r="C3067" s="190" t="s">
        <v>5290</v>
      </c>
      <c r="D3067" s="249" t="s">
        <v>5291</v>
      </c>
      <c r="E3067" s="103"/>
      <c r="F3067" s="114" t="s">
        <v>23</v>
      </c>
      <c r="G3067" s="114" t="s">
        <v>32</v>
      </c>
      <c r="H3067" s="376">
        <v>189</v>
      </c>
      <c r="I3067" s="377"/>
      <c r="J3067" s="378"/>
      <c r="K3067" s="103"/>
      <c r="L3067" s="188"/>
      <c r="M3067" s="188"/>
      <c r="N3067" s="103"/>
      <c r="O3067" s="103" t="s">
        <v>786</v>
      </c>
    </row>
    <row r="3068" spans="1:15" ht="22.5" hidden="1" customHeight="1">
      <c r="A3068" s="103">
        <f>MAX(A$1:A3067)+1</f>
        <v>2867</v>
      </c>
      <c r="B3068" s="103">
        <v>311201016</v>
      </c>
      <c r="C3068" s="190" t="s">
        <v>5292</v>
      </c>
      <c r="D3068" s="249" t="s">
        <v>5293</v>
      </c>
      <c r="E3068" s="103"/>
      <c r="F3068" s="114" t="s">
        <v>31</v>
      </c>
      <c r="G3068" s="114" t="s">
        <v>32</v>
      </c>
      <c r="H3068" s="373">
        <f>1.3*160</f>
        <v>208</v>
      </c>
      <c r="I3068" s="374"/>
      <c r="J3068" s="375"/>
      <c r="K3068" s="103"/>
      <c r="L3068" s="114"/>
      <c r="M3068" s="114"/>
      <c r="N3068" s="103"/>
      <c r="O3068" s="103" t="s">
        <v>17</v>
      </c>
    </row>
    <row r="3069" spans="1:15" ht="22.5" hidden="1" customHeight="1">
      <c r="A3069" s="103">
        <f>MAX(A$1:A3068)+1</f>
        <v>2868</v>
      </c>
      <c r="B3069" s="103">
        <v>311201017</v>
      </c>
      <c r="C3069" s="190" t="s">
        <v>5294</v>
      </c>
      <c r="D3069" s="103"/>
      <c r="E3069" s="103"/>
      <c r="F3069" s="114" t="s">
        <v>31</v>
      </c>
      <c r="G3069" s="114" t="s">
        <v>32</v>
      </c>
      <c r="H3069" s="373">
        <f>1.3*60</f>
        <v>78</v>
      </c>
      <c r="I3069" s="374"/>
      <c r="J3069" s="375"/>
      <c r="K3069" s="103"/>
      <c r="L3069" s="114"/>
      <c r="M3069" s="114"/>
      <c r="N3069" s="103"/>
      <c r="O3069" s="103" t="s">
        <v>17</v>
      </c>
    </row>
    <row r="3070" spans="1:15" ht="22.5" hidden="1" customHeight="1">
      <c r="A3070" s="103">
        <f>MAX(A$1:A3069)+1</f>
        <v>2869</v>
      </c>
      <c r="B3070" s="103">
        <v>311201018</v>
      </c>
      <c r="C3070" s="190" t="s">
        <v>5295</v>
      </c>
      <c r="D3070" s="103"/>
      <c r="E3070" s="103"/>
      <c r="F3070" s="114" t="s">
        <v>31</v>
      </c>
      <c r="G3070" s="114" t="s">
        <v>32</v>
      </c>
      <c r="H3070" s="373">
        <f>1.3*40</f>
        <v>52</v>
      </c>
      <c r="I3070" s="374"/>
      <c r="J3070" s="375"/>
      <c r="K3070" s="103"/>
      <c r="L3070" s="114"/>
      <c r="M3070" s="114"/>
      <c r="N3070" s="103"/>
      <c r="O3070" s="103" t="s">
        <v>17</v>
      </c>
    </row>
    <row r="3071" spans="1:15" ht="22.5" hidden="1" customHeight="1">
      <c r="A3071" s="103">
        <f>MAX(A$1:A3070)+1</f>
        <v>2870</v>
      </c>
      <c r="B3071" s="103">
        <v>311201019</v>
      </c>
      <c r="C3071" s="190" t="s">
        <v>5296</v>
      </c>
      <c r="D3071" s="103"/>
      <c r="E3071" s="103"/>
      <c r="F3071" s="114" t="s">
        <v>31</v>
      </c>
      <c r="G3071" s="114" t="s">
        <v>32</v>
      </c>
      <c r="H3071" s="373">
        <f>1.3*50</f>
        <v>65</v>
      </c>
      <c r="I3071" s="374"/>
      <c r="J3071" s="375"/>
      <c r="K3071" s="103"/>
      <c r="L3071" s="114"/>
      <c r="M3071" s="114"/>
      <c r="N3071" s="103"/>
      <c r="O3071" s="103" t="s">
        <v>17</v>
      </c>
    </row>
    <row r="3072" spans="1:15" ht="56.25" hidden="1" customHeight="1">
      <c r="A3072" s="103">
        <f>MAX(A$1:A3071)+1</f>
        <v>2871</v>
      </c>
      <c r="B3072" s="103">
        <v>311201020</v>
      </c>
      <c r="C3072" s="190" t="s">
        <v>5297</v>
      </c>
      <c r="D3072" s="103" t="s">
        <v>5298</v>
      </c>
      <c r="E3072" s="103" t="s">
        <v>5299</v>
      </c>
      <c r="F3072" s="114" t="s">
        <v>36</v>
      </c>
      <c r="G3072" s="114" t="s">
        <v>666</v>
      </c>
      <c r="H3072" s="373">
        <f>1.3*20</f>
        <v>26</v>
      </c>
      <c r="I3072" s="374"/>
      <c r="J3072" s="375"/>
      <c r="K3072" s="103" t="s">
        <v>5300</v>
      </c>
      <c r="L3072" s="114"/>
      <c r="M3072" s="114"/>
      <c r="N3072" s="103"/>
      <c r="O3072" s="103" t="s">
        <v>17</v>
      </c>
    </row>
    <row r="3073" spans="1:15" ht="22.5" hidden="1" customHeight="1">
      <c r="A3073" s="103">
        <f>MAX(A$1:A3072)+1</f>
        <v>2872</v>
      </c>
      <c r="B3073" s="103">
        <v>311201021</v>
      </c>
      <c r="C3073" s="103" t="s">
        <v>5301</v>
      </c>
      <c r="D3073" s="103"/>
      <c r="E3073" s="103"/>
      <c r="F3073" s="114" t="s">
        <v>31</v>
      </c>
      <c r="G3073" s="114" t="s">
        <v>32</v>
      </c>
      <c r="H3073" s="373">
        <f>1.3*40</f>
        <v>52</v>
      </c>
      <c r="I3073" s="374"/>
      <c r="J3073" s="375"/>
      <c r="K3073" s="103"/>
      <c r="L3073" s="114"/>
      <c r="M3073" s="114"/>
      <c r="N3073" s="103"/>
      <c r="O3073" s="103" t="s">
        <v>17</v>
      </c>
    </row>
    <row r="3074" spans="1:15" ht="22.5" hidden="1" customHeight="1">
      <c r="A3074" s="103">
        <f>MAX(A$1:A3073)+1</f>
        <v>2873</v>
      </c>
      <c r="B3074" s="103">
        <v>311201022</v>
      </c>
      <c r="C3074" s="103" t="s">
        <v>5302</v>
      </c>
      <c r="D3074" s="103"/>
      <c r="E3074" s="103"/>
      <c r="F3074" s="114" t="s">
        <v>31</v>
      </c>
      <c r="G3074" s="114" t="s">
        <v>32</v>
      </c>
      <c r="H3074" s="373">
        <f>1.3*1500</f>
        <v>1950</v>
      </c>
      <c r="I3074" s="374"/>
      <c r="J3074" s="375"/>
      <c r="K3074" s="103"/>
      <c r="L3074" s="114"/>
      <c r="M3074" s="114"/>
      <c r="N3074" s="103"/>
      <c r="O3074" s="103" t="s">
        <v>17</v>
      </c>
    </row>
    <row r="3075" spans="1:15" ht="22.5" hidden="1" customHeight="1">
      <c r="A3075" s="103">
        <f>MAX(A$1:A3074)+1</f>
        <v>2874</v>
      </c>
      <c r="B3075" s="103">
        <v>311201023</v>
      </c>
      <c r="C3075" s="103" t="s">
        <v>5303</v>
      </c>
      <c r="D3075" s="103" t="s">
        <v>5304</v>
      </c>
      <c r="E3075" s="103"/>
      <c r="F3075" s="114" t="s">
        <v>907</v>
      </c>
      <c r="G3075" s="114" t="s">
        <v>32</v>
      </c>
      <c r="H3075" s="373">
        <v>10</v>
      </c>
      <c r="I3075" s="374"/>
      <c r="J3075" s="375"/>
      <c r="K3075" s="103" t="s">
        <v>908</v>
      </c>
      <c r="L3075" s="114"/>
      <c r="M3075" s="114"/>
      <c r="N3075" s="103"/>
      <c r="O3075" s="103" t="s">
        <v>17</v>
      </c>
    </row>
    <row r="3076" spans="1:15" ht="22.5" hidden="1" customHeight="1">
      <c r="A3076" s="103">
        <f>MAX(A$1:A3075)+1</f>
        <v>2875</v>
      </c>
      <c r="B3076" s="103">
        <v>311201024</v>
      </c>
      <c r="C3076" s="103" t="s">
        <v>5305</v>
      </c>
      <c r="D3076" s="103"/>
      <c r="E3076" s="103"/>
      <c r="F3076" s="114" t="s">
        <v>907</v>
      </c>
      <c r="G3076" s="114" t="s">
        <v>32</v>
      </c>
      <c r="H3076" s="373">
        <f>1.3*10</f>
        <v>13</v>
      </c>
      <c r="I3076" s="374"/>
      <c r="J3076" s="375"/>
      <c r="K3076" s="103" t="s">
        <v>908</v>
      </c>
      <c r="L3076" s="114"/>
      <c r="M3076" s="114"/>
      <c r="N3076" s="103"/>
      <c r="O3076" s="103" t="s">
        <v>17</v>
      </c>
    </row>
    <row r="3077" spans="1:15" ht="22.5" hidden="1" customHeight="1">
      <c r="A3077" s="103">
        <f>MAX(A$1:A3076)+1</f>
        <v>2876</v>
      </c>
      <c r="B3077" s="103">
        <v>311201025</v>
      </c>
      <c r="C3077" s="103" t="s">
        <v>5306</v>
      </c>
      <c r="D3077" s="103"/>
      <c r="E3077" s="103"/>
      <c r="F3077" s="114" t="s">
        <v>23</v>
      </c>
      <c r="G3077" s="114" t="s">
        <v>32</v>
      </c>
      <c r="H3077" s="373">
        <f>1.3*20</f>
        <v>26</v>
      </c>
      <c r="I3077" s="374"/>
      <c r="J3077" s="375"/>
      <c r="K3077" s="103"/>
      <c r="L3077" s="114"/>
      <c r="M3077" s="114"/>
      <c r="N3077" s="103"/>
      <c r="O3077" s="103" t="s">
        <v>17</v>
      </c>
    </row>
    <row r="3078" spans="1:15" ht="22.5" hidden="1" customHeight="1">
      <c r="A3078" s="103">
        <f>MAX(A$1:A3077)+1</f>
        <v>2877</v>
      </c>
      <c r="B3078" s="103">
        <v>311201026</v>
      </c>
      <c r="C3078" s="103" t="s">
        <v>5307</v>
      </c>
      <c r="D3078" s="103"/>
      <c r="E3078" s="103"/>
      <c r="F3078" s="114" t="s">
        <v>907</v>
      </c>
      <c r="G3078" s="114" t="s">
        <v>32</v>
      </c>
      <c r="H3078" s="373">
        <f>1.3*20</f>
        <v>26</v>
      </c>
      <c r="I3078" s="374"/>
      <c r="J3078" s="375"/>
      <c r="K3078" s="103" t="s">
        <v>908</v>
      </c>
      <c r="L3078" s="114"/>
      <c r="M3078" s="114"/>
      <c r="N3078" s="103"/>
      <c r="O3078" s="103" t="s">
        <v>17</v>
      </c>
    </row>
    <row r="3079" spans="1:15" ht="22.5" hidden="1" customHeight="1">
      <c r="A3079" s="103">
        <f>MAX(A$1:A3078)+1</f>
        <v>2878</v>
      </c>
      <c r="B3079" s="103">
        <v>311201027</v>
      </c>
      <c r="C3079" s="103" t="s">
        <v>5308</v>
      </c>
      <c r="D3079" s="103"/>
      <c r="E3079" s="103"/>
      <c r="F3079" s="114" t="s">
        <v>23</v>
      </c>
      <c r="G3079" s="114" t="s">
        <v>32</v>
      </c>
      <c r="H3079" s="373">
        <f>1.3*100</f>
        <v>130</v>
      </c>
      <c r="I3079" s="374"/>
      <c r="J3079" s="375"/>
      <c r="K3079" s="103"/>
      <c r="L3079" s="114"/>
      <c r="M3079" s="114"/>
      <c r="N3079" s="103"/>
      <c r="O3079" s="103" t="s">
        <v>17</v>
      </c>
    </row>
    <row r="3080" spans="1:15" ht="22.5" hidden="1" customHeight="1">
      <c r="A3080" s="103">
        <f>MAX(A$1:A3079)+1</f>
        <v>2879</v>
      </c>
      <c r="B3080" s="103">
        <v>311201028</v>
      </c>
      <c r="C3080" s="103" t="s">
        <v>5309</v>
      </c>
      <c r="D3080" s="103" t="s">
        <v>5310</v>
      </c>
      <c r="E3080" s="103"/>
      <c r="F3080" s="114" t="s">
        <v>907</v>
      </c>
      <c r="G3080" s="114" t="s">
        <v>32</v>
      </c>
      <c r="H3080" s="373">
        <f>1.3*30</f>
        <v>39</v>
      </c>
      <c r="I3080" s="374"/>
      <c r="J3080" s="375"/>
      <c r="K3080" s="103" t="s">
        <v>908</v>
      </c>
      <c r="L3080" s="114"/>
      <c r="M3080" s="114"/>
      <c r="N3080" s="103"/>
      <c r="O3080" s="103" t="s">
        <v>17</v>
      </c>
    </row>
    <row r="3081" spans="1:15" ht="22.5" hidden="1" customHeight="1">
      <c r="A3081" s="103">
        <f>MAX(A$1:A3080)+1</f>
        <v>2880</v>
      </c>
      <c r="B3081" s="103">
        <v>311201029</v>
      </c>
      <c r="C3081" s="103" t="s">
        <v>5311</v>
      </c>
      <c r="D3081" s="103"/>
      <c r="E3081" s="103"/>
      <c r="F3081" s="114" t="s">
        <v>23</v>
      </c>
      <c r="G3081" s="114" t="s">
        <v>32</v>
      </c>
      <c r="H3081" s="373">
        <v>59</v>
      </c>
      <c r="I3081" s="374"/>
      <c r="J3081" s="375"/>
      <c r="K3081" s="103"/>
      <c r="L3081" s="114"/>
      <c r="M3081" s="114"/>
      <c r="N3081" s="103"/>
      <c r="O3081" s="103" t="s">
        <v>17</v>
      </c>
    </row>
    <row r="3082" spans="1:15" ht="22.5" hidden="1" customHeight="1">
      <c r="A3082" s="103">
        <f>MAX(A$1:A3081)+1</f>
        <v>2881</v>
      </c>
      <c r="B3082" s="103">
        <v>311201030</v>
      </c>
      <c r="C3082" s="103" t="s">
        <v>5312</v>
      </c>
      <c r="D3082" s="103" t="s">
        <v>5313</v>
      </c>
      <c r="E3082" s="103"/>
      <c r="F3082" s="114" t="s">
        <v>907</v>
      </c>
      <c r="G3082" s="114" t="s">
        <v>32</v>
      </c>
      <c r="H3082" s="376">
        <v>195</v>
      </c>
      <c r="I3082" s="377"/>
      <c r="J3082" s="378"/>
      <c r="K3082" s="103" t="s">
        <v>908</v>
      </c>
      <c r="L3082" s="188"/>
      <c r="M3082" s="188"/>
      <c r="N3082" s="103"/>
      <c r="O3082" s="103" t="s">
        <v>786</v>
      </c>
    </row>
    <row r="3083" spans="1:15" ht="11.25" hidden="1" customHeight="1">
      <c r="A3083" s="103">
        <f>MAX(A$1:A3082)+1</f>
        <v>2882</v>
      </c>
      <c r="B3083" s="103" t="s">
        <v>5314</v>
      </c>
      <c r="C3083" s="103" t="s">
        <v>5315</v>
      </c>
      <c r="D3083" s="103" t="s">
        <v>5317</v>
      </c>
      <c r="E3083" s="103"/>
      <c r="F3083" s="114" t="s">
        <v>23</v>
      </c>
      <c r="G3083" s="114" t="s">
        <v>32</v>
      </c>
      <c r="H3083" s="373" t="s">
        <v>56</v>
      </c>
      <c r="I3083" s="374"/>
      <c r="J3083" s="375"/>
      <c r="K3083" s="103"/>
      <c r="L3083" s="114"/>
      <c r="M3083" s="114"/>
      <c r="N3083" s="114"/>
      <c r="O3083" s="103" t="s">
        <v>94</v>
      </c>
    </row>
    <row r="3084" spans="1:15" ht="22.5" hidden="1" customHeight="1">
      <c r="A3084" s="103">
        <f>MAX(A$1:A3083)+1</f>
        <v>2883</v>
      </c>
      <c r="B3084" s="103">
        <v>311201031</v>
      </c>
      <c r="C3084" s="103" t="s">
        <v>5318</v>
      </c>
      <c r="D3084" s="103" t="s">
        <v>5317</v>
      </c>
      <c r="E3084" s="103"/>
      <c r="F3084" s="114" t="s">
        <v>907</v>
      </c>
      <c r="G3084" s="114" t="s">
        <v>32</v>
      </c>
      <c r="H3084" s="373">
        <f>1.3*80</f>
        <v>104</v>
      </c>
      <c r="I3084" s="374"/>
      <c r="J3084" s="375"/>
      <c r="K3084" s="103" t="s">
        <v>908</v>
      </c>
      <c r="L3084" s="114"/>
      <c r="M3084" s="114"/>
      <c r="N3084" s="103"/>
      <c r="O3084" s="103" t="s">
        <v>17</v>
      </c>
    </row>
    <row r="3085" spans="1:15" ht="22.5" hidden="1" customHeight="1">
      <c r="A3085" s="103">
        <f>MAX(A$1:A3084)+1</f>
        <v>2884</v>
      </c>
      <c r="B3085" s="103">
        <v>311201032</v>
      </c>
      <c r="C3085" s="103" t="s">
        <v>5319</v>
      </c>
      <c r="D3085" s="103"/>
      <c r="E3085" s="103"/>
      <c r="F3085" s="114" t="s">
        <v>23</v>
      </c>
      <c r="G3085" s="114" t="s">
        <v>32</v>
      </c>
      <c r="H3085" s="373">
        <f>1.3*10</f>
        <v>13</v>
      </c>
      <c r="I3085" s="374"/>
      <c r="J3085" s="375"/>
      <c r="K3085" s="103"/>
      <c r="L3085" s="114"/>
      <c r="M3085" s="114"/>
      <c r="N3085" s="103"/>
      <c r="O3085" s="103" t="s">
        <v>17</v>
      </c>
    </row>
    <row r="3086" spans="1:15" ht="22.5" hidden="1" customHeight="1">
      <c r="A3086" s="103">
        <f>MAX(A$1:A3085)+1</f>
        <v>2885</v>
      </c>
      <c r="B3086" s="103">
        <v>311201033</v>
      </c>
      <c r="C3086" s="103" t="s">
        <v>5320</v>
      </c>
      <c r="D3086" s="103"/>
      <c r="E3086" s="103"/>
      <c r="F3086" s="114" t="s">
        <v>23</v>
      </c>
      <c r="G3086" s="114" t="s">
        <v>32</v>
      </c>
      <c r="H3086" s="373">
        <f>1.3*20</f>
        <v>26</v>
      </c>
      <c r="I3086" s="374"/>
      <c r="J3086" s="375"/>
      <c r="K3086" s="103"/>
      <c r="L3086" s="114"/>
      <c r="M3086" s="114"/>
      <c r="N3086" s="103"/>
      <c r="O3086" s="103" t="s">
        <v>17</v>
      </c>
    </row>
    <row r="3087" spans="1:15" ht="22.5" hidden="1" customHeight="1">
      <c r="A3087" s="103">
        <f>MAX(A$1:A3086)+1</f>
        <v>2886</v>
      </c>
      <c r="B3087" s="103">
        <v>311201034</v>
      </c>
      <c r="C3087" s="103" t="s">
        <v>5316</v>
      </c>
      <c r="D3087" s="103"/>
      <c r="E3087" s="103"/>
      <c r="F3087" s="114" t="s">
        <v>23</v>
      </c>
      <c r="G3087" s="114" t="s">
        <v>32</v>
      </c>
      <c r="H3087" s="373">
        <f>1.3*200</f>
        <v>260</v>
      </c>
      <c r="I3087" s="374"/>
      <c r="J3087" s="375"/>
      <c r="K3087" s="103"/>
      <c r="L3087" s="114"/>
      <c r="M3087" s="114"/>
      <c r="N3087" s="103"/>
      <c r="O3087" s="103" t="s">
        <v>17</v>
      </c>
    </row>
    <row r="3088" spans="1:15" ht="22.5" hidden="1" customHeight="1">
      <c r="A3088" s="103">
        <f>MAX(A$1:A3087)+1</f>
        <v>2887</v>
      </c>
      <c r="B3088" s="103">
        <v>311201035</v>
      </c>
      <c r="C3088" s="103" t="s">
        <v>5321</v>
      </c>
      <c r="D3088" s="103" t="s">
        <v>5322</v>
      </c>
      <c r="E3088" s="103"/>
      <c r="F3088" s="114" t="s">
        <v>23</v>
      </c>
      <c r="G3088" s="114" t="s">
        <v>32</v>
      </c>
      <c r="H3088" s="373">
        <f>1.3*30</f>
        <v>39</v>
      </c>
      <c r="I3088" s="374"/>
      <c r="J3088" s="375"/>
      <c r="K3088" s="103"/>
      <c r="L3088" s="114"/>
      <c r="M3088" s="114"/>
      <c r="N3088" s="103"/>
      <c r="O3088" s="103" t="s">
        <v>17</v>
      </c>
    </row>
    <row r="3089" spans="1:15" ht="22.5" hidden="1" customHeight="1">
      <c r="A3089" s="103">
        <f>MAX(A$1:A3088)+1</f>
        <v>2888</v>
      </c>
      <c r="B3089" s="103">
        <v>311201038</v>
      </c>
      <c r="C3089" s="103" t="s">
        <v>5323</v>
      </c>
      <c r="D3089" s="103"/>
      <c r="E3089" s="103"/>
      <c r="F3089" s="114" t="s">
        <v>31</v>
      </c>
      <c r="G3089" s="114" t="s">
        <v>32</v>
      </c>
      <c r="H3089" s="373" t="s">
        <v>5324</v>
      </c>
      <c r="I3089" s="374"/>
      <c r="J3089" s="375"/>
      <c r="K3089" s="103"/>
      <c r="L3089" s="114"/>
      <c r="M3089" s="114"/>
      <c r="N3089" s="103"/>
      <c r="O3089" s="103" t="s">
        <v>17</v>
      </c>
    </row>
    <row r="3090" spans="1:15" ht="22.5" hidden="1" customHeight="1">
      <c r="A3090" s="103">
        <f>MAX(A$1:A3089)+1</f>
        <v>2889</v>
      </c>
      <c r="B3090" s="103">
        <v>311201039</v>
      </c>
      <c r="C3090" s="103" t="s">
        <v>5325</v>
      </c>
      <c r="D3090" s="103"/>
      <c r="E3090" s="103"/>
      <c r="F3090" s="114" t="s">
        <v>907</v>
      </c>
      <c r="G3090" s="114" t="s">
        <v>32</v>
      </c>
      <c r="H3090" s="373" t="s">
        <v>56</v>
      </c>
      <c r="I3090" s="374"/>
      <c r="J3090" s="375"/>
      <c r="K3090" s="105" t="s">
        <v>908</v>
      </c>
      <c r="L3090" s="114"/>
      <c r="M3090" s="114"/>
      <c r="N3090" s="103"/>
      <c r="O3090" s="103" t="s">
        <v>17</v>
      </c>
    </row>
    <row r="3091" spans="1:15" ht="22.5" hidden="1" customHeight="1">
      <c r="A3091" s="103">
        <f>MAX(A$1:A3090)+1</f>
        <v>2890</v>
      </c>
      <c r="B3091" s="103">
        <v>311201047</v>
      </c>
      <c r="C3091" s="103" t="s">
        <v>5326</v>
      </c>
      <c r="D3091" s="103" t="s">
        <v>5327</v>
      </c>
      <c r="E3091" s="103"/>
      <c r="F3091" s="114" t="s">
        <v>907</v>
      </c>
      <c r="G3091" s="114" t="s">
        <v>32</v>
      </c>
      <c r="H3091" s="373">
        <f>1.3*60</f>
        <v>78</v>
      </c>
      <c r="I3091" s="374"/>
      <c r="J3091" s="375"/>
      <c r="K3091" s="103" t="s">
        <v>5328</v>
      </c>
      <c r="L3091" s="114"/>
      <c r="M3091" s="114"/>
      <c r="N3091" s="103"/>
      <c r="O3091" s="103" t="s">
        <v>17</v>
      </c>
    </row>
    <row r="3092" spans="1:15" ht="22.5" hidden="1" customHeight="1">
      <c r="A3092" s="103">
        <f>MAX(A$1:A3091)+1</f>
        <v>2891</v>
      </c>
      <c r="B3092" s="103">
        <v>311201048</v>
      </c>
      <c r="C3092" s="103" t="s">
        <v>5329</v>
      </c>
      <c r="D3092" s="103" t="s">
        <v>4639</v>
      </c>
      <c r="E3092" s="103" t="s">
        <v>5330</v>
      </c>
      <c r="F3092" s="114" t="s">
        <v>907</v>
      </c>
      <c r="G3092" s="114" t="s">
        <v>32</v>
      </c>
      <c r="H3092" s="373">
        <v>180</v>
      </c>
      <c r="I3092" s="374"/>
      <c r="J3092" s="375"/>
      <c r="K3092" s="103" t="s">
        <v>5331</v>
      </c>
      <c r="L3092" s="126"/>
      <c r="M3092" s="126"/>
      <c r="N3092" s="103"/>
      <c r="O3092" s="103" t="s">
        <v>17</v>
      </c>
    </row>
    <row r="3093" spans="1:15" ht="22.5" hidden="1" customHeight="1">
      <c r="A3093" s="103">
        <f>MAX(A$1:A3092)+1</f>
        <v>2892</v>
      </c>
      <c r="B3093" s="103">
        <v>311201049</v>
      </c>
      <c r="C3093" s="103" t="s">
        <v>5332</v>
      </c>
      <c r="D3093" s="103" t="s">
        <v>5333</v>
      </c>
      <c r="E3093" s="103"/>
      <c r="F3093" s="114" t="s">
        <v>907</v>
      </c>
      <c r="G3093" s="114" t="s">
        <v>32</v>
      </c>
      <c r="H3093" s="373">
        <f>1.3*100</f>
        <v>130</v>
      </c>
      <c r="I3093" s="374"/>
      <c r="J3093" s="375"/>
      <c r="K3093" s="103" t="s">
        <v>5328</v>
      </c>
      <c r="L3093" s="114"/>
      <c r="M3093" s="114"/>
      <c r="N3093" s="103"/>
      <c r="O3093" s="103" t="s">
        <v>17</v>
      </c>
    </row>
    <row r="3094" spans="1:15" ht="22.5" hidden="1" customHeight="1">
      <c r="A3094" s="103">
        <f>MAX(A$1:A3093)+1</f>
        <v>2893</v>
      </c>
      <c r="B3094" s="103">
        <v>311201050</v>
      </c>
      <c r="C3094" s="103" t="s">
        <v>5334</v>
      </c>
      <c r="D3094" s="103" t="s">
        <v>5335</v>
      </c>
      <c r="E3094" s="103"/>
      <c r="F3094" s="114" t="s">
        <v>31</v>
      </c>
      <c r="G3094" s="114" t="s">
        <v>32</v>
      </c>
      <c r="H3094" s="376">
        <v>210</v>
      </c>
      <c r="I3094" s="377"/>
      <c r="J3094" s="378"/>
      <c r="K3094" s="103"/>
      <c r="L3094" s="188"/>
      <c r="M3094" s="188"/>
      <c r="N3094" s="103"/>
      <c r="O3094" s="103" t="s">
        <v>786</v>
      </c>
    </row>
    <row r="3095" spans="1:15" ht="22.5" hidden="1" customHeight="1">
      <c r="A3095" s="103">
        <f>MAX(A$1:A3094)+1</f>
        <v>2894</v>
      </c>
      <c r="B3095" s="103">
        <v>311201051</v>
      </c>
      <c r="C3095" s="103" t="s">
        <v>5336</v>
      </c>
      <c r="D3095" s="103"/>
      <c r="E3095" s="103"/>
      <c r="F3095" s="114" t="s">
        <v>907</v>
      </c>
      <c r="G3095" s="114" t="s">
        <v>32</v>
      </c>
      <c r="H3095" s="376">
        <v>210</v>
      </c>
      <c r="I3095" s="377"/>
      <c r="J3095" s="378"/>
      <c r="K3095" s="103" t="s">
        <v>908</v>
      </c>
      <c r="L3095" s="188"/>
      <c r="M3095" s="188"/>
      <c r="N3095" s="103"/>
      <c r="O3095" s="103" t="s">
        <v>786</v>
      </c>
    </row>
    <row r="3096" spans="1:15" ht="22.5" hidden="1" customHeight="1">
      <c r="A3096" s="103">
        <f>MAX(A$1:A3095)+1</f>
        <v>2895</v>
      </c>
      <c r="B3096" s="103">
        <v>311201052</v>
      </c>
      <c r="C3096" s="103" t="s">
        <v>5337</v>
      </c>
      <c r="D3096" s="103"/>
      <c r="E3096" s="103"/>
      <c r="F3096" s="114" t="s">
        <v>31</v>
      </c>
      <c r="G3096" s="114" t="s">
        <v>32</v>
      </c>
      <c r="H3096" s="373">
        <f>1.3*200</f>
        <v>260</v>
      </c>
      <c r="I3096" s="374"/>
      <c r="J3096" s="375"/>
      <c r="K3096" s="103"/>
      <c r="L3096" s="114"/>
      <c r="M3096" s="114"/>
      <c r="N3096" s="103"/>
      <c r="O3096" s="103" t="s">
        <v>17</v>
      </c>
    </row>
    <row r="3097" spans="1:15" ht="22.5" hidden="1" customHeight="1">
      <c r="A3097" s="103">
        <f>MAX(A$1:A3096)+1</f>
        <v>2896</v>
      </c>
      <c r="B3097" s="103">
        <v>311201053</v>
      </c>
      <c r="C3097" s="103" t="s">
        <v>5338</v>
      </c>
      <c r="D3097" s="103" t="s">
        <v>5339</v>
      </c>
      <c r="E3097" s="103"/>
      <c r="F3097" s="114" t="s">
        <v>907</v>
      </c>
      <c r="G3097" s="114" t="s">
        <v>32</v>
      </c>
      <c r="H3097" s="373">
        <v>320</v>
      </c>
      <c r="I3097" s="374"/>
      <c r="J3097" s="375"/>
      <c r="K3097" s="103" t="s">
        <v>908</v>
      </c>
      <c r="L3097" s="126"/>
      <c r="M3097" s="126"/>
      <c r="N3097" s="103"/>
      <c r="O3097" s="103" t="s">
        <v>17</v>
      </c>
    </row>
    <row r="3098" spans="1:15" ht="22.5" hidden="1" customHeight="1">
      <c r="A3098" s="103">
        <f>MAX(A$1:A3097)+1</f>
        <v>2897</v>
      </c>
      <c r="B3098" s="103">
        <v>311201054</v>
      </c>
      <c r="C3098" s="103" t="s">
        <v>5340</v>
      </c>
      <c r="D3098" s="103"/>
      <c r="E3098" s="103"/>
      <c r="F3098" s="114" t="s">
        <v>907</v>
      </c>
      <c r="G3098" s="114" t="s">
        <v>32</v>
      </c>
      <c r="H3098" s="376">
        <v>296</v>
      </c>
      <c r="I3098" s="377"/>
      <c r="J3098" s="378"/>
      <c r="K3098" s="103" t="s">
        <v>908</v>
      </c>
      <c r="L3098" s="188"/>
      <c r="M3098" s="188"/>
      <c r="N3098" s="103"/>
      <c r="O3098" s="103" t="s">
        <v>786</v>
      </c>
    </row>
    <row r="3099" spans="1:15" ht="22.5" hidden="1" customHeight="1">
      <c r="A3099" s="103">
        <f>MAX(A$1:A3098)+1</f>
        <v>2898</v>
      </c>
      <c r="B3099" s="103">
        <v>311201055</v>
      </c>
      <c r="C3099" s="103" t="s">
        <v>5341</v>
      </c>
      <c r="D3099" s="103" t="s">
        <v>5342</v>
      </c>
      <c r="E3099" s="103" t="s">
        <v>5343</v>
      </c>
      <c r="F3099" s="114" t="s">
        <v>907</v>
      </c>
      <c r="G3099" s="114" t="s">
        <v>32</v>
      </c>
      <c r="H3099" s="376">
        <v>200</v>
      </c>
      <c r="I3099" s="377"/>
      <c r="J3099" s="378"/>
      <c r="K3099" s="103" t="s">
        <v>908</v>
      </c>
      <c r="L3099" s="188"/>
      <c r="M3099" s="188"/>
      <c r="N3099" s="103"/>
      <c r="O3099" s="103" t="s">
        <v>786</v>
      </c>
    </row>
    <row r="3100" spans="1:15" ht="22.5" hidden="1" customHeight="1">
      <c r="A3100" s="103">
        <f>MAX(A$1:A3099)+1</f>
        <v>2899</v>
      </c>
      <c r="B3100" s="103">
        <v>311201056</v>
      </c>
      <c r="C3100" s="103" t="s">
        <v>5344</v>
      </c>
      <c r="D3100" s="103" t="s">
        <v>5345</v>
      </c>
      <c r="E3100" s="103"/>
      <c r="F3100" s="114" t="s">
        <v>907</v>
      </c>
      <c r="G3100" s="114" t="s">
        <v>32</v>
      </c>
      <c r="H3100" s="373">
        <f>1.3*80</f>
        <v>104</v>
      </c>
      <c r="I3100" s="374"/>
      <c r="J3100" s="375"/>
      <c r="K3100" s="103" t="s">
        <v>908</v>
      </c>
      <c r="L3100" s="114"/>
      <c r="M3100" s="114"/>
      <c r="N3100" s="103"/>
      <c r="O3100" s="103" t="s">
        <v>17</v>
      </c>
    </row>
    <row r="3101" spans="1:15" ht="22.5" hidden="1" customHeight="1">
      <c r="A3101" s="103">
        <f>MAX(A$1:A3100)+1</f>
        <v>2900</v>
      </c>
      <c r="B3101" s="103">
        <v>311201057</v>
      </c>
      <c r="C3101" s="103" t="s">
        <v>5346</v>
      </c>
      <c r="D3101" s="103" t="s">
        <v>5347</v>
      </c>
      <c r="E3101" s="103" t="s">
        <v>5348</v>
      </c>
      <c r="F3101" s="114" t="s">
        <v>23</v>
      </c>
      <c r="G3101" s="114" t="s">
        <v>32</v>
      </c>
      <c r="H3101" s="373">
        <f>1.3*5</f>
        <v>6.5</v>
      </c>
      <c r="I3101" s="374"/>
      <c r="J3101" s="375"/>
      <c r="K3101" s="103"/>
      <c r="L3101" s="114"/>
      <c r="M3101" s="114"/>
      <c r="N3101" s="103"/>
      <c r="O3101" s="103" t="s">
        <v>17</v>
      </c>
    </row>
    <row r="3102" spans="1:15" ht="22.5" hidden="1" customHeight="1">
      <c r="A3102" s="103">
        <f>MAX(A$1:A3101)+1</f>
        <v>2901</v>
      </c>
      <c r="B3102" s="103">
        <v>311201058</v>
      </c>
      <c r="C3102" s="103" t="s">
        <v>5349</v>
      </c>
      <c r="D3102" s="103" t="s">
        <v>5350</v>
      </c>
      <c r="E3102" s="103" t="s">
        <v>5351</v>
      </c>
      <c r="F3102" s="114" t="s">
        <v>36</v>
      </c>
      <c r="G3102" s="114" t="s">
        <v>32</v>
      </c>
      <c r="H3102" s="373">
        <v>1180</v>
      </c>
      <c r="I3102" s="374"/>
      <c r="J3102" s="375"/>
      <c r="K3102" s="103" t="s">
        <v>5352</v>
      </c>
      <c r="L3102" s="114"/>
      <c r="M3102" s="114"/>
      <c r="N3102" s="103"/>
      <c r="O3102" s="103" t="s">
        <v>17</v>
      </c>
    </row>
    <row r="3103" spans="1:15" ht="22.5" hidden="1" customHeight="1">
      <c r="A3103" s="103">
        <f>MAX(A$1:A3102)+1</f>
        <v>2902</v>
      </c>
      <c r="B3103" s="103">
        <v>311201064</v>
      </c>
      <c r="C3103" s="103" t="s">
        <v>5353</v>
      </c>
      <c r="D3103" s="103" t="s">
        <v>5354</v>
      </c>
      <c r="E3103" s="103"/>
      <c r="F3103" s="114" t="s">
        <v>36</v>
      </c>
      <c r="G3103" s="114" t="s">
        <v>648</v>
      </c>
      <c r="H3103" s="373">
        <v>260</v>
      </c>
      <c r="I3103" s="374"/>
      <c r="J3103" s="375"/>
      <c r="K3103" s="103"/>
      <c r="L3103" s="114"/>
      <c r="M3103" s="114"/>
      <c r="N3103" s="103"/>
      <c r="O3103" s="103" t="s">
        <v>17</v>
      </c>
    </row>
    <row r="3104" spans="1:15" ht="22.5" hidden="1" customHeight="1">
      <c r="A3104" s="103">
        <f>MAX(A$1:A3103)+1</f>
        <v>2903</v>
      </c>
      <c r="B3104" s="103">
        <v>311201065</v>
      </c>
      <c r="C3104" s="103" t="s">
        <v>5355</v>
      </c>
      <c r="D3104" s="103" t="s">
        <v>5317</v>
      </c>
      <c r="E3104" s="103"/>
      <c r="F3104" s="114" t="s">
        <v>23</v>
      </c>
      <c r="G3104" s="114" t="s">
        <v>32</v>
      </c>
      <c r="H3104" s="373" t="s">
        <v>25</v>
      </c>
      <c r="I3104" s="374"/>
      <c r="J3104" s="375"/>
      <c r="K3104" s="103" t="s">
        <v>5356</v>
      </c>
      <c r="L3104" s="114"/>
      <c r="M3104" s="114"/>
      <c r="N3104" s="103"/>
      <c r="O3104" s="103" t="s">
        <v>17</v>
      </c>
    </row>
    <row r="3105" spans="1:15" ht="22.5" hidden="1" customHeight="1">
      <c r="A3105" s="103">
        <f>MAX(A$1:A3104)+1</f>
        <v>2904</v>
      </c>
      <c r="B3105" s="103">
        <v>311201066</v>
      </c>
      <c r="C3105" s="103" t="s">
        <v>5357</v>
      </c>
      <c r="D3105" s="103" t="s">
        <v>5317</v>
      </c>
      <c r="E3105" s="103"/>
      <c r="F3105" s="114" t="s">
        <v>23</v>
      </c>
      <c r="G3105" s="114" t="s">
        <v>32</v>
      </c>
      <c r="H3105" s="373" t="s">
        <v>25</v>
      </c>
      <c r="I3105" s="374"/>
      <c r="J3105" s="375"/>
      <c r="K3105" s="103"/>
      <c r="L3105" s="114"/>
      <c r="M3105" s="114"/>
      <c r="N3105" s="103"/>
      <c r="O3105" s="103" t="s">
        <v>17</v>
      </c>
    </row>
    <row r="3106" spans="1:15" ht="22.5" hidden="1" customHeight="1">
      <c r="A3106" s="103">
        <f>MAX(A$1:A3105)+1</f>
        <v>2905</v>
      </c>
      <c r="B3106" s="103">
        <v>311201067</v>
      </c>
      <c r="C3106" s="103" t="s">
        <v>5358</v>
      </c>
      <c r="D3106" s="103" t="s">
        <v>5039</v>
      </c>
      <c r="E3106" s="103"/>
      <c r="F3106" s="114" t="s">
        <v>36</v>
      </c>
      <c r="G3106" s="114" t="s">
        <v>1321</v>
      </c>
      <c r="H3106" s="373" t="s">
        <v>25</v>
      </c>
      <c r="I3106" s="374"/>
      <c r="J3106" s="375"/>
      <c r="K3106" s="103" t="s">
        <v>5040</v>
      </c>
      <c r="L3106" s="114"/>
      <c r="M3106" s="114"/>
      <c r="N3106" s="103"/>
      <c r="O3106" s="103" t="s">
        <v>17</v>
      </c>
    </row>
    <row r="3107" spans="1:15" ht="22.5" hidden="1" customHeight="1">
      <c r="A3107" s="103">
        <f>MAX(A$1:A3106)+1</f>
        <v>2906</v>
      </c>
      <c r="B3107" s="103">
        <v>311201068</v>
      </c>
      <c r="C3107" s="103" t="s">
        <v>5359</v>
      </c>
      <c r="D3107" s="103" t="s">
        <v>5039</v>
      </c>
      <c r="E3107" s="103"/>
      <c r="F3107" s="114" t="s">
        <v>36</v>
      </c>
      <c r="G3107" s="114" t="s">
        <v>268</v>
      </c>
      <c r="H3107" s="373" t="s">
        <v>25</v>
      </c>
      <c r="I3107" s="374"/>
      <c r="J3107" s="375"/>
      <c r="K3107" s="103" t="s">
        <v>5040</v>
      </c>
      <c r="L3107" s="114"/>
      <c r="M3107" s="114"/>
      <c r="N3107" s="103"/>
      <c r="O3107" s="103" t="s">
        <v>17</v>
      </c>
    </row>
    <row r="3108" spans="1:15" ht="22.5" hidden="1" customHeight="1">
      <c r="A3108" s="103">
        <f>MAX(A$1:A3107)+1</f>
        <v>2907</v>
      </c>
      <c r="B3108" s="103">
        <v>311201069</v>
      </c>
      <c r="C3108" s="103" t="s">
        <v>5361</v>
      </c>
      <c r="D3108" s="103" t="s">
        <v>1787</v>
      </c>
      <c r="E3108" s="103"/>
      <c r="F3108" s="114" t="s">
        <v>31</v>
      </c>
      <c r="G3108" s="114" t="s">
        <v>648</v>
      </c>
      <c r="H3108" s="373">
        <v>21</v>
      </c>
      <c r="I3108" s="374"/>
      <c r="J3108" s="375"/>
      <c r="K3108" s="103"/>
      <c r="L3108" s="114"/>
      <c r="M3108" s="114"/>
      <c r="N3108" s="103"/>
      <c r="O3108" s="103" t="s">
        <v>17</v>
      </c>
    </row>
    <row r="3109" spans="1:15" ht="22.5" hidden="1" customHeight="1">
      <c r="A3109" s="103">
        <f>MAX(A$1:A3108)+1</f>
        <v>2908</v>
      </c>
      <c r="B3109" s="103" t="s">
        <v>5362</v>
      </c>
      <c r="C3109" s="103" t="s">
        <v>5363</v>
      </c>
      <c r="D3109" s="103" t="s">
        <v>1787</v>
      </c>
      <c r="E3109" s="103"/>
      <c r="F3109" s="114" t="s">
        <v>23</v>
      </c>
      <c r="G3109" s="114" t="s">
        <v>648</v>
      </c>
      <c r="H3109" s="373">
        <v>90</v>
      </c>
      <c r="I3109" s="374"/>
      <c r="J3109" s="375"/>
      <c r="K3109" s="103"/>
      <c r="L3109" s="114"/>
      <c r="M3109" s="114"/>
      <c r="N3109" s="103"/>
      <c r="O3109" s="103" t="s">
        <v>17</v>
      </c>
    </row>
    <row r="3110" spans="1:15" ht="22.5" hidden="1" customHeight="1">
      <c r="A3110" s="103">
        <f>MAX(A$1:A3109)+1</f>
        <v>2909</v>
      </c>
      <c r="B3110" s="103">
        <v>311201070</v>
      </c>
      <c r="C3110" s="103" t="s">
        <v>5364</v>
      </c>
      <c r="D3110" s="103"/>
      <c r="E3110" s="103"/>
      <c r="F3110" s="114" t="s">
        <v>36</v>
      </c>
      <c r="G3110" s="114" t="s">
        <v>32</v>
      </c>
      <c r="H3110" s="373">
        <v>100</v>
      </c>
      <c r="I3110" s="374"/>
      <c r="J3110" s="375"/>
      <c r="K3110" s="103"/>
      <c r="L3110" s="114"/>
      <c r="M3110" s="114"/>
      <c r="N3110" s="103"/>
      <c r="O3110" s="103" t="s">
        <v>17</v>
      </c>
    </row>
    <row r="3111" spans="1:15" ht="22.5" hidden="1" customHeight="1">
      <c r="A3111" s="103">
        <f>MAX(A$1:A3110)+1</f>
        <v>2910</v>
      </c>
      <c r="B3111" s="194">
        <v>311201077</v>
      </c>
      <c r="C3111" s="195" t="s">
        <v>5366</v>
      </c>
      <c r="D3111" s="103" t="s">
        <v>5367</v>
      </c>
      <c r="E3111" s="103"/>
      <c r="F3111" s="118" t="s">
        <v>23</v>
      </c>
      <c r="G3111" s="188" t="s">
        <v>32</v>
      </c>
      <c r="H3111" s="373" t="s">
        <v>56</v>
      </c>
      <c r="I3111" s="374"/>
      <c r="J3111" s="375"/>
      <c r="K3111" s="104"/>
      <c r="L3111" s="114"/>
      <c r="M3111" s="114"/>
      <c r="N3111" s="103"/>
      <c r="O3111" s="103" t="s">
        <v>492</v>
      </c>
    </row>
    <row r="3112" spans="1:15" ht="45" hidden="1" customHeight="1">
      <c r="A3112" s="103">
        <f>MAX(A$1:A3111)+1</f>
        <v>2911</v>
      </c>
      <c r="B3112" s="103">
        <v>311201078</v>
      </c>
      <c r="C3112" s="277" t="s">
        <v>5368</v>
      </c>
      <c r="D3112" s="103" t="s">
        <v>5369</v>
      </c>
      <c r="E3112" s="103"/>
      <c r="F3112" s="118" t="s">
        <v>23</v>
      </c>
      <c r="G3112" s="188" t="s">
        <v>32</v>
      </c>
      <c r="H3112" s="373" t="s">
        <v>56</v>
      </c>
      <c r="I3112" s="374"/>
      <c r="J3112" s="375"/>
      <c r="K3112" s="104"/>
      <c r="L3112" s="114"/>
      <c r="M3112" s="114"/>
      <c r="N3112" s="103"/>
      <c r="O3112" s="103" t="s">
        <v>492</v>
      </c>
    </row>
    <row r="3113" spans="1:15" s="87" customFormat="1" ht="22.5" hidden="1" customHeight="1">
      <c r="A3113" s="103"/>
      <c r="B3113" s="103">
        <v>311202</v>
      </c>
      <c r="C3113" s="103" t="s">
        <v>5370</v>
      </c>
      <c r="D3113" s="103"/>
      <c r="E3113" s="103"/>
      <c r="F3113" s="114"/>
      <c r="G3113" s="114"/>
      <c r="H3113" s="373"/>
      <c r="I3113" s="374"/>
      <c r="J3113" s="375"/>
      <c r="K3113" s="103"/>
      <c r="L3113" s="114"/>
      <c r="M3113" s="114"/>
      <c r="N3113" s="103"/>
      <c r="O3113" s="103" t="s">
        <v>17</v>
      </c>
    </row>
    <row r="3114" spans="1:15" ht="22.5" hidden="1" customHeight="1">
      <c r="A3114" s="103">
        <f>MAX(A$1:A3113)+1</f>
        <v>2912</v>
      </c>
      <c r="B3114" s="103">
        <v>311202001</v>
      </c>
      <c r="C3114" s="103" t="s">
        <v>5371</v>
      </c>
      <c r="D3114" s="103"/>
      <c r="E3114" s="103"/>
      <c r="F3114" s="114" t="s">
        <v>36</v>
      </c>
      <c r="G3114" s="114" t="s">
        <v>151</v>
      </c>
      <c r="H3114" s="373">
        <v>2</v>
      </c>
      <c r="I3114" s="374"/>
      <c r="J3114" s="375"/>
      <c r="K3114" s="103"/>
      <c r="L3114" s="114"/>
      <c r="M3114" s="114"/>
      <c r="N3114" s="103"/>
      <c r="O3114" s="103" t="s">
        <v>17</v>
      </c>
    </row>
    <row r="3115" spans="1:15" ht="33.75" hidden="1" customHeight="1">
      <c r="A3115" s="103">
        <f>MAX(A$1:A3114)+1</f>
        <v>2913</v>
      </c>
      <c r="B3115" s="103" t="s">
        <v>5372</v>
      </c>
      <c r="C3115" s="103" t="s">
        <v>5373</v>
      </c>
      <c r="D3115" s="67" t="s">
        <v>5374</v>
      </c>
      <c r="E3115" s="103" t="s">
        <v>252</v>
      </c>
      <c r="F3115" s="114" t="s">
        <v>36</v>
      </c>
      <c r="G3115" s="114" t="s">
        <v>151</v>
      </c>
      <c r="H3115" s="373" t="s">
        <v>25</v>
      </c>
      <c r="I3115" s="374"/>
      <c r="J3115" s="375"/>
      <c r="K3115" s="103" t="s">
        <v>5375</v>
      </c>
      <c r="L3115" s="114"/>
      <c r="M3115" s="114"/>
      <c r="N3115" s="103"/>
      <c r="O3115" s="103" t="s">
        <v>17</v>
      </c>
    </row>
    <row r="3116" spans="1:15" ht="22.5" hidden="1" customHeight="1">
      <c r="A3116" s="103">
        <f>MAX(A$1:A3115)+1</f>
        <v>2914</v>
      </c>
      <c r="B3116" s="103">
        <v>311202002</v>
      </c>
      <c r="C3116" s="103" t="s">
        <v>5376</v>
      </c>
      <c r="D3116" s="249"/>
      <c r="E3116" s="103"/>
      <c r="F3116" s="114" t="s">
        <v>31</v>
      </c>
      <c r="G3116" s="114" t="s">
        <v>32</v>
      </c>
      <c r="H3116" s="373">
        <f>1.3*4</f>
        <v>5.2</v>
      </c>
      <c r="I3116" s="374"/>
      <c r="J3116" s="375"/>
      <c r="K3116" s="103"/>
      <c r="L3116" s="114"/>
      <c r="M3116" s="114"/>
      <c r="N3116" s="103"/>
      <c r="O3116" s="103" t="s">
        <v>17</v>
      </c>
    </row>
    <row r="3117" spans="1:15" ht="56.25" hidden="1" customHeight="1">
      <c r="A3117" s="278">
        <f>MAX(A$1:A3116)+1</f>
        <v>2915</v>
      </c>
      <c r="B3117" s="278">
        <v>311202003</v>
      </c>
      <c r="C3117" s="278" t="s">
        <v>5377</v>
      </c>
      <c r="D3117" s="280" t="s">
        <v>5378</v>
      </c>
      <c r="E3117" s="278"/>
      <c r="F3117" s="281" t="s">
        <v>31</v>
      </c>
      <c r="G3117" s="281" t="s">
        <v>32</v>
      </c>
      <c r="H3117" s="376">
        <v>195</v>
      </c>
      <c r="I3117" s="377"/>
      <c r="J3117" s="378"/>
      <c r="K3117" s="278"/>
      <c r="L3117" s="284"/>
      <c r="M3117" s="284"/>
      <c r="N3117" s="103"/>
      <c r="O3117" s="103" t="s">
        <v>786</v>
      </c>
    </row>
    <row r="3118" spans="1:15" ht="45" hidden="1" customHeight="1">
      <c r="A3118" s="103">
        <f>MAX(A$1:A3117)+1</f>
        <v>2916</v>
      </c>
      <c r="B3118" s="103">
        <v>311202004</v>
      </c>
      <c r="C3118" s="103" t="s">
        <v>5379</v>
      </c>
      <c r="D3118" s="282" t="s">
        <v>5380</v>
      </c>
      <c r="E3118" s="225"/>
      <c r="F3118" s="114" t="s">
        <v>31</v>
      </c>
      <c r="G3118" s="114" t="s">
        <v>5381</v>
      </c>
      <c r="H3118" s="373">
        <v>80</v>
      </c>
      <c r="I3118" s="374"/>
      <c r="J3118" s="375"/>
      <c r="K3118" s="259" t="s">
        <v>5382</v>
      </c>
      <c r="L3118" s="114"/>
      <c r="M3118" s="114"/>
      <c r="N3118" s="103"/>
      <c r="O3118" s="103" t="s">
        <v>17</v>
      </c>
    </row>
    <row r="3119" spans="1:15" ht="45" hidden="1" customHeight="1">
      <c r="A3119" s="278">
        <f>MAX(A$1:A3118)+1</f>
        <v>2917</v>
      </c>
      <c r="B3119" s="278">
        <v>311202005</v>
      </c>
      <c r="C3119" s="278" t="s">
        <v>5383</v>
      </c>
      <c r="D3119" s="283" t="s">
        <v>5384</v>
      </c>
      <c r="E3119" s="278"/>
      <c r="F3119" s="281" t="s">
        <v>31</v>
      </c>
      <c r="G3119" s="281" t="s">
        <v>5381</v>
      </c>
      <c r="H3119" s="373">
        <f>1.3*40</f>
        <v>52</v>
      </c>
      <c r="I3119" s="374"/>
      <c r="J3119" s="375"/>
      <c r="K3119" s="278"/>
      <c r="L3119" s="281"/>
      <c r="M3119" s="281"/>
      <c r="N3119" s="103"/>
      <c r="O3119" s="103" t="s">
        <v>17</v>
      </c>
    </row>
    <row r="3120" spans="1:15" ht="33.75" hidden="1" customHeight="1">
      <c r="A3120" s="278">
        <f>MAX(A$1:A3119)+1</f>
        <v>2918</v>
      </c>
      <c r="B3120" s="103">
        <v>311202006</v>
      </c>
      <c r="C3120" s="103" t="s">
        <v>5385</v>
      </c>
      <c r="D3120" s="282" t="s">
        <v>5386</v>
      </c>
      <c r="E3120" s="225"/>
      <c r="F3120" s="114" t="s">
        <v>31</v>
      </c>
      <c r="G3120" s="114" t="s">
        <v>5381</v>
      </c>
      <c r="H3120" s="373">
        <v>34</v>
      </c>
      <c r="I3120" s="374"/>
      <c r="J3120" s="375"/>
      <c r="K3120" s="259" t="s">
        <v>5382</v>
      </c>
      <c r="L3120" s="114"/>
      <c r="M3120" s="114"/>
      <c r="N3120" s="103"/>
      <c r="O3120" s="103" t="s">
        <v>17</v>
      </c>
    </row>
    <row r="3121" spans="1:15" ht="22.5" hidden="1" customHeight="1">
      <c r="A3121" s="279">
        <f>MAX(A$1:A3120)+1</f>
        <v>2919</v>
      </c>
      <c r="B3121" s="103">
        <v>311202007</v>
      </c>
      <c r="C3121" s="103" t="s">
        <v>5387</v>
      </c>
      <c r="D3121" s="249" t="s">
        <v>5388</v>
      </c>
      <c r="E3121" s="103"/>
      <c r="F3121" s="114" t="s">
        <v>36</v>
      </c>
      <c r="G3121" s="114" t="s">
        <v>151</v>
      </c>
      <c r="H3121" s="373">
        <f>1.3*5</f>
        <v>6.5</v>
      </c>
      <c r="I3121" s="374"/>
      <c r="J3121" s="375"/>
      <c r="K3121" s="103"/>
      <c r="L3121" s="114"/>
      <c r="M3121" s="114"/>
      <c r="N3121" s="103"/>
      <c r="O3121" s="103" t="s">
        <v>17</v>
      </c>
    </row>
    <row r="3122" spans="1:15" ht="22.5" hidden="1" customHeight="1">
      <c r="A3122" s="103">
        <f>MAX(A$1:A3121)+1</f>
        <v>2920</v>
      </c>
      <c r="B3122" s="103">
        <v>311202008</v>
      </c>
      <c r="C3122" s="103" t="s">
        <v>5389</v>
      </c>
      <c r="D3122" s="103"/>
      <c r="E3122" s="103"/>
      <c r="F3122" s="114" t="s">
        <v>31</v>
      </c>
      <c r="G3122" s="114" t="s">
        <v>5381</v>
      </c>
      <c r="H3122" s="373">
        <f>1.3*5</f>
        <v>6.5</v>
      </c>
      <c r="I3122" s="374"/>
      <c r="J3122" s="375"/>
      <c r="K3122" s="103"/>
      <c r="L3122" s="114"/>
      <c r="M3122" s="114"/>
      <c r="N3122" s="103"/>
      <c r="O3122" s="103" t="s">
        <v>17</v>
      </c>
    </row>
    <row r="3123" spans="1:15" ht="45" hidden="1" customHeight="1">
      <c r="A3123" s="278">
        <f>MAX(A$1:A3122)+1</f>
        <v>2921</v>
      </c>
      <c r="B3123" s="278">
        <v>311202009</v>
      </c>
      <c r="C3123" s="278" t="s">
        <v>5390</v>
      </c>
      <c r="D3123" s="278" t="s">
        <v>5391</v>
      </c>
      <c r="E3123" s="278"/>
      <c r="F3123" s="281" t="s">
        <v>31</v>
      </c>
      <c r="G3123" s="281" t="s">
        <v>151</v>
      </c>
      <c r="H3123" s="373">
        <f>1.3*2</f>
        <v>2.6</v>
      </c>
      <c r="I3123" s="374"/>
      <c r="J3123" s="375"/>
      <c r="K3123" s="278"/>
      <c r="L3123" s="281"/>
      <c r="M3123" s="281"/>
      <c r="N3123" s="103"/>
      <c r="O3123" s="103" t="s">
        <v>17</v>
      </c>
    </row>
    <row r="3124" spans="1:15" ht="22.5" hidden="1" customHeight="1">
      <c r="A3124" s="103">
        <f>MAX(A$1:A3123)+1</f>
        <v>2922</v>
      </c>
      <c r="B3124" s="103" t="s">
        <v>5392</v>
      </c>
      <c r="C3124" s="103" t="s">
        <v>5393</v>
      </c>
      <c r="D3124" s="103"/>
      <c r="E3124" s="103"/>
      <c r="F3124" s="114" t="s">
        <v>36</v>
      </c>
      <c r="G3124" s="114" t="s">
        <v>151</v>
      </c>
      <c r="H3124" s="373">
        <v>6</v>
      </c>
      <c r="I3124" s="374"/>
      <c r="J3124" s="375"/>
      <c r="K3124" s="103"/>
      <c r="L3124" s="114"/>
      <c r="M3124" s="114"/>
      <c r="N3124" s="103"/>
      <c r="O3124" s="103" t="s">
        <v>17</v>
      </c>
    </row>
    <row r="3125" spans="1:15" ht="22.5" hidden="1" customHeight="1">
      <c r="A3125" s="103">
        <f>MAX(A$1:A3124)+1</f>
        <v>2923</v>
      </c>
      <c r="B3125" s="103">
        <v>311202010</v>
      </c>
      <c r="C3125" s="103" t="s">
        <v>5394</v>
      </c>
      <c r="D3125" s="103" t="s">
        <v>5395</v>
      </c>
      <c r="E3125" s="103" t="s">
        <v>5396</v>
      </c>
      <c r="F3125" s="114" t="s">
        <v>36</v>
      </c>
      <c r="G3125" s="114" t="s">
        <v>5381</v>
      </c>
      <c r="H3125" s="373">
        <f>1.3*400</f>
        <v>520</v>
      </c>
      <c r="I3125" s="374"/>
      <c r="J3125" s="375"/>
      <c r="K3125" s="103"/>
      <c r="L3125" s="114"/>
      <c r="M3125" s="114"/>
      <c r="N3125" s="103"/>
      <c r="O3125" s="103" t="s">
        <v>17</v>
      </c>
    </row>
    <row r="3126" spans="1:15" ht="22.5" hidden="1" customHeight="1">
      <c r="A3126" s="103">
        <f>MAX(A$1:A3125)+1</f>
        <v>2924</v>
      </c>
      <c r="B3126" s="103">
        <v>311202011</v>
      </c>
      <c r="C3126" s="103" t="s">
        <v>5397</v>
      </c>
      <c r="D3126" s="103"/>
      <c r="E3126" s="103"/>
      <c r="F3126" s="114" t="s">
        <v>31</v>
      </c>
      <c r="G3126" s="114" t="s">
        <v>5381</v>
      </c>
      <c r="H3126" s="373">
        <f>1.3*5</f>
        <v>6.5</v>
      </c>
      <c r="I3126" s="374"/>
      <c r="J3126" s="375"/>
      <c r="K3126" s="103"/>
      <c r="L3126" s="114"/>
      <c r="M3126" s="114"/>
      <c r="N3126" s="103"/>
      <c r="O3126" s="103" t="s">
        <v>17</v>
      </c>
    </row>
    <row r="3127" spans="1:15" ht="22.5" hidden="1" customHeight="1">
      <c r="A3127" s="103">
        <f>MAX(A$1:A3126)+1</f>
        <v>2925</v>
      </c>
      <c r="B3127" s="103">
        <v>311202012</v>
      </c>
      <c r="C3127" s="103" t="s">
        <v>5398</v>
      </c>
      <c r="D3127" s="103" t="s">
        <v>5399</v>
      </c>
      <c r="E3127" s="103" t="s">
        <v>2282</v>
      </c>
      <c r="F3127" s="114" t="s">
        <v>31</v>
      </c>
      <c r="G3127" s="114" t="s">
        <v>151</v>
      </c>
      <c r="H3127" s="373">
        <f>1.3*3</f>
        <v>3.9000000000000004</v>
      </c>
      <c r="I3127" s="374"/>
      <c r="J3127" s="375"/>
      <c r="K3127" s="103"/>
      <c r="L3127" s="114"/>
      <c r="M3127" s="114"/>
      <c r="N3127" s="103"/>
      <c r="O3127" s="103" t="s">
        <v>17</v>
      </c>
    </row>
    <row r="3128" spans="1:15" ht="22.5" hidden="1" customHeight="1">
      <c r="A3128" s="103">
        <f>MAX(A$1:A3127)+1</f>
        <v>2926</v>
      </c>
      <c r="B3128" s="103">
        <v>311202013</v>
      </c>
      <c r="C3128" s="103" t="s">
        <v>5400</v>
      </c>
      <c r="D3128" s="103" t="s">
        <v>5401</v>
      </c>
      <c r="E3128" s="103"/>
      <c r="F3128" s="114" t="s">
        <v>31</v>
      </c>
      <c r="G3128" s="114" t="s">
        <v>5381</v>
      </c>
      <c r="H3128" s="373">
        <v>33</v>
      </c>
      <c r="I3128" s="374"/>
      <c r="J3128" s="375"/>
      <c r="K3128" s="103"/>
      <c r="L3128" s="114"/>
      <c r="M3128" s="114"/>
      <c r="N3128" s="103"/>
      <c r="O3128" s="103" t="s">
        <v>17</v>
      </c>
    </row>
    <row r="3129" spans="1:15" ht="22.5" hidden="1" customHeight="1">
      <c r="A3129" s="103">
        <f>MAX(A$1:A3128)+1</f>
        <v>2927</v>
      </c>
      <c r="B3129" s="103">
        <v>311202014</v>
      </c>
      <c r="C3129" s="103" t="s">
        <v>5402</v>
      </c>
      <c r="D3129" s="103"/>
      <c r="E3129" s="103"/>
      <c r="F3129" s="114" t="s">
        <v>23</v>
      </c>
      <c r="G3129" s="114" t="s">
        <v>32</v>
      </c>
      <c r="H3129" s="373">
        <f>1.3*10</f>
        <v>13</v>
      </c>
      <c r="I3129" s="374"/>
      <c r="J3129" s="375"/>
      <c r="K3129" s="103"/>
      <c r="L3129" s="114"/>
      <c r="M3129" s="114"/>
      <c r="N3129" s="103"/>
      <c r="O3129" s="103" t="s">
        <v>17</v>
      </c>
    </row>
    <row r="3130" spans="1:15" ht="22.5" hidden="1" customHeight="1">
      <c r="A3130" s="103">
        <f>MAX(A$1:A3129)+1</f>
        <v>2928</v>
      </c>
      <c r="B3130" s="103">
        <v>311202015</v>
      </c>
      <c r="C3130" s="103" t="s">
        <v>5403</v>
      </c>
      <c r="D3130" s="103"/>
      <c r="E3130" s="103"/>
      <c r="F3130" s="114" t="s">
        <v>23</v>
      </c>
      <c r="G3130" s="114" t="s">
        <v>32</v>
      </c>
      <c r="H3130" s="373">
        <v>33</v>
      </c>
      <c r="I3130" s="374"/>
      <c r="J3130" s="375"/>
      <c r="K3130" s="103"/>
      <c r="L3130" s="114"/>
      <c r="M3130" s="114"/>
      <c r="N3130" s="103"/>
      <c r="O3130" s="103" t="s">
        <v>17</v>
      </c>
    </row>
    <row r="3131" spans="1:15" ht="22.5" hidden="1" customHeight="1">
      <c r="A3131" s="103">
        <f>MAX(A$1:A3130)+1</f>
        <v>2929</v>
      </c>
      <c r="B3131" s="133">
        <v>311202016</v>
      </c>
      <c r="C3131" s="134" t="s">
        <v>5404</v>
      </c>
      <c r="D3131" s="152" t="s">
        <v>5405</v>
      </c>
      <c r="E3131" s="140"/>
      <c r="F3131" s="118" t="s">
        <v>23</v>
      </c>
      <c r="G3131" s="147" t="s">
        <v>151</v>
      </c>
      <c r="H3131" s="373" t="s">
        <v>56</v>
      </c>
      <c r="I3131" s="374"/>
      <c r="J3131" s="375"/>
      <c r="K3131" s="125" t="s">
        <v>336</v>
      </c>
      <c r="L3131" s="114"/>
      <c r="M3131" s="114"/>
      <c r="N3131" s="103"/>
      <c r="O3131" s="103" t="s">
        <v>17</v>
      </c>
    </row>
    <row r="3132" spans="1:15" ht="22.5" hidden="1" customHeight="1">
      <c r="A3132" s="103">
        <f>MAX(A$1:A3131)+1</f>
        <v>2930</v>
      </c>
      <c r="B3132" s="133">
        <v>311202017</v>
      </c>
      <c r="C3132" s="134" t="s">
        <v>5406</v>
      </c>
      <c r="D3132" s="152"/>
      <c r="E3132" s="140"/>
      <c r="F3132" s="118" t="s">
        <v>23</v>
      </c>
      <c r="G3132" s="147" t="s">
        <v>32</v>
      </c>
      <c r="H3132" s="373" t="s">
        <v>56</v>
      </c>
      <c r="I3132" s="374"/>
      <c r="J3132" s="375"/>
      <c r="K3132" s="125" t="s">
        <v>336</v>
      </c>
      <c r="L3132" s="114"/>
      <c r="M3132" s="114"/>
      <c r="N3132" s="103"/>
      <c r="O3132" s="103" t="s">
        <v>17</v>
      </c>
    </row>
    <row r="3133" spans="1:15" s="87" customFormat="1" ht="33.75" hidden="1" customHeight="1">
      <c r="A3133" s="103"/>
      <c r="B3133" s="103">
        <v>311203</v>
      </c>
      <c r="C3133" s="103" t="s">
        <v>5407</v>
      </c>
      <c r="D3133" s="103"/>
      <c r="E3133" s="103"/>
      <c r="F3133" s="114"/>
      <c r="G3133" s="114"/>
      <c r="H3133" s="373"/>
      <c r="I3133" s="374"/>
      <c r="J3133" s="375"/>
      <c r="K3133" s="67" t="s">
        <v>5408</v>
      </c>
      <c r="L3133" s="114"/>
      <c r="M3133" s="114"/>
      <c r="N3133" s="103"/>
      <c r="O3133" s="103" t="s">
        <v>17</v>
      </c>
    </row>
    <row r="3134" spans="1:15" ht="33.75" hidden="1" customHeight="1">
      <c r="A3134" s="103">
        <f>MAX(A$1:A3133)+1</f>
        <v>2931</v>
      </c>
      <c r="B3134" s="103">
        <v>311201071</v>
      </c>
      <c r="C3134" s="67" t="s">
        <v>5409</v>
      </c>
      <c r="D3134" s="103"/>
      <c r="E3134" s="103" t="s">
        <v>5249</v>
      </c>
      <c r="F3134" s="114" t="s">
        <v>23</v>
      </c>
      <c r="G3134" s="114" t="s">
        <v>32</v>
      </c>
      <c r="H3134" s="373" t="s">
        <v>56</v>
      </c>
      <c r="I3134" s="374"/>
      <c r="J3134" s="375"/>
      <c r="K3134" s="103" t="s">
        <v>5411</v>
      </c>
      <c r="L3134" s="114"/>
      <c r="M3134" s="114"/>
      <c r="N3134" s="103"/>
      <c r="O3134" s="103" t="s">
        <v>5412</v>
      </c>
    </row>
    <row r="3135" spans="1:15" ht="33.75" hidden="1" customHeight="1">
      <c r="A3135" s="103">
        <f>MAX(A$1:A3134)+1</f>
        <v>2932</v>
      </c>
      <c r="B3135" s="103">
        <v>311201072</v>
      </c>
      <c r="C3135" s="67" t="s">
        <v>5413</v>
      </c>
      <c r="D3135" s="103"/>
      <c r="E3135" s="103"/>
      <c r="F3135" s="114" t="s">
        <v>23</v>
      </c>
      <c r="G3135" s="114" t="s">
        <v>32</v>
      </c>
      <c r="H3135" s="373" t="s">
        <v>56</v>
      </c>
      <c r="I3135" s="374"/>
      <c r="J3135" s="375"/>
      <c r="K3135" s="103" t="s">
        <v>5411</v>
      </c>
      <c r="L3135" s="114"/>
      <c r="M3135" s="114"/>
      <c r="N3135" s="103"/>
      <c r="O3135" s="103" t="s">
        <v>5412</v>
      </c>
    </row>
    <row r="3136" spans="1:15" ht="33.75" hidden="1" customHeight="1">
      <c r="A3136" s="103">
        <f>MAX(A$1:A3135)+1</f>
        <v>2933</v>
      </c>
      <c r="B3136" s="103">
        <v>311201073</v>
      </c>
      <c r="C3136" s="67" t="s">
        <v>5414</v>
      </c>
      <c r="D3136" s="103"/>
      <c r="E3136" s="103" t="s">
        <v>5249</v>
      </c>
      <c r="F3136" s="114" t="s">
        <v>23</v>
      </c>
      <c r="G3136" s="114" t="s">
        <v>32</v>
      </c>
      <c r="H3136" s="373" t="s">
        <v>56</v>
      </c>
      <c r="I3136" s="374"/>
      <c r="J3136" s="375"/>
      <c r="K3136" s="103" t="s">
        <v>5411</v>
      </c>
      <c r="L3136" s="114"/>
      <c r="M3136" s="114"/>
      <c r="N3136" s="103"/>
      <c r="O3136" s="103" t="s">
        <v>5412</v>
      </c>
    </row>
    <row r="3137" spans="1:15" ht="33.75" hidden="1" customHeight="1">
      <c r="A3137" s="103">
        <f>MAX(A$1:A3136)+1</f>
        <v>2934</v>
      </c>
      <c r="B3137" s="103">
        <v>311201074</v>
      </c>
      <c r="C3137" s="67" t="s">
        <v>5415</v>
      </c>
      <c r="D3137" s="103"/>
      <c r="E3137" s="103"/>
      <c r="F3137" s="114" t="s">
        <v>23</v>
      </c>
      <c r="G3137" s="114" t="s">
        <v>32</v>
      </c>
      <c r="H3137" s="373" t="s">
        <v>56</v>
      </c>
      <c r="I3137" s="374"/>
      <c r="J3137" s="375"/>
      <c r="K3137" s="103" t="s">
        <v>5411</v>
      </c>
      <c r="L3137" s="114"/>
      <c r="M3137" s="114"/>
      <c r="N3137" s="103"/>
      <c r="O3137" s="103" t="s">
        <v>5412</v>
      </c>
    </row>
    <row r="3138" spans="1:15" ht="33.75" hidden="1" customHeight="1">
      <c r="A3138" s="103">
        <f>MAX(A$1:A3137)+1</f>
        <v>2935</v>
      </c>
      <c r="B3138" s="103">
        <v>311201083</v>
      </c>
      <c r="C3138" s="103" t="s">
        <v>5416</v>
      </c>
      <c r="D3138" s="103"/>
      <c r="E3138" s="103"/>
      <c r="F3138" s="114" t="s">
        <v>23</v>
      </c>
      <c r="G3138" s="114" t="s">
        <v>32</v>
      </c>
      <c r="H3138" s="373">
        <f>1.3*340</f>
        <v>442</v>
      </c>
      <c r="I3138" s="374"/>
      <c r="J3138" s="375"/>
      <c r="K3138" s="103" t="s">
        <v>5411</v>
      </c>
      <c r="L3138" s="114"/>
      <c r="M3138" s="114"/>
      <c r="N3138" s="103"/>
      <c r="O3138" s="103" t="s">
        <v>5412</v>
      </c>
    </row>
    <row r="3139" spans="1:15" ht="56.25" hidden="1" customHeight="1">
      <c r="A3139" s="103">
        <f>MAX(A$1:A3138)+1</f>
        <v>2936</v>
      </c>
      <c r="B3139" s="103">
        <v>311201075</v>
      </c>
      <c r="C3139" s="103" t="s">
        <v>5417</v>
      </c>
      <c r="D3139" s="103"/>
      <c r="E3139" s="103"/>
      <c r="F3139" s="114" t="s">
        <v>23</v>
      </c>
      <c r="G3139" s="114" t="s">
        <v>648</v>
      </c>
      <c r="H3139" s="373" t="s">
        <v>56</v>
      </c>
      <c r="I3139" s="374"/>
      <c r="J3139" s="375"/>
      <c r="K3139" s="103" t="s">
        <v>5418</v>
      </c>
      <c r="L3139" s="114"/>
      <c r="M3139" s="114"/>
      <c r="N3139" s="103"/>
      <c r="O3139" s="103" t="s">
        <v>5412</v>
      </c>
    </row>
    <row r="3140" spans="1:15" ht="33.75" hidden="1" customHeight="1">
      <c r="A3140" s="103">
        <f>MAX(A$1:A3139)+1</f>
        <v>2937</v>
      </c>
      <c r="B3140" s="103">
        <v>311201076</v>
      </c>
      <c r="C3140" s="103" t="s">
        <v>5419</v>
      </c>
      <c r="D3140" s="103"/>
      <c r="E3140" s="103"/>
      <c r="F3140" s="114" t="s">
        <v>23</v>
      </c>
      <c r="G3140" s="114" t="s">
        <v>32</v>
      </c>
      <c r="H3140" s="373" t="s">
        <v>56</v>
      </c>
      <c r="I3140" s="374"/>
      <c r="J3140" s="375"/>
      <c r="K3140" s="103" t="s">
        <v>5411</v>
      </c>
      <c r="L3140" s="114"/>
      <c r="M3140" s="114"/>
      <c r="N3140" s="103"/>
      <c r="O3140" s="103" t="s">
        <v>5412</v>
      </c>
    </row>
    <row r="3141" spans="1:15" s="87" customFormat="1" ht="22.5" hidden="1" customHeight="1">
      <c r="A3141" s="103"/>
      <c r="B3141" s="103">
        <v>3113</v>
      </c>
      <c r="C3141" s="103" t="s">
        <v>5421</v>
      </c>
      <c r="D3141" s="103"/>
      <c r="E3141" s="103"/>
      <c r="F3141" s="114"/>
      <c r="G3141" s="114"/>
      <c r="H3141" s="373"/>
      <c r="I3141" s="374"/>
      <c r="J3141" s="375"/>
      <c r="K3141" s="103"/>
      <c r="L3141" s="114"/>
      <c r="M3141" s="114"/>
      <c r="N3141" s="103"/>
      <c r="O3141" s="103" t="s">
        <v>17</v>
      </c>
    </row>
    <row r="3142" spans="1:15" ht="22.5" hidden="1" customHeight="1">
      <c r="A3142" s="103">
        <f>MAX(A$1:A3141)+1</f>
        <v>2938</v>
      </c>
      <c r="B3142" s="103">
        <v>311300001</v>
      </c>
      <c r="C3142" s="190" t="s">
        <v>5422</v>
      </c>
      <c r="D3142" s="103" t="s">
        <v>3961</v>
      </c>
      <c r="E3142" s="103"/>
      <c r="F3142" s="114" t="s">
        <v>36</v>
      </c>
      <c r="G3142" s="114" t="s">
        <v>5381</v>
      </c>
      <c r="H3142" s="373">
        <f>1.3*400</f>
        <v>520</v>
      </c>
      <c r="I3142" s="374"/>
      <c r="J3142" s="375"/>
      <c r="K3142" s="249"/>
      <c r="L3142" s="114"/>
      <c r="M3142" s="114"/>
      <c r="N3142" s="103"/>
      <c r="O3142" s="103" t="s">
        <v>17</v>
      </c>
    </row>
    <row r="3143" spans="1:15" ht="22.5" hidden="1" customHeight="1">
      <c r="A3143" s="103">
        <f>MAX(A$1:A3142)+1</f>
        <v>2939</v>
      </c>
      <c r="B3143" s="103">
        <v>311300002</v>
      </c>
      <c r="C3143" s="190" t="s">
        <v>5423</v>
      </c>
      <c r="D3143" s="103" t="s">
        <v>5424</v>
      </c>
      <c r="E3143" s="105"/>
      <c r="F3143" s="114" t="s">
        <v>31</v>
      </c>
      <c r="G3143" s="114" t="s">
        <v>5381</v>
      </c>
      <c r="H3143" s="373">
        <f>1.3*50</f>
        <v>65</v>
      </c>
      <c r="I3143" s="374"/>
      <c r="J3143" s="375"/>
      <c r="K3143" s="249" t="s">
        <v>346</v>
      </c>
      <c r="L3143" s="114"/>
      <c r="M3143" s="114"/>
      <c r="N3143" s="103"/>
      <c r="O3143" s="103" t="s">
        <v>17</v>
      </c>
    </row>
    <row r="3144" spans="1:15" ht="22.5" hidden="1" customHeight="1">
      <c r="A3144" s="103">
        <f>MAX(A$1:A3143)+1</f>
        <v>2940</v>
      </c>
      <c r="B3144" s="103">
        <v>311300003</v>
      </c>
      <c r="C3144" s="190" t="s">
        <v>5425</v>
      </c>
      <c r="D3144" s="103"/>
      <c r="E3144" s="103" t="s">
        <v>5426</v>
      </c>
      <c r="F3144" s="114" t="s">
        <v>31</v>
      </c>
      <c r="G3144" s="114" t="s">
        <v>5381</v>
      </c>
      <c r="H3144" s="373">
        <f>1.3*80</f>
        <v>104</v>
      </c>
      <c r="I3144" s="374"/>
      <c r="J3144" s="375"/>
      <c r="K3144" s="249"/>
      <c r="L3144" s="114"/>
      <c r="M3144" s="114"/>
      <c r="N3144" s="103"/>
      <c r="O3144" s="103" t="s">
        <v>17</v>
      </c>
    </row>
    <row r="3145" spans="1:15" ht="22.5" hidden="1" customHeight="1">
      <c r="A3145" s="103">
        <f>MAX(A$1:A3144)+1</f>
        <v>2941</v>
      </c>
      <c r="B3145" s="103">
        <v>311300004</v>
      </c>
      <c r="C3145" s="190" t="s">
        <v>5427</v>
      </c>
      <c r="D3145" s="103"/>
      <c r="E3145" s="103"/>
      <c r="F3145" s="114" t="s">
        <v>31</v>
      </c>
      <c r="G3145" s="114" t="s">
        <v>5381</v>
      </c>
      <c r="H3145" s="373">
        <f>1.3*60</f>
        <v>78</v>
      </c>
      <c r="I3145" s="374"/>
      <c r="J3145" s="375"/>
      <c r="K3145" s="249"/>
      <c r="L3145" s="114"/>
      <c r="M3145" s="114"/>
      <c r="N3145" s="103"/>
      <c r="O3145" s="103" t="s">
        <v>17</v>
      </c>
    </row>
    <row r="3146" spans="1:15" ht="22.5" hidden="1" customHeight="1">
      <c r="A3146" s="103">
        <f>MAX(A$1:A3145)+1</f>
        <v>2942</v>
      </c>
      <c r="B3146" s="103">
        <v>311300005</v>
      </c>
      <c r="C3146" s="190" t="s">
        <v>5428</v>
      </c>
      <c r="D3146" s="103"/>
      <c r="E3146" s="103"/>
      <c r="F3146" s="114" t="s">
        <v>31</v>
      </c>
      <c r="G3146" s="114" t="s">
        <v>5381</v>
      </c>
      <c r="H3146" s="373">
        <v>46</v>
      </c>
      <c r="I3146" s="374"/>
      <c r="J3146" s="375"/>
      <c r="K3146" s="249"/>
      <c r="L3146" s="114"/>
      <c r="M3146" s="114"/>
      <c r="N3146" s="103"/>
      <c r="O3146" s="103" t="s">
        <v>17</v>
      </c>
    </row>
    <row r="3147" spans="1:15" ht="22.5" hidden="1" customHeight="1">
      <c r="A3147" s="103">
        <f>MAX(A$1:A3146)+1</f>
        <v>2943</v>
      </c>
      <c r="B3147" s="103">
        <v>311300006</v>
      </c>
      <c r="C3147" s="190" t="s">
        <v>5429</v>
      </c>
      <c r="D3147" s="103" t="s">
        <v>5430</v>
      </c>
      <c r="E3147" s="103"/>
      <c r="F3147" s="114" t="s">
        <v>31</v>
      </c>
      <c r="G3147" s="114" t="s">
        <v>5381</v>
      </c>
      <c r="H3147" s="373">
        <v>33</v>
      </c>
      <c r="I3147" s="374"/>
      <c r="J3147" s="375"/>
      <c r="K3147" s="249"/>
      <c r="L3147" s="114"/>
      <c r="M3147" s="114"/>
      <c r="N3147" s="103"/>
      <c r="O3147" s="103" t="s">
        <v>17</v>
      </c>
    </row>
    <row r="3148" spans="1:15" ht="22.5" hidden="1" customHeight="1">
      <c r="A3148" s="103">
        <f>MAX(A$1:A3147)+1</f>
        <v>2944</v>
      </c>
      <c r="B3148" s="103">
        <v>311300007</v>
      </c>
      <c r="C3148" s="190" t="s">
        <v>5431</v>
      </c>
      <c r="D3148" s="103"/>
      <c r="E3148" s="103"/>
      <c r="F3148" s="114" t="s">
        <v>31</v>
      </c>
      <c r="G3148" s="114" t="s">
        <v>5381</v>
      </c>
      <c r="H3148" s="373">
        <f>1.3*40</f>
        <v>52</v>
      </c>
      <c r="I3148" s="374"/>
      <c r="J3148" s="375"/>
      <c r="K3148" s="249"/>
      <c r="L3148" s="114"/>
      <c r="M3148" s="114"/>
      <c r="N3148" s="103"/>
      <c r="O3148" s="103" t="s">
        <v>17</v>
      </c>
    </row>
    <row r="3149" spans="1:15" ht="22.5" hidden="1" customHeight="1">
      <c r="A3149" s="103">
        <f>MAX(A$1:A3148)+1</f>
        <v>2945</v>
      </c>
      <c r="B3149" s="103">
        <v>311300008</v>
      </c>
      <c r="C3149" s="190" t="s">
        <v>5432</v>
      </c>
      <c r="D3149" s="103"/>
      <c r="E3149" s="103"/>
      <c r="F3149" s="114" t="s">
        <v>31</v>
      </c>
      <c r="G3149" s="114" t="s">
        <v>5381</v>
      </c>
      <c r="H3149" s="373">
        <v>33</v>
      </c>
      <c r="I3149" s="374"/>
      <c r="J3149" s="375"/>
      <c r="K3149" s="249"/>
      <c r="L3149" s="114"/>
      <c r="M3149" s="114"/>
      <c r="N3149" s="103"/>
      <c r="O3149" s="103" t="s">
        <v>17</v>
      </c>
    </row>
    <row r="3150" spans="1:15" ht="22.5" hidden="1" customHeight="1">
      <c r="A3150" s="103">
        <f>MAX(A$1:A3149)+1</f>
        <v>2946</v>
      </c>
      <c r="B3150" s="103">
        <v>311300009</v>
      </c>
      <c r="C3150" s="190" t="s">
        <v>5433</v>
      </c>
      <c r="D3150" s="103" t="s">
        <v>5434</v>
      </c>
      <c r="E3150" s="103"/>
      <c r="F3150" s="114" t="s">
        <v>31</v>
      </c>
      <c r="G3150" s="114" t="s">
        <v>5381</v>
      </c>
      <c r="H3150" s="373">
        <v>46</v>
      </c>
      <c r="I3150" s="374"/>
      <c r="J3150" s="375"/>
      <c r="K3150" s="249"/>
      <c r="L3150" s="114"/>
      <c r="M3150" s="114"/>
      <c r="N3150" s="103"/>
      <c r="O3150" s="103" t="s">
        <v>17</v>
      </c>
    </row>
    <row r="3151" spans="1:15" ht="22.5" hidden="1" customHeight="1">
      <c r="A3151" s="103">
        <f>MAX(A$1:A3150)+1</f>
        <v>2947</v>
      </c>
      <c r="B3151" s="103">
        <v>311300010</v>
      </c>
      <c r="C3151" s="190" t="s">
        <v>5435</v>
      </c>
      <c r="D3151" s="103" t="s">
        <v>5436</v>
      </c>
      <c r="E3151" s="103"/>
      <c r="F3151" s="114" t="s">
        <v>31</v>
      </c>
      <c r="G3151" s="114" t="s">
        <v>5381</v>
      </c>
      <c r="H3151" s="373">
        <f>1.3*50</f>
        <v>65</v>
      </c>
      <c r="I3151" s="374"/>
      <c r="J3151" s="375"/>
      <c r="K3151" s="249"/>
      <c r="L3151" s="114"/>
      <c r="M3151" s="114"/>
      <c r="N3151" s="103"/>
      <c r="O3151" s="103" t="s">
        <v>17</v>
      </c>
    </row>
    <row r="3152" spans="1:15" ht="22.5" hidden="1" customHeight="1">
      <c r="A3152" s="103">
        <f>MAX(A$1:A3151)+1</f>
        <v>2948</v>
      </c>
      <c r="B3152" s="103">
        <v>311300011</v>
      </c>
      <c r="C3152" s="190" t="s">
        <v>5437</v>
      </c>
      <c r="D3152" s="103"/>
      <c r="E3152" s="103"/>
      <c r="F3152" s="114" t="s">
        <v>31</v>
      </c>
      <c r="G3152" s="114" t="s">
        <v>5381</v>
      </c>
      <c r="H3152" s="373">
        <f>1.3*70</f>
        <v>91</v>
      </c>
      <c r="I3152" s="374"/>
      <c r="J3152" s="375"/>
      <c r="K3152" s="249"/>
      <c r="L3152" s="114"/>
      <c r="M3152" s="114"/>
      <c r="N3152" s="103"/>
      <c r="O3152" s="103" t="s">
        <v>17</v>
      </c>
    </row>
    <row r="3153" spans="1:15" ht="22.5" hidden="1" customHeight="1">
      <c r="A3153" s="103">
        <f>MAX(A$1:A3152)+1</f>
        <v>2949</v>
      </c>
      <c r="B3153" s="103">
        <v>311300012</v>
      </c>
      <c r="C3153" s="67" t="s">
        <v>5438</v>
      </c>
      <c r="D3153" s="103" t="s">
        <v>5439</v>
      </c>
      <c r="E3153" s="105"/>
      <c r="F3153" s="114" t="s">
        <v>31</v>
      </c>
      <c r="G3153" s="114" t="s">
        <v>32</v>
      </c>
      <c r="H3153" s="376">
        <v>270</v>
      </c>
      <c r="I3153" s="377"/>
      <c r="J3153" s="378"/>
      <c r="K3153" s="249" t="s">
        <v>346</v>
      </c>
      <c r="L3153" s="188"/>
      <c r="M3153" s="188"/>
      <c r="N3153" s="103"/>
      <c r="O3153" s="103" t="s">
        <v>786</v>
      </c>
    </row>
    <row r="3154" spans="1:15" ht="22.5" hidden="1" customHeight="1">
      <c r="A3154" s="103">
        <f>MAX(A$1:A3153)+1</f>
        <v>2950</v>
      </c>
      <c r="B3154" s="103">
        <v>311300013</v>
      </c>
      <c r="C3154" s="285" t="s">
        <v>5440</v>
      </c>
      <c r="D3154" s="103"/>
      <c r="E3154" s="103" t="s">
        <v>5441</v>
      </c>
      <c r="F3154" s="116" t="s">
        <v>36</v>
      </c>
      <c r="G3154" s="114" t="s">
        <v>32</v>
      </c>
      <c r="H3154" s="373">
        <v>400</v>
      </c>
      <c r="I3154" s="374"/>
      <c r="J3154" s="375"/>
      <c r="K3154" s="285"/>
      <c r="L3154" s="114"/>
      <c r="M3154" s="114"/>
      <c r="N3154" s="103"/>
      <c r="O3154" s="103" t="s">
        <v>17</v>
      </c>
    </row>
    <row r="3155" spans="1:15" ht="22.5" hidden="1" customHeight="1">
      <c r="A3155" s="103">
        <f>MAX(A$1:A3154)+1</f>
        <v>2951</v>
      </c>
      <c r="B3155" s="103">
        <v>311300014</v>
      </c>
      <c r="C3155" s="103" t="s">
        <v>5442</v>
      </c>
      <c r="D3155" s="103" t="s">
        <v>5443</v>
      </c>
      <c r="E3155" s="103"/>
      <c r="F3155" s="114" t="s">
        <v>23</v>
      </c>
      <c r="G3155" s="114" t="s">
        <v>32</v>
      </c>
      <c r="H3155" s="373" t="s">
        <v>56</v>
      </c>
      <c r="I3155" s="374"/>
      <c r="J3155" s="375"/>
      <c r="K3155" s="285" t="s">
        <v>336</v>
      </c>
      <c r="L3155" s="114"/>
      <c r="M3155" s="114"/>
      <c r="N3155" s="103"/>
      <c r="O3155" s="103" t="s">
        <v>17</v>
      </c>
    </row>
    <row r="3156" spans="1:15" s="87" customFormat="1" ht="22.5" hidden="1" customHeight="1">
      <c r="A3156" s="103"/>
      <c r="B3156" s="103">
        <v>3114</v>
      </c>
      <c r="C3156" s="103" t="s">
        <v>5444</v>
      </c>
      <c r="D3156" s="103"/>
      <c r="E3156" s="103"/>
      <c r="F3156" s="114"/>
      <c r="G3156" s="114"/>
      <c r="H3156" s="373"/>
      <c r="I3156" s="374"/>
      <c r="J3156" s="375"/>
      <c r="K3156" s="103"/>
      <c r="L3156" s="114"/>
      <c r="M3156" s="114"/>
      <c r="N3156" s="103"/>
      <c r="O3156" s="103" t="s">
        <v>17</v>
      </c>
    </row>
    <row r="3157" spans="1:15" ht="22.5" hidden="1" customHeight="1">
      <c r="A3157" s="103">
        <f>MAX(A$1:A3156)+1</f>
        <v>2952</v>
      </c>
      <c r="B3157" s="103" t="s">
        <v>5445</v>
      </c>
      <c r="C3157" s="103" t="s">
        <v>5446</v>
      </c>
      <c r="D3157" s="103"/>
      <c r="E3157" s="103" t="s">
        <v>5447</v>
      </c>
      <c r="F3157" s="114" t="s">
        <v>36</v>
      </c>
      <c r="G3157" s="114" t="s">
        <v>32</v>
      </c>
      <c r="H3157" s="373" t="s">
        <v>25</v>
      </c>
      <c r="I3157" s="374"/>
      <c r="J3157" s="375"/>
      <c r="K3157" s="103"/>
      <c r="L3157" s="114"/>
      <c r="M3157" s="114"/>
      <c r="N3157" s="103"/>
      <c r="O3157" s="103" t="s">
        <v>17</v>
      </c>
    </row>
    <row r="3158" spans="1:15" ht="22.5" hidden="1" customHeight="1">
      <c r="A3158" s="103">
        <f>MAX(A$1:A3157)+1</f>
        <v>2953</v>
      </c>
      <c r="B3158" s="103">
        <v>311400001</v>
      </c>
      <c r="C3158" s="190" t="s">
        <v>5448</v>
      </c>
      <c r="D3158" s="103" t="s">
        <v>5449</v>
      </c>
      <c r="E3158" s="103"/>
      <c r="F3158" s="114" t="s">
        <v>31</v>
      </c>
      <c r="G3158" s="114" t="s">
        <v>370</v>
      </c>
      <c r="H3158" s="373" t="s">
        <v>25</v>
      </c>
      <c r="I3158" s="374"/>
      <c r="J3158" s="375"/>
      <c r="K3158" s="103"/>
      <c r="L3158" s="114"/>
      <c r="M3158" s="114"/>
      <c r="N3158" s="103"/>
      <c r="O3158" s="103" t="s">
        <v>17</v>
      </c>
    </row>
    <row r="3159" spans="1:15" ht="22.5" hidden="1" customHeight="1">
      <c r="A3159" s="103">
        <f>MAX(A$1:A3158)+1</f>
        <v>2954</v>
      </c>
      <c r="B3159" s="103">
        <v>311400002</v>
      </c>
      <c r="C3159" s="190" t="s">
        <v>5450</v>
      </c>
      <c r="D3159" s="103"/>
      <c r="E3159" s="103"/>
      <c r="F3159" s="114" t="s">
        <v>23</v>
      </c>
      <c r="G3159" s="114" t="s">
        <v>32</v>
      </c>
      <c r="H3159" s="373" t="s">
        <v>25</v>
      </c>
      <c r="I3159" s="374"/>
      <c r="J3159" s="375"/>
      <c r="K3159" s="103"/>
      <c r="L3159" s="114"/>
      <c r="M3159" s="114"/>
      <c r="N3159" s="103"/>
      <c r="O3159" s="103" t="s">
        <v>17</v>
      </c>
    </row>
    <row r="3160" spans="1:15" ht="22.5" hidden="1" customHeight="1">
      <c r="A3160" s="103">
        <f>MAX(A$1:A3159)+1</f>
        <v>2955</v>
      </c>
      <c r="B3160" s="103">
        <v>311400003</v>
      </c>
      <c r="C3160" s="190" t="s">
        <v>5451</v>
      </c>
      <c r="D3160" s="103" t="s">
        <v>5452</v>
      </c>
      <c r="E3160" s="105"/>
      <c r="F3160" s="114" t="s">
        <v>31</v>
      </c>
      <c r="G3160" s="114" t="s">
        <v>2910</v>
      </c>
      <c r="H3160" s="373" t="s">
        <v>25</v>
      </c>
      <c r="I3160" s="374"/>
      <c r="J3160" s="375"/>
      <c r="K3160" s="249" t="s">
        <v>346</v>
      </c>
      <c r="L3160" s="114"/>
      <c r="M3160" s="114"/>
      <c r="N3160" s="103"/>
      <c r="O3160" s="103" t="s">
        <v>17</v>
      </c>
    </row>
    <row r="3161" spans="1:15" ht="22.5" hidden="1" customHeight="1">
      <c r="A3161" s="103">
        <f>MAX(A$1:A3160)+1</f>
        <v>2956</v>
      </c>
      <c r="B3161" s="103">
        <v>311400004</v>
      </c>
      <c r="C3161" s="190" t="s">
        <v>5453</v>
      </c>
      <c r="D3161" s="103"/>
      <c r="E3161" s="103"/>
      <c r="F3161" s="114" t="s">
        <v>23</v>
      </c>
      <c r="G3161" s="114" t="s">
        <v>32</v>
      </c>
      <c r="H3161" s="373" t="s">
        <v>25</v>
      </c>
      <c r="I3161" s="374"/>
      <c r="J3161" s="375"/>
      <c r="K3161" s="103"/>
      <c r="L3161" s="114"/>
      <c r="M3161" s="114"/>
      <c r="N3161" s="103"/>
      <c r="O3161" s="103" t="s">
        <v>17</v>
      </c>
    </row>
    <row r="3162" spans="1:15" ht="22.5" hidden="1" customHeight="1">
      <c r="A3162" s="103">
        <f>MAX(A$1:A3161)+1</f>
        <v>2957</v>
      </c>
      <c r="B3162" s="103">
        <v>311400005</v>
      </c>
      <c r="C3162" s="190" t="s">
        <v>5454</v>
      </c>
      <c r="D3162" s="103" t="s">
        <v>5455</v>
      </c>
      <c r="E3162" s="103"/>
      <c r="F3162" s="114" t="s">
        <v>23</v>
      </c>
      <c r="G3162" s="114" t="s">
        <v>32</v>
      </c>
      <c r="H3162" s="373" t="s">
        <v>25</v>
      </c>
      <c r="I3162" s="374"/>
      <c r="J3162" s="375"/>
      <c r="K3162" s="103"/>
      <c r="L3162" s="114"/>
      <c r="M3162" s="114"/>
      <c r="N3162" s="103"/>
      <c r="O3162" s="103" t="s">
        <v>17</v>
      </c>
    </row>
    <row r="3163" spans="1:15" ht="22.5" hidden="1" customHeight="1">
      <c r="A3163" s="103">
        <f>MAX(A$1:A3162)+1</f>
        <v>2958</v>
      </c>
      <c r="B3163" s="103">
        <v>311400006</v>
      </c>
      <c r="C3163" s="190" t="s">
        <v>5456</v>
      </c>
      <c r="D3163" s="103" t="s">
        <v>5457</v>
      </c>
      <c r="E3163" s="103"/>
      <c r="F3163" s="114" t="s">
        <v>31</v>
      </c>
      <c r="G3163" s="114" t="s">
        <v>2910</v>
      </c>
      <c r="H3163" s="373" t="s">
        <v>25</v>
      </c>
      <c r="I3163" s="374"/>
      <c r="J3163" s="375"/>
      <c r="K3163" s="103"/>
      <c r="L3163" s="114"/>
      <c r="M3163" s="114"/>
      <c r="N3163" s="103"/>
      <c r="O3163" s="103" t="s">
        <v>17</v>
      </c>
    </row>
    <row r="3164" spans="1:15" ht="22.5" hidden="1" customHeight="1">
      <c r="A3164" s="103">
        <f>MAX(A$1:A3163)+1</f>
        <v>2959</v>
      </c>
      <c r="B3164" s="103">
        <v>311400007</v>
      </c>
      <c r="C3164" s="190" t="s">
        <v>5458</v>
      </c>
      <c r="D3164" s="103" t="s">
        <v>1484</v>
      </c>
      <c r="E3164" s="103"/>
      <c r="F3164" s="114" t="s">
        <v>23</v>
      </c>
      <c r="G3164" s="114" t="s">
        <v>2910</v>
      </c>
      <c r="H3164" s="373" t="s">
        <v>25</v>
      </c>
      <c r="I3164" s="374"/>
      <c r="J3164" s="375"/>
      <c r="K3164" s="103"/>
      <c r="L3164" s="114"/>
      <c r="M3164" s="114"/>
      <c r="N3164" s="103"/>
      <c r="O3164" s="103" t="s">
        <v>17</v>
      </c>
    </row>
    <row r="3165" spans="1:15" ht="22.5" hidden="1" customHeight="1">
      <c r="A3165" s="103">
        <f>MAX(A$1:A3164)+1</f>
        <v>2960</v>
      </c>
      <c r="B3165" s="103">
        <v>311400008</v>
      </c>
      <c r="C3165" s="190" t="s">
        <v>5459</v>
      </c>
      <c r="D3165" s="103" t="s">
        <v>1484</v>
      </c>
      <c r="E3165" s="103"/>
      <c r="F3165" s="114" t="s">
        <v>31</v>
      </c>
      <c r="G3165" s="114" t="s">
        <v>2910</v>
      </c>
      <c r="H3165" s="373" t="s">
        <v>25</v>
      </c>
      <c r="I3165" s="374"/>
      <c r="J3165" s="375"/>
      <c r="K3165" s="103"/>
      <c r="L3165" s="114"/>
      <c r="M3165" s="114"/>
      <c r="N3165" s="103"/>
      <c r="O3165" s="103" t="s">
        <v>17</v>
      </c>
    </row>
    <row r="3166" spans="1:15" ht="22.5" hidden="1" customHeight="1">
      <c r="A3166" s="103">
        <f>MAX(A$1:A3165)+1</f>
        <v>2961</v>
      </c>
      <c r="B3166" s="103">
        <v>311400009</v>
      </c>
      <c r="C3166" s="190" t="s">
        <v>5460</v>
      </c>
      <c r="D3166" s="103"/>
      <c r="E3166" s="103"/>
      <c r="F3166" s="114" t="s">
        <v>31</v>
      </c>
      <c r="G3166" s="114" t="s">
        <v>32</v>
      </c>
      <c r="H3166" s="373" t="s">
        <v>25</v>
      </c>
      <c r="I3166" s="374"/>
      <c r="J3166" s="375"/>
      <c r="K3166" s="103"/>
      <c r="L3166" s="114"/>
      <c r="M3166" s="114"/>
      <c r="N3166" s="103"/>
      <c r="O3166" s="103" t="s">
        <v>17</v>
      </c>
    </row>
    <row r="3167" spans="1:15" ht="22.5" hidden="1" customHeight="1">
      <c r="A3167" s="103">
        <f>MAX(A$1:A3166)+1</f>
        <v>2962</v>
      </c>
      <c r="B3167" s="103">
        <v>311400010</v>
      </c>
      <c r="C3167" s="190" t="s">
        <v>5461</v>
      </c>
      <c r="D3167" s="103"/>
      <c r="E3167" s="103"/>
      <c r="F3167" s="114" t="s">
        <v>31</v>
      </c>
      <c r="G3167" s="114" t="s">
        <v>5462</v>
      </c>
      <c r="H3167" s="373" t="s">
        <v>25</v>
      </c>
      <c r="I3167" s="374"/>
      <c r="J3167" s="375"/>
      <c r="K3167" s="103"/>
      <c r="L3167" s="114"/>
      <c r="M3167" s="114"/>
      <c r="N3167" s="103"/>
      <c r="O3167" s="103" t="s">
        <v>17</v>
      </c>
    </row>
    <row r="3168" spans="1:15" ht="22.5" hidden="1" customHeight="1">
      <c r="A3168" s="103">
        <f>MAX(A$1:A3167)+1</f>
        <v>2963</v>
      </c>
      <c r="B3168" s="103">
        <v>311400011</v>
      </c>
      <c r="C3168" s="190" t="s">
        <v>5463</v>
      </c>
      <c r="D3168" s="103"/>
      <c r="E3168" s="103"/>
      <c r="F3168" s="114" t="s">
        <v>31</v>
      </c>
      <c r="G3168" s="114" t="s">
        <v>32</v>
      </c>
      <c r="H3168" s="373" t="s">
        <v>25</v>
      </c>
      <c r="I3168" s="374"/>
      <c r="J3168" s="375"/>
      <c r="K3168" s="103"/>
      <c r="L3168" s="114"/>
      <c r="M3168" s="114"/>
      <c r="N3168" s="103"/>
      <c r="O3168" s="103" t="s">
        <v>17</v>
      </c>
    </row>
    <row r="3169" spans="1:15" ht="22.5" hidden="1" customHeight="1">
      <c r="A3169" s="103">
        <f>MAX(A$1:A3168)+1</f>
        <v>2964</v>
      </c>
      <c r="B3169" s="103">
        <v>311400012</v>
      </c>
      <c r="C3169" s="190" t="s">
        <v>5464</v>
      </c>
      <c r="D3169" s="103"/>
      <c r="E3169" s="103"/>
      <c r="F3169" s="114" t="s">
        <v>31</v>
      </c>
      <c r="G3169" s="114" t="s">
        <v>32</v>
      </c>
      <c r="H3169" s="373" t="s">
        <v>25</v>
      </c>
      <c r="I3169" s="374"/>
      <c r="J3169" s="375"/>
      <c r="K3169" s="103"/>
      <c r="L3169" s="114"/>
      <c r="M3169" s="114"/>
      <c r="N3169" s="103"/>
      <c r="O3169" s="103" t="s">
        <v>17</v>
      </c>
    </row>
    <row r="3170" spans="1:15" ht="22.5" hidden="1" customHeight="1">
      <c r="A3170" s="103">
        <f>MAX(A$1:A3169)+1</f>
        <v>2965</v>
      </c>
      <c r="B3170" s="103">
        <v>311400013</v>
      </c>
      <c r="C3170" s="190" t="s">
        <v>5465</v>
      </c>
      <c r="D3170" s="103"/>
      <c r="E3170" s="103"/>
      <c r="F3170" s="114" t="s">
        <v>23</v>
      </c>
      <c r="G3170" s="114" t="s">
        <v>5466</v>
      </c>
      <c r="H3170" s="373" t="s">
        <v>25</v>
      </c>
      <c r="I3170" s="374"/>
      <c r="J3170" s="375"/>
      <c r="K3170" s="103"/>
      <c r="L3170" s="114"/>
      <c r="M3170" s="114"/>
      <c r="N3170" s="103"/>
      <c r="O3170" s="103" t="s">
        <v>17</v>
      </c>
    </row>
    <row r="3171" spans="1:15" ht="22.5" hidden="1" customHeight="1">
      <c r="A3171" s="103">
        <f>MAX(A$1:A3170)+1</f>
        <v>2966</v>
      </c>
      <c r="B3171" s="103">
        <v>311400014</v>
      </c>
      <c r="C3171" s="190" t="s">
        <v>5467</v>
      </c>
      <c r="D3171" s="103" t="s">
        <v>5468</v>
      </c>
      <c r="E3171" s="103"/>
      <c r="F3171" s="114" t="s">
        <v>31</v>
      </c>
      <c r="G3171" s="114" t="s">
        <v>32</v>
      </c>
      <c r="H3171" s="373" t="s">
        <v>25</v>
      </c>
      <c r="I3171" s="374"/>
      <c r="J3171" s="375"/>
      <c r="K3171" s="103"/>
      <c r="L3171" s="114"/>
      <c r="M3171" s="114"/>
      <c r="N3171" s="103"/>
      <c r="O3171" s="103" t="s">
        <v>17</v>
      </c>
    </row>
    <row r="3172" spans="1:15" ht="22.5" hidden="1" customHeight="1">
      <c r="A3172" s="103">
        <f>MAX(A$1:A3171)+1</f>
        <v>2967</v>
      </c>
      <c r="B3172" s="103">
        <v>311400015</v>
      </c>
      <c r="C3172" s="190" t="s">
        <v>5469</v>
      </c>
      <c r="D3172" s="103"/>
      <c r="E3172" s="103"/>
      <c r="F3172" s="114" t="s">
        <v>23</v>
      </c>
      <c r="G3172" s="114" t="s">
        <v>666</v>
      </c>
      <c r="H3172" s="373" t="s">
        <v>25</v>
      </c>
      <c r="I3172" s="374"/>
      <c r="J3172" s="375"/>
      <c r="K3172" s="103"/>
      <c r="L3172" s="114"/>
      <c r="M3172" s="114"/>
      <c r="N3172" s="103"/>
      <c r="O3172" s="103" t="s">
        <v>17</v>
      </c>
    </row>
    <row r="3173" spans="1:15" ht="22.5" hidden="1" customHeight="1">
      <c r="A3173" s="103">
        <f>MAX(A$1:A3172)+1</f>
        <v>2968</v>
      </c>
      <c r="B3173" s="103">
        <v>311400016</v>
      </c>
      <c r="C3173" s="190" t="s">
        <v>5470</v>
      </c>
      <c r="D3173" s="103"/>
      <c r="E3173" s="103"/>
      <c r="F3173" s="114" t="s">
        <v>23</v>
      </c>
      <c r="G3173" s="114" t="s">
        <v>666</v>
      </c>
      <c r="H3173" s="373" t="s">
        <v>25</v>
      </c>
      <c r="I3173" s="374"/>
      <c r="J3173" s="375"/>
      <c r="K3173" s="103"/>
      <c r="L3173" s="114"/>
      <c r="M3173" s="114"/>
      <c r="N3173" s="103"/>
      <c r="O3173" s="103" t="s">
        <v>17</v>
      </c>
    </row>
    <row r="3174" spans="1:15" ht="22.5" hidden="1" customHeight="1">
      <c r="A3174" s="103">
        <f>MAX(A$1:A3173)+1</f>
        <v>2969</v>
      </c>
      <c r="B3174" s="103">
        <v>311400017</v>
      </c>
      <c r="C3174" s="190" t="s">
        <v>5471</v>
      </c>
      <c r="D3174" s="103" t="s">
        <v>5472</v>
      </c>
      <c r="E3174" s="103"/>
      <c r="F3174" s="114" t="s">
        <v>36</v>
      </c>
      <c r="G3174" s="114" t="s">
        <v>5473</v>
      </c>
      <c r="H3174" s="373" t="s">
        <v>25</v>
      </c>
      <c r="I3174" s="374"/>
      <c r="J3174" s="375"/>
      <c r="K3174" s="103"/>
      <c r="L3174" s="114"/>
      <c r="M3174" s="114"/>
      <c r="N3174" s="103"/>
      <c r="O3174" s="103" t="s">
        <v>17</v>
      </c>
    </row>
    <row r="3175" spans="1:15" ht="22.5" hidden="1" customHeight="1">
      <c r="A3175" s="103">
        <f>MAX(A$1:A3174)+1</f>
        <v>2970</v>
      </c>
      <c r="B3175" s="103">
        <v>311400018</v>
      </c>
      <c r="C3175" s="190" t="s">
        <v>5474</v>
      </c>
      <c r="D3175" s="103"/>
      <c r="E3175" s="103"/>
      <c r="F3175" s="114" t="s">
        <v>23</v>
      </c>
      <c r="G3175" s="114" t="s">
        <v>5473</v>
      </c>
      <c r="H3175" s="373" t="s">
        <v>25</v>
      </c>
      <c r="I3175" s="374"/>
      <c r="J3175" s="375"/>
      <c r="K3175" s="103"/>
      <c r="L3175" s="114"/>
      <c r="M3175" s="114"/>
      <c r="N3175" s="103"/>
      <c r="O3175" s="103" t="s">
        <v>17</v>
      </c>
    </row>
    <row r="3176" spans="1:15" ht="22.5" hidden="1" customHeight="1">
      <c r="A3176" s="103">
        <f>MAX(A$1:A3175)+1</f>
        <v>2971</v>
      </c>
      <c r="B3176" s="103">
        <v>311400019</v>
      </c>
      <c r="C3176" s="190" t="s">
        <v>5475</v>
      </c>
      <c r="D3176" s="103"/>
      <c r="E3176" s="103"/>
      <c r="F3176" s="114" t="s">
        <v>31</v>
      </c>
      <c r="G3176" s="114" t="s">
        <v>4040</v>
      </c>
      <c r="H3176" s="373" t="s">
        <v>25</v>
      </c>
      <c r="I3176" s="374"/>
      <c r="J3176" s="375"/>
      <c r="K3176" s="103"/>
      <c r="L3176" s="114"/>
      <c r="M3176" s="114"/>
      <c r="N3176" s="103"/>
      <c r="O3176" s="103" t="s">
        <v>17</v>
      </c>
    </row>
    <row r="3177" spans="1:15" ht="22.5" hidden="1" customHeight="1">
      <c r="A3177" s="103">
        <f>MAX(A$1:A3176)+1</f>
        <v>2972</v>
      </c>
      <c r="B3177" s="103">
        <v>311400020</v>
      </c>
      <c r="C3177" s="190" t="s">
        <v>5476</v>
      </c>
      <c r="D3177" s="103"/>
      <c r="E3177" s="103"/>
      <c r="F3177" s="114" t="s">
        <v>31</v>
      </c>
      <c r="G3177" s="114" t="s">
        <v>4040</v>
      </c>
      <c r="H3177" s="373" t="s">
        <v>25</v>
      </c>
      <c r="I3177" s="374"/>
      <c r="J3177" s="375"/>
      <c r="K3177" s="103"/>
      <c r="L3177" s="114"/>
      <c r="M3177" s="114"/>
      <c r="N3177" s="103"/>
      <c r="O3177" s="103" t="s">
        <v>17</v>
      </c>
    </row>
    <row r="3178" spans="1:15" ht="22.5" hidden="1" customHeight="1">
      <c r="A3178" s="103">
        <f>MAX(A$1:A3177)+1</f>
        <v>2973</v>
      </c>
      <c r="B3178" s="103">
        <v>311400021</v>
      </c>
      <c r="C3178" s="190" t="s">
        <v>5477</v>
      </c>
      <c r="D3178" s="103"/>
      <c r="E3178" s="103"/>
      <c r="F3178" s="114" t="s">
        <v>31</v>
      </c>
      <c r="G3178" s="114" t="s">
        <v>5478</v>
      </c>
      <c r="H3178" s="373" t="s">
        <v>25</v>
      </c>
      <c r="I3178" s="374"/>
      <c r="J3178" s="375"/>
      <c r="K3178" s="103"/>
      <c r="L3178" s="114"/>
      <c r="M3178" s="114"/>
      <c r="N3178" s="103"/>
      <c r="O3178" s="103" t="s">
        <v>17</v>
      </c>
    </row>
    <row r="3179" spans="1:15" ht="22.5" hidden="1" customHeight="1">
      <c r="A3179" s="103">
        <f>MAX(A$1:A3178)+1</f>
        <v>2974</v>
      </c>
      <c r="B3179" s="103">
        <v>311400022</v>
      </c>
      <c r="C3179" s="190" t="s">
        <v>5479</v>
      </c>
      <c r="D3179" s="103"/>
      <c r="E3179" s="103"/>
      <c r="F3179" s="114" t="s">
        <v>31</v>
      </c>
      <c r="G3179" s="114" t="s">
        <v>5478</v>
      </c>
      <c r="H3179" s="373" t="s">
        <v>25</v>
      </c>
      <c r="I3179" s="374"/>
      <c r="J3179" s="375"/>
      <c r="K3179" s="103"/>
      <c r="L3179" s="114"/>
      <c r="M3179" s="114"/>
      <c r="N3179" s="103"/>
      <c r="O3179" s="103" t="s">
        <v>17</v>
      </c>
    </row>
    <row r="3180" spans="1:15" ht="22.5" hidden="1" customHeight="1">
      <c r="A3180" s="103">
        <f>MAX(A$1:A3179)+1</f>
        <v>2975</v>
      </c>
      <c r="B3180" s="103">
        <v>311400023</v>
      </c>
      <c r="C3180" s="190" t="s">
        <v>5480</v>
      </c>
      <c r="D3180" s="103"/>
      <c r="E3180" s="103"/>
      <c r="F3180" s="114" t="s">
        <v>23</v>
      </c>
      <c r="G3180" s="114" t="s">
        <v>32</v>
      </c>
      <c r="H3180" s="373" t="s">
        <v>25</v>
      </c>
      <c r="I3180" s="374"/>
      <c r="J3180" s="375"/>
      <c r="K3180" s="103"/>
      <c r="L3180" s="114"/>
      <c r="M3180" s="114"/>
      <c r="N3180" s="103"/>
      <c r="O3180" s="103" t="s">
        <v>17</v>
      </c>
    </row>
    <row r="3181" spans="1:15" ht="22.5" hidden="1" customHeight="1">
      <c r="A3181" s="103">
        <f>MAX(A$1:A3180)+1</f>
        <v>2976</v>
      </c>
      <c r="B3181" s="103">
        <v>311400024</v>
      </c>
      <c r="C3181" s="190" t="s">
        <v>5481</v>
      </c>
      <c r="D3181" s="103"/>
      <c r="E3181" s="103"/>
      <c r="F3181" s="114" t="s">
        <v>23</v>
      </c>
      <c r="G3181" s="114" t="s">
        <v>32</v>
      </c>
      <c r="H3181" s="373" t="s">
        <v>25</v>
      </c>
      <c r="I3181" s="374"/>
      <c r="J3181" s="375"/>
      <c r="K3181" s="103"/>
      <c r="L3181" s="114"/>
      <c r="M3181" s="114"/>
      <c r="N3181" s="103"/>
      <c r="O3181" s="103" t="s">
        <v>17</v>
      </c>
    </row>
    <row r="3182" spans="1:15" ht="22.5" hidden="1" customHeight="1">
      <c r="A3182" s="103">
        <f>MAX(A$1:A3181)+1</f>
        <v>2977</v>
      </c>
      <c r="B3182" s="103">
        <v>311400025</v>
      </c>
      <c r="C3182" s="190" t="s">
        <v>5482</v>
      </c>
      <c r="D3182" s="103"/>
      <c r="E3182" s="103"/>
      <c r="F3182" s="114" t="s">
        <v>31</v>
      </c>
      <c r="G3182" s="114" t="s">
        <v>666</v>
      </c>
      <c r="H3182" s="373" t="s">
        <v>25</v>
      </c>
      <c r="I3182" s="374"/>
      <c r="J3182" s="375"/>
      <c r="K3182" s="103"/>
      <c r="L3182" s="114"/>
      <c r="M3182" s="114"/>
      <c r="N3182" s="103"/>
      <c r="O3182" s="103" t="s">
        <v>17</v>
      </c>
    </row>
    <row r="3183" spans="1:15" ht="22.5" hidden="1" customHeight="1">
      <c r="A3183" s="103">
        <f>MAX(A$1:A3182)+1</f>
        <v>2978</v>
      </c>
      <c r="B3183" s="103">
        <v>311400026</v>
      </c>
      <c r="C3183" s="190" t="s">
        <v>5483</v>
      </c>
      <c r="D3183" s="103"/>
      <c r="E3183" s="103"/>
      <c r="F3183" s="114" t="s">
        <v>31</v>
      </c>
      <c r="G3183" s="114" t="s">
        <v>4040</v>
      </c>
      <c r="H3183" s="373" t="s">
        <v>25</v>
      </c>
      <c r="I3183" s="374"/>
      <c r="J3183" s="375"/>
      <c r="K3183" s="103"/>
      <c r="L3183" s="114"/>
      <c r="M3183" s="114"/>
      <c r="N3183" s="103"/>
      <c r="O3183" s="103" t="s">
        <v>17</v>
      </c>
    </row>
    <row r="3184" spans="1:15" ht="22.5" hidden="1" customHeight="1">
      <c r="A3184" s="103">
        <f>MAX(A$1:A3183)+1</f>
        <v>2979</v>
      </c>
      <c r="B3184" s="103">
        <v>311400027</v>
      </c>
      <c r="C3184" s="190" t="s">
        <v>5484</v>
      </c>
      <c r="D3184" s="103"/>
      <c r="E3184" s="103"/>
      <c r="F3184" s="114" t="s">
        <v>31</v>
      </c>
      <c r="G3184" s="114" t="s">
        <v>5485</v>
      </c>
      <c r="H3184" s="373" t="s">
        <v>25</v>
      </c>
      <c r="I3184" s="374"/>
      <c r="J3184" s="375"/>
      <c r="K3184" s="103"/>
      <c r="L3184" s="114"/>
      <c r="M3184" s="114"/>
      <c r="N3184" s="103"/>
      <c r="O3184" s="103" t="s">
        <v>17</v>
      </c>
    </row>
    <row r="3185" spans="1:15" ht="22.5" hidden="1" customHeight="1">
      <c r="A3185" s="103">
        <f>MAX(A$1:A3184)+1</f>
        <v>2980</v>
      </c>
      <c r="B3185" s="103">
        <v>311400028</v>
      </c>
      <c r="C3185" s="190" t="s">
        <v>5486</v>
      </c>
      <c r="D3185" s="103"/>
      <c r="E3185" s="103"/>
      <c r="F3185" s="114" t="s">
        <v>31</v>
      </c>
      <c r="G3185" s="114" t="s">
        <v>5487</v>
      </c>
      <c r="H3185" s="373" t="s">
        <v>25</v>
      </c>
      <c r="I3185" s="374"/>
      <c r="J3185" s="375"/>
      <c r="K3185" s="103"/>
      <c r="L3185" s="114"/>
      <c r="M3185" s="114"/>
      <c r="N3185" s="103"/>
      <c r="O3185" s="103" t="s">
        <v>17</v>
      </c>
    </row>
    <row r="3186" spans="1:15" ht="22.5" hidden="1" customHeight="1">
      <c r="A3186" s="103">
        <f>MAX(A$1:A3185)+1</f>
        <v>2981</v>
      </c>
      <c r="B3186" s="103">
        <v>311400029</v>
      </c>
      <c r="C3186" s="190" t="s">
        <v>5488</v>
      </c>
      <c r="D3186" s="103"/>
      <c r="E3186" s="103"/>
      <c r="F3186" s="114" t="s">
        <v>23</v>
      </c>
      <c r="G3186" s="114" t="s">
        <v>4040</v>
      </c>
      <c r="H3186" s="373" t="s">
        <v>25</v>
      </c>
      <c r="I3186" s="374"/>
      <c r="J3186" s="375"/>
      <c r="K3186" s="103"/>
      <c r="L3186" s="114"/>
      <c r="M3186" s="114"/>
      <c r="N3186" s="103"/>
      <c r="O3186" s="103" t="s">
        <v>17</v>
      </c>
    </row>
    <row r="3187" spans="1:15" ht="22.5" hidden="1" customHeight="1">
      <c r="A3187" s="103">
        <f>MAX(A$1:A3186)+1</f>
        <v>2982</v>
      </c>
      <c r="B3187" s="103">
        <v>311400030</v>
      </c>
      <c r="C3187" s="190" t="s">
        <v>5489</v>
      </c>
      <c r="D3187" s="103" t="s">
        <v>5490</v>
      </c>
      <c r="E3187" s="103"/>
      <c r="F3187" s="114" t="s">
        <v>31</v>
      </c>
      <c r="G3187" s="114" t="s">
        <v>4040</v>
      </c>
      <c r="H3187" s="373" t="s">
        <v>25</v>
      </c>
      <c r="I3187" s="374"/>
      <c r="J3187" s="375"/>
      <c r="K3187" s="103"/>
      <c r="L3187" s="114"/>
      <c r="M3187" s="114"/>
      <c r="N3187" s="103"/>
      <c r="O3187" s="103" t="s">
        <v>17</v>
      </c>
    </row>
    <row r="3188" spans="1:15" ht="22.5" hidden="1" customHeight="1">
      <c r="A3188" s="103">
        <f>MAX(A$1:A3187)+1</f>
        <v>2983</v>
      </c>
      <c r="B3188" s="103">
        <v>311400031</v>
      </c>
      <c r="C3188" s="190" t="s">
        <v>5491</v>
      </c>
      <c r="D3188" s="103"/>
      <c r="E3188" s="103"/>
      <c r="F3188" s="114" t="s">
        <v>31</v>
      </c>
      <c r="G3188" s="114" t="s">
        <v>4040</v>
      </c>
      <c r="H3188" s="373" t="s">
        <v>25</v>
      </c>
      <c r="I3188" s="374"/>
      <c r="J3188" s="375"/>
      <c r="K3188" s="103"/>
      <c r="L3188" s="114"/>
      <c r="M3188" s="114"/>
      <c r="N3188" s="103"/>
      <c r="O3188" s="103" t="s">
        <v>17</v>
      </c>
    </row>
    <row r="3189" spans="1:15" ht="22.5" hidden="1" customHeight="1">
      <c r="A3189" s="103">
        <f>MAX(A$1:A3188)+1</f>
        <v>2984</v>
      </c>
      <c r="B3189" s="103">
        <v>311400032</v>
      </c>
      <c r="C3189" s="190" t="s">
        <v>5492</v>
      </c>
      <c r="D3189" s="103" t="s">
        <v>5493</v>
      </c>
      <c r="E3189" s="103"/>
      <c r="F3189" s="114" t="s">
        <v>23</v>
      </c>
      <c r="G3189" s="114" t="s">
        <v>5494</v>
      </c>
      <c r="H3189" s="373" t="s">
        <v>25</v>
      </c>
      <c r="I3189" s="374"/>
      <c r="J3189" s="375"/>
      <c r="K3189" s="103" t="s">
        <v>5495</v>
      </c>
      <c r="L3189" s="114"/>
      <c r="M3189" s="114"/>
      <c r="N3189" s="103"/>
      <c r="O3189" s="103" t="s">
        <v>17</v>
      </c>
    </row>
    <row r="3190" spans="1:15" ht="22.5" hidden="1" customHeight="1">
      <c r="A3190" s="103">
        <f>MAX(A$1:A3189)+1</f>
        <v>2985</v>
      </c>
      <c r="B3190" s="103">
        <v>311400033</v>
      </c>
      <c r="C3190" s="190" t="s">
        <v>5496</v>
      </c>
      <c r="D3190" s="103" t="s">
        <v>5497</v>
      </c>
      <c r="E3190" s="103"/>
      <c r="F3190" s="114" t="s">
        <v>31</v>
      </c>
      <c r="G3190" s="114" t="s">
        <v>5487</v>
      </c>
      <c r="H3190" s="373" t="s">
        <v>25</v>
      </c>
      <c r="I3190" s="374"/>
      <c r="J3190" s="375"/>
      <c r="K3190" s="103" t="s">
        <v>5498</v>
      </c>
      <c r="L3190" s="114"/>
      <c r="M3190" s="114"/>
      <c r="N3190" s="103"/>
      <c r="O3190" s="103" t="s">
        <v>17</v>
      </c>
    </row>
    <row r="3191" spans="1:15" ht="22.5" hidden="1" customHeight="1">
      <c r="A3191" s="103">
        <f>MAX(A$1:A3190)+1</f>
        <v>2986</v>
      </c>
      <c r="B3191" s="103">
        <v>311400034</v>
      </c>
      <c r="C3191" s="103" t="s">
        <v>5499</v>
      </c>
      <c r="D3191" s="103"/>
      <c r="E3191" s="103"/>
      <c r="F3191" s="114" t="s">
        <v>23</v>
      </c>
      <c r="G3191" s="114" t="s">
        <v>5494</v>
      </c>
      <c r="H3191" s="373" t="s">
        <v>56</v>
      </c>
      <c r="I3191" s="374"/>
      <c r="J3191" s="375"/>
      <c r="K3191" s="103" t="s">
        <v>649</v>
      </c>
      <c r="L3191" s="114"/>
      <c r="M3191" s="114"/>
      <c r="N3191" s="103"/>
      <c r="O3191" s="103" t="s">
        <v>17</v>
      </c>
    </row>
    <row r="3192" spans="1:15" ht="22.5" hidden="1" customHeight="1">
      <c r="A3192" s="103">
        <f>MAX(A$1:A3191)+1</f>
        <v>2987</v>
      </c>
      <c r="B3192" s="103">
        <v>311400035</v>
      </c>
      <c r="C3192" s="103" t="s">
        <v>5500</v>
      </c>
      <c r="D3192" s="103"/>
      <c r="E3192" s="103"/>
      <c r="F3192" s="114" t="s">
        <v>23</v>
      </c>
      <c r="G3192" s="114" t="s">
        <v>5494</v>
      </c>
      <c r="H3192" s="373" t="s">
        <v>56</v>
      </c>
      <c r="I3192" s="374"/>
      <c r="J3192" s="375"/>
      <c r="K3192" s="103" t="s">
        <v>649</v>
      </c>
      <c r="L3192" s="114"/>
      <c r="M3192" s="114"/>
      <c r="N3192" s="103"/>
      <c r="O3192" s="103" t="s">
        <v>17</v>
      </c>
    </row>
    <row r="3193" spans="1:15" ht="22.5" hidden="1" customHeight="1">
      <c r="A3193" s="103">
        <f>MAX(A$1:A3192)+1</f>
        <v>2988</v>
      </c>
      <c r="B3193" s="103">
        <v>311400036</v>
      </c>
      <c r="C3193" s="190" t="s">
        <v>5501</v>
      </c>
      <c r="D3193" s="103" t="s">
        <v>5502</v>
      </c>
      <c r="E3193" s="103"/>
      <c r="F3193" s="114" t="s">
        <v>23</v>
      </c>
      <c r="G3193" s="114" t="s">
        <v>666</v>
      </c>
      <c r="H3193" s="373" t="s">
        <v>25</v>
      </c>
      <c r="I3193" s="374"/>
      <c r="J3193" s="375"/>
      <c r="K3193" s="103"/>
      <c r="L3193" s="114"/>
      <c r="M3193" s="114"/>
      <c r="N3193" s="103"/>
      <c r="O3193" s="103" t="s">
        <v>17</v>
      </c>
    </row>
    <row r="3194" spans="1:15" ht="22.5" hidden="1" customHeight="1">
      <c r="A3194" s="103">
        <f>MAX(A$1:A3193)+1</f>
        <v>2989</v>
      </c>
      <c r="B3194" s="103">
        <v>311400037</v>
      </c>
      <c r="C3194" s="190" t="s">
        <v>5503</v>
      </c>
      <c r="D3194" s="103" t="s">
        <v>5504</v>
      </c>
      <c r="E3194" s="103"/>
      <c r="F3194" s="114" t="s">
        <v>31</v>
      </c>
      <c r="G3194" s="114" t="s">
        <v>5487</v>
      </c>
      <c r="H3194" s="373" t="s">
        <v>25</v>
      </c>
      <c r="I3194" s="374"/>
      <c r="J3194" s="375"/>
      <c r="K3194" s="103"/>
      <c r="L3194" s="114"/>
      <c r="M3194" s="114"/>
      <c r="N3194" s="103"/>
      <c r="O3194" s="103" t="s">
        <v>17</v>
      </c>
    </row>
    <row r="3195" spans="1:15" ht="22.5" hidden="1" customHeight="1">
      <c r="A3195" s="103">
        <f>MAX(A$1:A3194)+1</f>
        <v>2990</v>
      </c>
      <c r="B3195" s="103">
        <v>311400038</v>
      </c>
      <c r="C3195" s="190" t="s">
        <v>5505</v>
      </c>
      <c r="D3195" s="103"/>
      <c r="E3195" s="103"/>
      <c r="F3195" s="114" t="s">
        <v>23</v>
      </c>
      <c r="G3195" s="114" t="s">
        <v>719</v>
      </c>
      <c r="H3195" s="373" t="s">
        <v>25</v>
      </c>
      <c r="I3195" s="374"/>
      <c r="J3195" s="375"/>
      <c r="K3195" s="103"/>
      <c r="L3195" s="114"/>
      <c r="M3195" s="114"/>
      <c r="N3195" s="103"/>
      <c r="O3195" s="103" t="s">
        <v>17</v>
      </c>
    </row>
    <row r="3196" spans="1:15" ht="22.5" hidden="1" customHeight="1">
      <c r="A3196" s="103">
        <f>MAX(A$1:A3195)+1</f>
        <v>2991</v>
      </c>
      <c r="B3196" s="103">
        <v>311400039</v>
      </c>
      <c r="C3196" s="190" t="s">
        <v>5506</v>
      </c>
      <c r="D3196" s="103" t="s">
        <v>5507</v>
      </c>
      <c r="E3196" s="103"/>
      <c r="F3196" s="114" t="s">
        <v>36</v>
      </c>
      <c r="G3196" s="114" t="s">
        <v>5487</v>
      </c>
      <c r="H3196" s="373" t="s">
        <v>25</v>
      </c>
      <c r="I3196" s="374"/>
      <c r="J3196" s="375"/>
      <c r="K3196" s="103"/>
      <c r="L3196" s="114"/>
      <c r="M3196" s="114"/>
      <c r="N3196" s="103"/>
      <c r="O3196" s="103" t="s">
        <v>17</v>
      </c>
    </row>
    <row r="3197" spans="1:15" ht="22.5" hidden="1" customHeight="1">
      <c r="A3197" s="103">
        <f>MAX(A$1:A3196)+1</f>
        <v>2992</v>
      </c>
      <c r="B3197" s="103">
        <v>311400040</v>
      </c>
      <c r="C3197" s="190" t="s">
        <v>5508</v>
      </c>
      <c r="D3197" s="103"/>
      <c r="E3197" s="103"/>
      <c r="F3197" s="114" t="s">
        <v>31</v>
      </c>
      <c r="G3197" s="114" t="s">
        <v>32</v>
      </c>
      <c r="H3197" s="373" t="s">
        <v>25</v>
      </c>
      <c r="I3197" s="374"/>
      <c r="J3197" s="375"/>
      <c r="K3197" s="103" t="s">
        <v>5509</v>
      </c>
      <c r="L3197" s="114"/>
      <c r="M3197" s="114"/>
      <c r="N3197" s="103"/>
      <c r="O3197" s="103" t="s">
        <v>17</v>
      </c>
    </row>
    <row r="3198" spans="1:15" ht="22.5" hidden="1" customHeight="1">
      <c r="A3198" s="103">
        <f>MAX(A$1:A3197)+1</f>
        <v>2993</v>
      </c>
      <c r="B3198" s="103">
        <v>311400041</v>
      </c>
      <c r="C3198" s="190" t="s">
        <v>5510</v>
      </c>
      <c r="D3198" s="103"/>
      <c r="E3198" s="103"/>
      <c r="F3198" s="114" t="s">
        <v>31</v>
      </c>
      <c r="G3198" s="114" t="s">
        <v>32</v>
      </c>
      <c r="H3198" s="373" t="s">
        <v>25</v>
      </c>
      <c r="I3198" s="374"/>
      <c r="J3198" s="375"/>
      <c r="K3198" s="103" t="s">
        <v>5511</v>
      </c>
      <c r="L3198" s="114"/>
      <c r="M3198" s="114"/>
      <c r="N3198" s="103"/>
      <c r="O3198" s="103" t="s">
        <v>17</v>
      </c>
    </row>
    <row r="3199" spans="1:15" ht="22.5" hidden="1" customHeight="1">
      <c r="A3199" s="103">
        <f>MAX(A$1:A3198)+1</f>
        <v>2994</v>
      </c>
      <c r="B3199" s="103">
        <v>311400042</v>
      </c>
      <c r="C3199" s="190" t="s">
        <v>5512</v>
      </c>
      <c r="D3199" s="103"/>
      <c r="E3199" s="103"/>
      <c r="F3199" s="114" t="s">
        <v>31</v>
      </c>
      <c r="G3199" s="114" t="s">
        <v>32</v>
      </c>
      <c r="H3199" s="373" t="s">
        <v>25</v>
      </c>
      <c r="I3199" s="374"/>
      <c r="J3199" s="375"/>
      <c r="K3199" s="103" t="s">
        <v>5513</v>
      </c>
      <c r="L3199" s="114"/>
      <c r="M3199" s="114"/>
      <c r="N3199" s="103"/>
      <c r="O3199" s="103" t="s">
        <v>17</v>
      </c>
    </row>
    <row r="3200" spans="1:15" ht="22.5" hidden="1" customHeight="1">
      <c r="A3200" s="103">
        <f>MAX(A$1:A3199)+1</f>
        <v>2995</v>
      </c>
      <c r="B3200" s="103">
        <v>311400043</v>
      </c>
      <c r="C3200" s="190" t="s">
        <v>5514</v>
      </c>
      <c r="D3200" s="103" t="s">
        <v>5515</v>
      </c>
      <c r="E3200" s="103"/>
      <c r="F3200" s="114" t="s">
        <v>31</v>
      </c>
      <c r="G3200" s="114" t="s">
        <v>32</v>
      </c>
      <c r="H3200" s="373" t="s">
        <v>25</v>
      </c>
      <c r="I3200" s="374"/>
      <c r="J3200" s="375"/>
      <c r="K3200" s="249"/>
      <c r="L3200" s="114"/>
      <c r="M3200" s="114"/>
      <c r="N3200" s="103"/>
      <c r="O3200" s="103" t="s">
        <v>17</v>
      </c>
    </row>
    <row r="3201" spans="1:15" ht="22.5" hidden="1" customHeight="1">
      <c r="A3201" s="103">
        <f>MAX(A$1:A3200)+1</f>
        <v>2996</v>
      </c>
      <c r="B3201" s="103">
        <v>311400044</v>
      </c>
      <c r="C3201" s="190" t="s">
        <v>5516</v>
      </c>
      <c r="D3201" s="103"/>
      <c r="E3201" s="103"/>
      <c r="F3201" s="114" t="s">
        <v>31</v>
      </c>
      <c r="G3201" s="114" t="s">
        <v>32</v>
      </c>
      <c r="H3201" s="373" t="s">
        <v>25</v>
      </c>
      <c r="I3201" s="374"/>
      <c r="J3201" s="375"/>
      <c r="K3201" s="249" t="s">
        <v>5517</v>
      </c>
      <c r="L3201" s="114"/>
      <c r="M3201" s="114"/>
      <c r="N3201" s="103"/>
      <c r="O3201" s="103" t="s">
        <v>17</v>
      </c>
    </row>
    <row r="3202" spans="1:15" ht="22.5" hidden="1" customHeight="1">
      <c r="A3202" s="103">
        <f>MAX(A$1:A3201)+1</f>
        <v>2997</v>
      </c>
      <c r="B3202" s="103">
        <v>311400045</v>
      </c>
      <c r="C3202" s="190" t="s">
        <v>5518</v>
      </c>
      <c r="D3202" s="103"/>
      <c r="E3202" s="103"/>
      <c r="F3202" s="114" t="s">
        <v>31</v>
      </c>
      <c r="G3202" s="114" t="s">
        <v>32</v>
      </c>
      <c r="H3202" s="373" t="s">
        <v>25</v>
      </c>
      <c r="I3202" s="374"/>
      <c r="J3202" s="375"/>
      <c r="K3202" s="249" t="s">
        <v>5519</v>
      </c>
      <c r="L3202" s="114"/>
      <c r="M3202" s="114"/>
      <c r="N3202" s="103"/>
      <c r="O3202" s="103" t="s">
        <v>17</v>
      </c>
    </row>
    <row r="3203" spans="1:15" ht="22.5" hidden="1" customHeight="1">
      <c r="A3203" s="103">
        <f>MAX(A$1:A3202)+1</f>
        <v>2998</v>
      </c>
      <c r="B3203" s="103">
        <v>311400046</v>
      </c>
      <c r="C3203" s="190" t="s">
        <v>5520</v>
      </c>
      <c r="D3203" s="103"/>
      <c r="E3203" s="103"/>
      <c r="F3203" s="114" t="s">
        <v>31</v>
      </c>
      <c r="G3203" s="114" t="s">
        <v>32</v>
      </c>
      <c r="H3203" s="373" t="s">
        <v>25</v>
      </c>
      <c r="I3203" s="374"/>
      <c r="J3203" s="375"/>
      <c r="K3203" s="249" t="s">
        <v>5521</v>
      </c>
      <c r="L3203" s="114"/>
      <c r="M3203" s="114"/>
      <c r="N3203" s="103"/>
      <c r="O3203" s="103" t="s">
        <v>17</v>
      </c>
    </row>
    <row r="3204" spans="1:15" ht="22.5" hidden="1" customHeight="1">
      <c r="A3204" s="103">
        <f>MAX(A$1:A3203)+1</f>
        <v>2999</v>
      </c>
      <c r="B3204" s="103">
        <v>311400047</v>
      </c>
      <c r="C3204" s="190" t="s">
        <v>5522</v>
      </c>
      <c r="D3204" s="103"/>
      <c r="E3204" s="103"/>
      <c r="F3204" s="114" t="s">
        <v>31</v>
      </c>
      <c r="G3204" s="114" t="s">
        <v>5523</v>
      </c>
      <c r="H3204" s="373" t="s">
        <v>25</v>
      </c>
      <c r="I3204" s="374"/>
      <c r="J3204" s="375"/>
      <c r="K3204" s="103"/>
      <c r="L3204" s="114"/>
      <c r="M3204" s="114"/>
      <c r="N3204" s="103"/>
      <c r="O3204" s="103" t="s">
        <v>17</v>
      </c>
    </row>
    <row r="3205" spans="1:15" ht="22.5" hidden="1" customHeight="1">
      <c r="A3205" s="103">
        <f>MAX(A$1:A3204)+1</f>
        <v>3000</v>
      </c>
      <c r="B3205" s="103">
        <v>311400048</v>
      </c>
      <c r="C3205" s="190" t="s">
        <v>5524</v>
      </c>
      <c r="D3205" s="103"/>
      <c r="E3205" s="103"/>
      <c r="F3205" s="114" t="s">
        <v>31</v>
      </c>
      <c r="G3205" s="114" t="s">
        <v>32</v>
      </c>
      <c r="H3205" s="373" t="s">
        <v>25</v>
      </c>
      <c r="I3205" s="374"/>
      <c r="J3205" s="375"/>
      <c r="K3205" s="103"/>
      <c r="L3205" s="114"/>
      <c r="M3205" s="114"/>
      <c r="N3205" s="103"/>
      <c r="O3205" s="103" t="s">
        <v>17</v>
      </c>
    </row>
    <row r="3206" spans="1:15" ht="22.5" hidden="1" customHeight="1">
      <c r="A3206" s="103">
        <f>MAX(A$1:A3205)+1</f>
        <v>3001</v>
      </c>
      <c r="B3206" s="103">
        <v>311400049</v>
      </c>
      <c r="C3206" s="190" t="s">
        <v>5525</v>
      </c>
      <c r="D3206" s="103"/>
      <c r="E3206" s="103"/>
      <c r="F3206" s="114" t="s">
        <v>31</v>
      </c>
      <c r="G3206" s="114" t="s">
        <v>32</v>
      </c>
      <c r="H3206" s="373" t="s">
        <v>25</v>
      </c>
      <c r="I3206" s="374"/>
      <c r="J3206" s="375"/>
      <c r="K3206" s="103" t="s">
        <v>5526</v>
      </c>
      <c r="L3206" s="114"/>
      <c r="M3206" s="114"/>
      <c r="N3206" s="103"/>
      <c r="O3206" s="103" t="s">
        <v>17</v>
      </c>
    </row>
    <row r="3207" spans="1:15" ht="22.5" hidden="1" customHeight="1">
      <c r="A3207" s="103">
        <f>MAX(A$1:A3206)+1</f>
        <v>3002</v>
      </c>
      <c r="B3207" s="103">
        <v>311400050</v>
      </c>
      <c r="C3207" s="190" t="s">
        <v>5527</v>
      </c>
      <c r="D3207" s="103"/>
      <c r="E3207" s="103"/>
      <c r="F3207" s="114" t="s">
        <v>31</v>
      </c>
      <c r="G3207" s="114" t="s">
        <v>32</v>
      </c>
      <c r="H3207" s="373" t="s">
        <v>25</v>
      </c>
      <c r="I3207" s="374"/>
      <c r="J3207" s="375"/>
      <c r="K3207" s="103" t="s">
        <v>5517</v>
      </c>
      <c r="L3207" s="114"/>
      <c r="M3207" s="114"/>
      <c r="N3207" s="103"/>
      <c r="O3207" s="103" t="s">
        <v>17</v>
      </c>
    </row>
    <row r="3208" spans="1:15" ht="22.5" hidden="1" customHeight="1">
      <c r="A3208" s="103">
        <f>MAX(A$1:A3207)+1</f>
        <v>3003</v>
      </c>
      <c r="B3208" s="103">
        <v>311400051</v>
      </c>
      <c r="C3208" s="190" t="s">
        <v>5528</v>
      </c>
      <c r="D3208" s="103"/>
      <c r="E3208" s="103"/>
      <c r="F3208" s="114" t="s">
        <v>31</v>
      </c>
      <c r="G3208" s="114" t="s">
        <v>32</v>
      </c>
      <c r="H3208" s="373" t="s">
        <v>25</v>
      </c>
      <c r="I3208" s="374"/>
      <c r="J3208" s="375"/>
      <c r="K3208" s="103" t="s">
        <v>5519</v>
      </c>
      <c r="L3208" s="114"/>
      <c r="M3208" s="114"/>
      <c r="N3208" s="103"/>
      <c r="O3208" s="103" t="s">
        <v>17</v>
      </c>
    </row>
    <row r="3209" spans="1:15" ht="22.5" hidden="1" customHeight="1">
      <c r="A3209" s="105">
        <f>MAX(A$1:A3208)+1</f>
        <v>3004</v>
      </c>
      <c r="B3209" s="105">
        <v>311400052</v>
      </c>
      <c r="C3209" s="190" t="s">
        <v>5529</v>
      </c>
      <c r="D3209" s="105"/>
      <c r="E3209" s="105"/>
      <c r="F3209" s="116" t="s">
        <v>36</v>
      </c>
      <c r="G3209" s="116" t="s">
        <v>62</v>
      </c>
      <c r="H3209" s="373" t="s">
        <v>25</v>
      </c>
      <c r="I3209" s="374"/>
      <c r="J3209" s="375"/>
      <c r="K3209" s="103"/>
      <c r="L3209" s="116"/>
      <c r="M3209" s="116"/>
      <c r="N3209" s="103"/>
      <c r="O3209" s="103" t="s">
        <v>17</v>
      </c>
    </row>
    <row r="3210" spans="1:15" ht="22.5" hidden="1" customHeight="1">
      <c r="A3210" s="105">
        <f>MAX(A$1:A3209)+1</f>
        <v>3005</v>
      </c>
      <c r="B3210" s="105">
        <v>311400053</v>
      </c>
      <c r="C3210" s="190" t="s">
        <v>5530</v>
      </c>
      <c r="D3210" s="105"/>
      <c r="E3210" s="105"/>
      <c r="F3210" s="116" t="s">
        <v>36</v>
      </c>
      <c r="G3210" s="116" t="s">
        <v>62</v>
      </c>
      <c r="H3210" s="373" t="s">
        <v>25</v>
      </c>
      <c r="I3210" s="374"/>
      <c r="J3210" s="375"/>
      <c r="K3210" s="103"/>
      <c r="L3210" s="116"/>
      <c r="M3210" s="116"/>
      <c r="N3210" s="103"/>
      <c r="O3210" s="103" t="s">
        <v>17</v>
      </c>
    </row>
    <row r="3211" spans="1:15" ht="22.5" hidden="1" customHeight="1">
      <c r="A3211" s="105">
        <f>MAX(A$1:A3210)+1</f>
        <v>3006</v>
      </c>
      <c r="B3211" s="105" t="s">
        <v>5531</v>
      </c>
      <c r="C3211" s="286" t="s">
        <v>5532</v>
      </c>
      <c r="D3211" s="105"/>
      <c r="E3211" s="105"/>
      <c r="F3211" s="116" t="s">
        <v>36</v>
      </c>
      <c r="G3211" s="116" t="s">
        <v>433</v>
      </c>
      <c r="H3211" s="373" t="s">
        <v>25</v>
      </c>
      <c r="I3211" s="374"/>
      <c r="J3211" s="375"/>
      <c r="K3211" s="103"/>
      <c r="L3211" s="116"/>
      <c r="M3211" s="116"/>
      <c r="N3211" s="103"/>
      <c r="O3211" s="103" t="s">
        <v>17</v>
      </c>
    </row>
    <row r="3212" spans="1:15" ht="22.5" hidden="1" customHeight="1">
      <c r="A3212" s="103">
        <f>MAX(A$1:A3211)+1</f>
        <v>3007</v>
      </c>
      <c r="B3212" s="103" t="s">
        <v>5533</v>
      </c>
      <c r="C3212" s="286" t="s">
        <v>5534</v>
      </c>
      <c r="D3212" s="103"/>
      <c r="E3212" s="103"/>
      <c r="F3212" s="114" t="s">
        <v>36</v>
      </c>
      <c r="G3212" s="114" t="s">
        <v>433</v>
      </c>
      <c r="H3212" s="373" t="s">
        <v>25</v>
      </c>
      <c r="I3212" s="374"/>
      <c r="J3212" s="375"/>
      <c r="K3212" s="103" t="s">
        <v>5535</v>
      </c>
      <c r="L3212" s="114"/>
      <c r="M3212" s="114"/>
      <c r="N3212" s="103"/>
      <c r="O3212" s="103" t="s">
        <v>17</v>
      </c>
    </row>
    <row r="3213" spans="1:15" ht="22.5" hidden="1" customHeight="1">
      <c r="A3213" s="103">
        <f>MAX(A$1:A3212)+1</f>
        <v>3008</v>
      </c>
      <c r="B3213" s="103" t="s">
        <v>5536</v>
      </c>
      <c r="C3213" s="67" t="s">
        <v>5537</v>
      </c>
      <c r="D3213" s="103" t="s">
        <v>5538</v>
      </c>
      <c r="E3213" s="103"/>
      <c r="F3213" s="114" t="s">
        <v>23</v>
      </c>
      <c r="G3213" s="114" t="s">
        <v>62</v>
      </c>
      <c r="H3213" s="373" t="s">
        <v>56</v>
      </c>
      <c r="I3213" s="374"/>
      <c r="J3213" s="375"/>
      <c r="K3213" s="103"/>
      <c r="L3213" s="114"/>
      <c r="M3213" s="114"/>
      <c r="N3213" s="103"/>
      <c r="O3213" s="103" t="s">
        <v>17</v>
      </c>
    </row>
    <row r="3214" spans="1:15" ht="22.5" hidden="1" customHeight="1">
      <c r="A3214" s="103">
        <f>MAX(A$1:A3213)+1</f>
        <v>3009</v>
      </c>
      <c r="B3214" s="103">
        <v>311400054</v>
      </c>
      <c r="C3214" s="190" t="s">
        <v>5539</v>
      </c>
      <c r="D3214" s="103"/>
      <c r="E3214" s="103"/>
      <c r="F3214" s="114" t="s">
        <v>23</v>
      </c>
      <c r="G3214" s="114" t="s">
        <v>62</v>
      </c>
      <c r="H3214" s="373" t="s">
        <v>25</v>
      </c>
      <c r="I3214" s="374"/>
      <c r="J3214" s="375"/>
      <c r="K3214" s="103"/>
      <c r="L3214" s="114"/>
      <c r="M3214" s="114"/>
      <c r="N3214" s="103"/>
      <c r="O3214" s="103" t="s">
        <v>17</v>
      </c>
    </row>
    <row r="3215" spans="1:15" ht="22.5" hidden="1" customHeight="1">
      <c r="A3215" s="103">
        <f>MAX(A$1:A3214)+1</f>
        <v>3010</v>
      </c>
      <c r="B3215" s="103">
        <v>311400055</v>
      </c>
      <c r="C3215" s="190" t="s">
        <v>5540</v>
      </c>
      <c r="D3215" s="103"/>
      <c r="E3215" s="103"/>
      <c r="F3215" s="114" t="s">
        <v>23</v>
      </c>
      <c r="G3215" s="114" t="s">
        <v>666</v>
      </c>
      <c r="H3215" s="373" t="s">
        <v>25</v>
      </c>
      <c r="I3215" s="374"/>
      <c r="J3215" s="375"/>
      <c r="K3215" s="103"/>
      <c r="L3215" s="114"/>
      <c r="M3215" s="114"/>
      <c r="N3215" s="103"/>
      <c r="O3215" s="103" t="s">
        <v>17</v>
      </c>
    </row>
    <row r="3216" spans="1:15" ht="56.25" hidden="1" customHeight="1">
      <c r="A3216" s="103">
        <f>MAX(A$1:A3215)+1</f>
        <v>3011</v>
      </c>
      <c r="B3216" s="103">
        <v>311400056</v>
      </c>
      <c r="C3216" s="190" t="s">
        <v>5541</v>
      </c>
      <c r="D3216" s="67" t="s">
        <v>5542</v>
      </c>
      <c r="E3216" s="103" t="s">
        <v>5543</v>
      </c>
      <c r="F3216" s="114" t="s">
        <v>31</v>
      </c>
      <c r="G3216" s="114" t="s">
        <v>5544</v>
      </c>
      <c r="H3216" s="373" t="s">
        <v>25</v>
      </c>
      <c r="I3216" s="374"/>
      <c r="J3216" s="375"/>
      <c r="K3216" s="211"/>
      <c r="L3216" s="114"/>
      <c r="M3216" s="114"/>
      <c r="N3216" s="103"/>
      <c r="O3216" s="103" t="s">
        <v>17</v>
      </c>
    </row>
    <row r="3217" spans="1:15" ht="22.5" hidden="1" customHeight="1">
      <c r="A3217" s="103">
        <f>MAX(A$1:A3216)+1</f>
        <v>3012</v>
      </c>
      <c r="B3217" s="103">
        <v>311400057</v>
      </c>
      <c r="C3217" s="67" t="s">
        <v>5545</v>
      </c>
      <c r="D3217" s="67" t="s">
        <v>5546</v>
      </c>
      <c r="E3217" s="105"/>
      <c r="F3217" s="114" t="s">
        <v>31</v>
      </c>
      <c r="G3217" s="114" t="s">
        <v>32</v>
      </c>
      <c r="H3217" s="373" t="s">
        <v>25</v>
      </c>
      <c r="I3217" s="374"/>
      <c r="J3217" s="375"/>
      <c r="K3217" s="249" t="s">
        <v>346</v>
      </c>
      <c r="L3217" s="114"/>
      <c r="M3217" s="114"/>
      <c r="N3217" s="103"/>
      <c r="O3217" s="103" t="s">
        <v>17</v>
      </c>
    </row>
    <row r="3218" spans="1:15" ht="22.5" hidden="1" customHeight="1">
      <c r="A3218" s="103">
        <f>MAX(A$1:A3217)+1</f>
        <v>3013</v>
      </c>
      <c r="B3218" s="103">
        <v>311400058</v>
      </c>
      <c r="C3218" s="67" t="s">
        <v>5547</v>
      </c>
      <c r="D3218" s="67" t="s">
        <v>5548</v>
      </c>
      <c r="E3218" s="103"/>
      <c r="F3218" s="114" t="s">
        <v>31</v>
      </c>
      <c r="G3218" s="114" t="s">
        <v>32</v>
      </c>
      <c r="H3218" s="373" t="s">
        <v>25</v>
      </c>
      <c r="I3218" s="374"/>
      <c r="J3218" s="375"/>
      <c r="K3218" s="67" t="s">
        <v>5549</v>
      </c>
      <c r="L3218" s="114"/>
      <c r="M3218" s="114"/>
      <c r="N3218" s="103"/>
      <c r="O3218" s="103" t="s">
        <v>17</v>
      </c>
    </row>
    <row r="3219" spans="1:15" ht="22.5" hidden="1" customHeight="1">
      <c r="A3219" s="103">
        <f>MAX(A$1:A3218)+1</f>
        <v>3014</v>
      </c>
      <c r="B3219" s="103">
        <v>311400059</v>
      </c>
      <c r="C3219" s="67" t="s">
        <v>5550</v>
      </c>
      <c r="D3219" s="67"/>
      <c r="E3219" s="103" t="s">
        <v>3765</v>
      </c>
      <c r="F3219" s="114" t="s">
        <v>23</v>
      </c>
      <c r="G3219" s="114" t="s">
        <v>32</v>
      </c>
      <c r="H3219" s="373" t="s">
        <v>25</v>
      </c>
      <c r="I3219" s="374"/>
      <c r="J3219" s="375"/>
      <c r="K3219" s="103" t="s">
        <v>5551</v>
      </c>
      <c r="L3219" s="114"/>
      <c r="M3219" s="114"/>
      <c r="N3219" s="103"/>
      <c r="O3219" s="103" t="s">
        <v>17</v>
      </c>
    </row>
    <row r="3220" spans="1:15" ht="22.5" hidden="1" customHeight="1">
      <c r="A3220" s="103">
        <f>MAX(A$1:A3219)+1</f>
        <v>3015</v>
      </c>
      <c r="B3220" s="103">
        <v>311400060</v>
      </c>
      <c r="C3220" s="67" t="s">
        <v>5552</v>
      </c>
      <c r="D3220" s="67" t="s">
        <v>5553</v>
      </c>
      <c r="E3220" s="103" t="s">
        <v>252</v>
      </c>
      <c r="F3220" s="114" t="s">
        <v>23</v>
      </c>
      <c r="G3220" s="114" t="s">
        <v>5487</v>
      </c>
      <c r="H3220" s="373" t="s">
        <v>25</v>
      </c>
      <c r="I3220" s="374"/>
      <c r="J3220" s="375"/>
      <c r="K3220" s="103"/>
      <c r="L3220" s="114"/>
      <c r="M3220" s="114"/>
      <c r="N3220" s="103"/>
      <c r="O3220" s="103" t="s">
        <v>17</v>
      </c>
    </row>
    <row r="3221" spans="1:15" ht="22.5" hidden="1" customHeight="1">
      <c r="A3221" s="103">
        <f>MAX(A$1:A3220)+1</f>
        <v>3016</v>
      </c>
      <c r="B3221" s="103" t="s">
        <v>5554</v>
      </c>
      <c r="C3221" s="67" t="s">
        <v>5555</v>
      </c>
      <c r="D3221" s="67" t="s">
        <v>5556</v>
      </c>
      <c r="E3221" s="103" t="s">
        <v>252</v>
      </c>
      <c r="F3221" s="114" t="s">
        <v>23</v>
      </c>
      <c r="G3221" s="114" t="s">
        <v>5487</v>
      </c>
      <c r="H3221" s="373" t="s">
        <v>25</v>
      </c>
      <c r="I3221" s="374"/>
      <c r="J3221" s="375"/>
      <c r="K3221" s="103"/>
      <c r="L3221" s="114"/>
      <c r="M3221" s="114"/>
      <c r="N3221" s="103"/>
      <c r="O3221" s="103" t="s">
        <v>17</v>
      </c>
    </row>
    <row r="3222" spans="1:15" ht="22.5" hidden="1" customHeight="1">
      <c r="A3222" s="103">
        <f>MAX(A$1:A3221)+1</f>
        <v>3017</v>
      </c>
      <c r="B3222" s="103" t="s">
        <v>5557</v>
      </c>
      <c r="C3222" s="67" t="s">
        <v>5558</v>
      </c>
      <c r="D3222" s="67" t="s">
        <v>5559</v>
      </c>
      <c r="E3222" s="103" t="s">
        <v>252</v>
      </c>
      <c r="F3222" s="114" t="s">
        <v>23</v>
      </c>
      <c r="G3222" s="114" t="s">
        <v>5487</v>
      </c>
      <c r="H3222" s="373" t="s">
        <v>25</v>
      </c>
      <c r="I3222" s="374"/>
      <c r="J3222" s="375"/>
      <c r="K3222" s="103"/>
      <c r="L3222" s="114"/>
      <c r="M3222" s="114"/>
      <c r="N3222" s="103"/>
      <c r="O3222" s="103" t="s">
        <v>17</v>
      </c>
    </row>
    <row r="3223" spans="1:15" ht="22.5" hidden="1" customHeight="1">
      <c r="A3223" s="103">
        <f>MAX(A$1:A3222)+1</f>
        <v>3018</v>
      </c>
      <c r="B3223" s="103">
        <v>311400061</v>
      </c>
      <c r="C3223" s="67" t="s">
        <v>5560</v>
      </c>
      <c r="D3223" s="67"/>
      <c r="E3223" s="103" t="s">
        <v>252</v>
      </c>
      <c r="F3223" s="114" t="s">
        <v>23</v>
      </c>
      <c r="G3223" s="114" t="s">
        <v>268</v>
      </c>
      <c r="H3223" s="373" t="s">
        <v>25</v>
      </c>
      <c r="I3223" s="374"/>
      <c r="J3223" s="375"/>
      <c r="K3223" s="103"/>
      <c r="L3223" s="114"/>
      <c r="M3223" s="114"/>
      <c r="N3223" s="103"/>
      <c r="O3223" s="103" t="s">
        <v>17</v>
      </c>
    </row>
    <row r="3224" spans="1:15" ht="22.5" hidden="1" customHeight="1">
      <c r="A3224" s="103">
        <f>MAX(A$1:A3223)+1</f>
        <v>3019</v>
      </c>
      <c r="B3224" s="103">
        <v>311400062</v>
      </c>
      <c r="C3224" s="67" t="s">
        <v>5561</v>
      </c>
      <c r="D3224" s="67" t="s">
        <v>5562</v>
      </c>
      <c r="E3224" s="103" t="s">
        <v>252</v>
      </c>
      <c r="F3224" s="114" t="s">
        <v>23</v>
      </c>
      <c r="G3224" s="114" t="s">
        <v>268</v>
      </c>
      <c r="H3224" s="373" t="s">
        <v>25</v>
      </c>
      <c r="I3224" s="374"/>
      <c r="J3224" s="375"/>
      <c r="K3224" s="288" t="s">
        <v>5563</v>
      </c>
      <c r="L3224" s="114"/>
      <c r="M3224" s="114"/>
      <c r="N3224" s="103"/>
      <c r="O3224" s="103" t="s">
        <v>17</v>
      </c>
    </row>
    <row r="3225" spans="1:15" ht="22.5" hidden="1" customHeight="1">
      <c r="A3225" s="103">
        <f>MAX(A$1:A3224)+1</f>
        <v>3020</v>
      </c>
      <c r="B3225" s="103">
        <v>311400063</v>
      </c>
      <c r="C3225" s="67" t="s">
        <v>5564</v>
      </c>
      <c r="D3225" s="67"/>
      <c r="E3225" s="103"/>
      <c r="F3225" s="114" t="s">
        <v>23</v>
      </c>
      <c r="G3225" s="114" t="s">
        <v>5565</v>
      </c>
      <c r="H3225" s="373" t="s">
        <v>25</v>
      </c>
      <c r="I3225" s="374"/>
      <c r="J3225" s="375"/>
      <c r="K3225" s="103"/>
      <c r="L3225" s="114"/>
      <c r="M3225" s="114"/>
      <c r="N3225" s="103"/>
      <c r="O3225" s="103" t="s">
        <v>17</v>
      </c>
    </row>
    <row r="3226" spans="1:15" ht="22.5" hidden="1" customHeight="1">
      <c r="A3226" s="103">
        <f>MAX(A$1:A3225)+1</f>
        <v>3021</v>
      </c>
      <c r="B3226" s="103">
        <v>311400064</v>
      </c>
      <c r="C3226" s="67" t="s">
        <v>5566</v>
      </c>
      <c r="D3226" s="67"/>
      <c r="E3226" s="103"/>
      <c r="F3226" s="114" t="s">
        <v>23</v>
      </c>
      <c r="G3226" s="114" t="s">
        <v>32</v>
      </c>
      <c r="H3226" s="373" t="s">
        <v>25</v>
      </c>
      <c r="I3226" s="374"/>
      <c r="J3226" s="375"/>
      <c r="K3226" s="103"/>
      <c r="L3226" s="114"/>
      <c r="M3226" s="114"/>
      <c r="N3226" s="103"/>
      <c r="O3226" s="103" t="s">
        <v>17</v>
      </c>
    </row>
    <row r="3227" spans="1:15" ht="33.75" hidden="1" customHeight="1">
      <c r="A3227" s="103">
        <f>MAX(A$1:A3226)+1</f>
        <v>3022</v>
      </c>
      <c r="B3227" s="133" t="s">
        <v>5568</v>
      </c>
      <c r="C3227" s="139" t="s">
        <v>5569</v>
      </c>
      <c r="D3227" s="139" t="s">
        <v>5570</v>
      </c>
      <c r="E3227" s="140"/>
      <c r="F3227" s="118" t="s">
        <v>23</v>
      </c>
      <c r="G3227" s="147" t="s">
        <v>32</v>
      </c>
      <c r="H3227" s="373" t="s">
        <v>56</v>
      </c>
      <c r="I3227" s="374"/>
      <c r="J3227" s="375"/>
      <c r="K3227" s="125" t="s">
        <v>336</v>
      </c>
      <c r="L3227" s="114"/>
      <c r="M3227" s="114"/>
      <c r="N3227" s="103"/>
      <c r="O3227" s="103" t="s">
        <v>17</v>
      </c>
    </row>
    <row r="3228" spans="1:15" ht="33.75" hidden="1" customHeight="1">
      <c r="A3228" s="103">
        <f>MAX(A$1:A3227)+1</f>
        <v>3023</v>
      </c>
      <c r="B3228" s="133" t="s">
        <v>5571</v>
      </c>
      <c r="C3228" s="139" t="s">
        <v>5572</v>
      </c>
      <c r="D3228" s="139" t="s">
        <v>5573</v>
      </c>
      <c r="E3228" s="140"/>
      <c r="F3228" s="118" t="s">
        <v>23</v>
      </c>
      <c r="G3228" s="147" t="s">
        <v>32</v>
      </c>
      <c r="H3228" s="373" t="s">
        <v>56</v>
      </c>
      <c r="I3228" s="374"/>
      <c r="J3228" s="375"/>
      <c r="K3228" s="125" t="s">
        <v>336</v>
      </c>
      <c r="L3228" s="114"/>
      <c r="M3228" s="114"/>
      <c r="N3228" s="103"/>
      <c r="O3228" s="103" t="s">
        <v>17</v>
      </c>
    </row>
    <row r="3229" spans="1:15" ht="33.75" hidden="1" customHeight="1">
      <c r="A3229" s="103">
        <f>MAX(A$1:A3228)+1</f>
        <v>3024</v>
      </c>
      <c r="B3229" s="133" t="s">
        <v>5574</v>
      </c>
      <c r="C3229" s="139" t="s">
        <v>5575</v>
      </c>
      <c r="D3229" s="139" t="s">
        <v>5576</v>
      </c>
      <c r="E3229" s="140"/>
      <c r="F3229" s="118" t="s">
        <v>23</v>
      </c>
      <c r="G3229" s="147" t="s">
        <v>32</v>
      </c>
      <c r="H3229" s="373" t="s">
        <v>56</v>
      </c>
      <c r="I3229" s="374"/>
      <c r="J3229" s="375"/>
      <c r="K3229" s="125" t="s">
        <v>336</v>
      </c>
      <c r="L3229" s="114"/>
      <c r="M3229" s="114"/>
      <c r="N3229" s="103"/>
      <c r="O3229" s="103" t="s">
        <v>17</v>
      </c>
    </row>
    <row r="3230" spans="1:15" s="87" customFormat="1" ht="22.5" hidden="1" customHeight="1">
      <c r="A3230" s="103"/>
      <c r="B3230" s="103">
        <v>3115</v>
      </c>
      <c r="C3230" s="103" t="s">
        <v>5577</v>
      </c>
      <c r="D3230" s="103"/>
      <c r="E3230" s="103"/>
      <c r="F3230" s="114"/>
      <c r="G3230" s="114"/>
      <c r="H3230" s="373"/>
      <c r="I3230" s="374"/>
      <c r="J3230" s="375"/>
      <c r="K3230" s="103"/>
      <c r="L3230" s="114"/>
      <c r="M3230" s="114"/>
      <c r="N3230" s="103"/>
      <c r="O3230" s="103" t="s">
        <v>17</v>
      </c>
    </row>
    <row r="3231" spans="1:15" ht="326.25" hidden="1" customHeight="1">
      <c r="A3231" s="103">
        <f>MAX(A$1:A3230)+1</f>
        <v>3025</v>
      </c>
      <c r="B3231" s="103">
        <v>311501001</v>
      </c>
      <c r="C3231" s="103" t="s">
        <v>5578</v>
      </c>
      <c r="D3231" s="67" t="s">
        <v>5579</v>
      </c>
      <c r="E3231" s="103"/>
      <c r="F3231" s="114" t="s">
        <v>36</v>
      </c>
      <c r="G3231" s="114" t="s">
        <v>32</v>
      </c>
      <c r="H3231" s="373" t="s">
        <v>25</v>
      </c>
      <c r="I3231" s="374"/>
      <c r="J3231" s="375"/>
      <c r="K3231" s="103" t="s">
        <v>5580</v>
      </c>
      <c r="L3231" s="114"/>
      <c r="M3231" s="114"/>
      <c r="N3231" s="103"/>
      <c r="O3231" s="103" t="s">
        <v>17</v>
      </c>
    </row>
    <row r="3232" spans="1:15" ht="22.5" hidden="1" customHeight="1">
      <c r="A3232" s="103">
        <f>MAX(A$1:A3231)+1</f>
        <v>3026</v>
      </c>
      <c r="B3232" s="103">
        <v>311501002</v>
      </c>
      <c r="C3232" s="103" t="s">
        <v>5581</v>
      </c>
      <c r="D3232" s="249" t="s">
        <v>5582</v>
      </c>
      <c r="E3232" s="103"/>
      <c r="F3232" s="114" t="s">
        <v>36</v>
      </c>
      <c r="G3232" s="114" t="s">
        <v>32</v>
      </c>
      <c r="H3232" s="373" t="s">
        <v>25</v>
      </c>
      <c r="I3232" s="374"/>
      <c r="J3232" s="375"/>
      <c r="K3232" s="103" t="s">
        <v>5583</v>
      </c>
      <c r="L3232" s="114"/>
      <c r="M3232" s="114"/>
      <c r="N3232" s="103"/>
      <c r="O3232" s="103" t="s">
        <v>17</v>
      </c>
    </row>
    <row r="3233" spans="1:15" ht="22.5" hidden="1" customHeight="1">
      <c r="A3233" s="103">
        <f>MAX(A$1:A3232)+1</f>
        <v>3027</v>
      </c>
      <c r="B3233" s="103">
        <v>311501003</v>
      </c>
      <c r="C3233" s="103" t="s">
        <v>5584</v>
      </c>
      <c r="D3233" s="249" t="s">
        <v>5585</v>
      </c>
      <c r="E3233" s="103"/>
      <c r="F3233" s="114" t="s">
        <v>36</v>
      </c>
      <c r="G3233" s="114" t="s">
        <v>32</v>
      </c>
      <c r="H3233" s="373" t="s">
        <v>25</v>
      </c>
      <c r="I3233" s="374"/>
      <c r="J3233" s="375"/>
      <c r="K3233" s="103" t="s">
        <v>5586</v>
      </c>
      <c r="L3233" s="114"/>
      <c r="M3233" s="114"/>
      <c r="N3233" s="103"/>
      <c r="O3233" s="103" t="s">
        <v>17</v>
      </c>
    </row>
    <row r="3234" spans="1:15" ht="89.1" hidden="1" customHeight="1">
      <c r="A3234" s="150">
        <f>MAX(A$1:A3233)+1</f>
        <v>3028</v>
      </c>
      <c r="B3234" s="150">
        <v>311501004</v>
      </c>
      <c r="C3234" s="150" t="s">
        <v>5587</v>
      </c>
      <c r="D3234" s="287" t="s">
        <v>5588</v>
      </c>
      <c r="E3234" s="150"/>
      <c r="F3234" s="147" t="s">
        <v>23</v>
      </c>
      <c r="G3234" s="147" t="s">
        <v>32</v>
      </c>
      <c r="H3234" s="373" t="s">
        <v>56</v>
      </c>
      <c r="I3234" s="374"/>
      <c r="J3234" s="375"/>
      <c r="K3234" s="150" t="s">
        <v>5589</v>
      </c>
      <c r="L3234" s="147"/>
      <c r="M3234" s="147"/>
      <c r="N3234" s="103"/>
      <c r="O3234" s="103" t="s">
        <v>17</v>
      </c>
    </row>
    <row r="3235" spans="1:15" ht="101.25" hidden="1" customHeight="1">
      <c r="A3235" s="150">
        <f>MAX(A$1:A3234)+1</f>
        <v>3029</v>
      </c>
      <c r="B3235" s="150">
        <v>311501005</v>
      </c>
      <c r="C3235" s="150" t="s">
        <v>5590</v>
      </c>
      <c r="D3235" s="249" t="s">
        <v>5591</v>
      </c>
      <c r="E3235" s="150"/>
      <c r="F3235" s="147" t="s">
        <v>36</v>
      </c>
      <c r="G3235" s="147" t="s">
        <v>32</v>
      </c>
      <c r="H3235" s="373" t="s">
        <v>25</v>
      </c>
      <c r="I3235" s="374"/>
      <c r="J3235" s="375"/>
      <c r="K3235" s="150" t="s">
        <v>5589</v>
      </c>
      <c r="L3235" s="147"/>
      <c r="M3235" s="147"/>
      <c r="N3235" s="103"/>
      <c r="O3235" s="103" t="s">
        <v>17</v>
      </c>
    </row>
    <row r="3236" spans="1:15" s="87" customFormat="1" ht="22.5" hidden="1" customHeight="1">
      <c r="A3236" s="103"/>
      <c r="B3236" s="103">
        <v>311502</v>
      </c>
      <c r="C3236" s="103" t="s">
        <v>5592</v>
      </c>
      <c r="D3236" s="103"/>
      <c r="E3236" s="103"/>
      <c r="F3236" s="114"/>
      <c r="G3236" s="114"/>
      <c r="H3236" s="373"/>
      <c r="I3236" s="374"/>
      <c r="J3236" s="375"/>
      <c r="K3236" s="103"/>
      <c r="L3236" s="114"/>
      <c r="M3236" s="114"/>
      <c r="N3236" s="103"/>
      <c r="O3236" s="103" t="s">
        <v>17</v>
      </c>
    </row>
    <row r="3237" spans="1:15" ht="22.5" hidden="1" customHeight="1">
      <c r="A3237" s="103">
        <f>MAX(A$1:A3236)+1</f>
        <v>3030</v>
      </c>
      <c r="B3237" s="103">
        <v>311502001</v>
      </c>
      <c r="C3237" s="190" t="s">
        <v>5593</v>
      </c>
      <c r="D3237" s="103"/>
      <c r="E3237" s="103"/>
      <c r="F3237" s="114" t="s">
        <v>36</v>
      </c>
      <c r="G3237" s="114" t="s">
        <v>32</v>
      </c>
      <c r="H3237" s="373" t="s">
        <v>25</v>
      </c>
      <c r="I3237" s="374"/>
      <c r="J3237" s="375"/>
      <c r="K3237" s="103"/>
      <c r="L3237" s="114"/>
      <c r="M3237" s="114"/>
      <c r="N3237" s="103"/>
      <c r="O3237" s="103" t="s">
        <v>17</v>
      </c>
    </row>
    <row r="3238" spans="1:15" ht="22.5" hidden="1" customHeight="1">
      <c r="A3238" s="103">
        <f>MAX(A$1:A3237)+1</f>
        <v>3031</v>
      </c>
      <c r="B3238" s="103">
        <v>311502002</v>
      </c>
      <c r="C3238" s="190" t="s">
        <v>5594</v>
      </c>
      <c r="D3238" s="103"/>
      <c r="E3238" s="103"/>
      <c r="F3238" s="114" t="s">
        <v>31</v>
      </c>
      <c r="G3238" s="114" t="s">
        <v>32</v>
      </c>
      <c r="H3238" s="373" t="s">
        <v>25</v>
      </c>
      <c r="I3238" s="374"/>
      <c r="J3238" s="375"/>
      <c r="K3238" s="103"/>
      <c r="L3238" s="114"/>
      <c r="M3238" s="114"/>
      <c r="N3238" s="103"/>
      <c r="O3238" s="103" t="s">
        <v>17</v>
      </c>
    </row>
    <row r="3239" spans="1:15" ht="22.5" hidden="1" customHeight="1">
      <c r="A3239" s="103">
        <f>MAX(A$1:A3238)+1</f>
        <v>3032</v>
      </c>
      <c r="B3239" s="103">
        <v>311502003</v>
      </c>
      <c r="C3239" s="190" t="s">
        <v>5595</v>
      </c>
      <c r="D3239" s="103"/>
      <c r="E3239" s="103"/>
      <c r="F3239" s="114" t="s">
        <v>31</v>
      </c>
      <c r="G3239" s="114" t="s">
        <v>32</v>
      </c>
      <c r="H3239" s="373" t="s">
        <v>25</v>
      </c>
      <c r="I3239" s="374"/>
      <c r="J3239" s="375"/>
      <c r="K3239" s="103"/>
      <c r="L3239" s="114"/>
      <c r="M3239" s="114"/>
      <c r="N3239" s="103"/>
      <c r="O3239" s="103" t="s">
        <v>17</v>
      </c>
    </row>
    <row r="3240" spans="1:15" ht="45" hidden="1" customHeight="1">
      <c r="A3240" s="103">
        <f>MAX(A$1:A3239)+1</f>
        <v>3033</v>
      </c>
      <c r="B3240" s="103">
        <v>311502004</v>
      </c>
      <c r="C3240" s="190" t="s">
        <v>5596</v>
      </c>
      <c r="D3240" s="190" t="s">
        <v>5597</v>
      </c>
      <c r="E3240" s="103"/>
      <c r="F3240" s="114" t="s">
        <v>31</v>
      </c>
      <c r="G3240" s="114" t="s">
        <v>32</v>
      </c>
      <c r="H3240" s="373" t="s">
        <v>25</v>
      </c>
      <c r="I3240" s="374"/>
      <c r="J3240" s="375"/>
      <c r="K3240" s="103"/>
      <c r="L3240" s="114"/>
      <c r="M3240" s="114"/>
      <c r="N3240" s="103"/>
      <c r="O3240" s="103" t="s">
        <v>17</v>
      </c>
    </row>
    <row r="3241" spans="1:15" ht="22.5" hidden="1" customHeight="1">
      <c r="A3241" s="103">
        <f>MAX(A$1:A3240)+1</f>
        <v>3034</v>
      </c>
      <c r="B3241" s="103">
        <v>311502005</v>
      </c>
      <c r="C3241" s="190" t="s">
        <v>5598</v>
      </c>
      <c r="D3241" s="103"/>
      <c r="E3241" s="103"/>
      <c r="F3241" s="114" t="s">
        <v>23</v>
      </c>
      <c r="G3241" s="114" t="s">
        <v>32</v>
      </c>
      <c r="H3241" s="373" t="s">
        <v>25</v>
      </c>
      <c r="I3241" s="374"/>
      <c r="J3241" s="375"/>
      <c r="K3241" s="103"/>
      <c r="L3241" s="114"/>
      <c r="M3241" s="114"/>
      <c r="N3241" s="103"/>
      <c r="O3241" s="103" t="s">
        <v>17</v>
      </c>
    </row>
    <row r="3242" spans="1:15" ht="22.5" hidden="1" customHeight="1">
      <c r="A3242" s="103">
        <f>MAX(A$1:A3241)+1</f>
        <v>3035</v>
      </c>
      <c r="B3242" s="103">
        <v>311502006</v>
      </c>
      <c r="C3242" s="190" t="s">
        <v>5599</v>
      </c>
      <c r="D3242" s="103"/>
      <c r="E3242" s="103"/>
      <c r="F3242" s="114" t="s">
        <v>23</v>
      </c>
      <c r="G3242" s="114" t="s">
        <v>32</v>
      </c>
      <c r="H3242" s="373" t="s">
        <v>25</v>
      </c>
      <c r="I3242" s="374"/>
      <c r="J3242" s="375"/>
      <c r="K3242" s="103" t="s">
        <v>5600</v>
      </c>
      <c r="L3242" s="114"/>
      <c r="M3242" s="114"/>
      <c r="N3242" s="103"/>
      <c r="O3242" s="103" t="s">
        <v>17</v>
      </c>
    </row>
    <row r="3243" spans="1:15" ht="22.5" hidden="1" customHeight="1">
      <c r="A3243" s="103">
        <f>MAX(A$1:A3242)+1</f>
        <v>3036</v>
      </c>
      <c r="B3243" s="103">
        <v>311502007</v>
      </c>
      <c r="C3243" s="190" t="s">
        <v>5601</v>
      </c>
      <c r="D3243" s="103"/>
      <c r="E3243" s="103"/>
      <c r="F3243" s="114" t="s">
        <v>23</v>
      </c>
      <c r="G3243" s="114" t="s">
        <v>32</v>
      </c>
      <c r="H3243" s="373" t="s">
        <v>25</v>
      </c>
      <c r="I3243" s="374"/>
      <c r="J3243" s="375"/>
      <c r="K3243" s="103"/>
      <c r="L3243" s="114"/>
      <c r="M3243" s="114"/>
      <c r="N3243" s="103"/>
      <c r="O3243" s="103" t="s">
        <v>17</v>
      </c>
    </row>
    <row r="3244" spans="1:15" s="87" customFormat="1" ht="22.5" hidden="1" customHeight="1">
      <c r="A3244" s="103"/>
      <c r="B3244" s="103">
        <v>311503</v>
      </c>
      <c r="C3244" s="103" t="s">
        <v>5602</v>
      </c>
      <c r="D3244" s="103"/>
      <c r="E3244" s="103"/>
      <c r="F3244" s="114"/>
      <c r="G3244" s="114"/>
      <c r="H3244" s="373"/>
      <c r="I3244" s="374"/>
      <c r="J3244" s="375"/>
      <c r="K3244" s="103"/>
      <c r="L3244" s="114"/>
      <c r="M3244" s="114"/>
      <c r="N3244" s="103"/>
      <c r="O3244" s="103" t="s">
        <v>17</v>
      </c>
    </row>
    <row r="3245" spans="1:15" ht="22.5" hidden="1" customHeight="1">
      <c r="A3245" s="103">
        <f>MAX(A$1:A3244)+1</f>
        <v>3037</v>
      </c>
      <c r="B3245" s="103">
        <v>311503001</v>
      </c>
      <c r="C3245" s="103" t="s">
        <v>5603</v>
      </c>
      <c r="D3245" s="103"/>
      <c r="E3245" s="103"/>
      <c r="F3245" s="114" t="s">
        <v>36</v>
      </c>
      <c r="G3245" s="114" t="s">
        <v>62</v>
      </c>
      <c r="H3245" s="373" t="s">
        <v>25</v>
      </c>
      <c r="I3245" s="374"/>
      <c r="J3245" s="375"/>
      <c r="K3245" s="103"/>
      <c r="L3245" s="114"/>
      <c r="M3245" s="114"/>
      <c r="N3245" s="103"/>
      <c r="O3245" s="103" t="s">
        <v>17</v>
      </c>
    </row>
    <row r="3246" spans="1:15" ht="22.5" hidden="1" customHeight="1">
      <c r="A3246" s="103">
        <f>MAX(A$1:A3245)+1</f>
        <v>3038</v>
      </c>
      <c r="B3246" s="103">
        <v>311503002</v>
      </c>
      <c r="C3246" s="103" t="s">
        <v>5604</v>
      </c>
      <c r="D3246" s="103"/>
      <c r="E3246" s="103"/>
      <c r="F3246" s="114" t="s">
        <v>36</v>
      </c>
      <c r="G3246" s="114" t="s">
        <v>32</v>
      </c>
      <c r="H3246" s="373" t="s">
        <v>25</v>
      </c>
      <c r="I3246" s="374"/>
      <c r="J3246" s="375"/>
      <c r="K3246" s="103"/>
      <c r="L3246" s="114"/>
      <c r="M3246" s="114"/>
      <c r="N3246" s="103"/>
      <c r="O3246" s="103" t="s">
        <v>17</v>
      </c>
    </row>
    <row r="3247" spans="1:15" ht="67.5" hidden="1" customHeight="1">
      <c r="A3247" s="103">
        <f>MAX(A$1:A3246)+1</f>
        <v>3039</v>
      </c>
      <c r="B3247" s="103">
        <v>311503003</v>
      </c>
      <c r="C3247" s="103" t="s">
        <v>5605</v>
      </c>
      <c r="D3247" s="190" t="s">
        <v>5606</v>
      </c>
      <c r="E3247" s="103"/>
      <c r="F3247" s="114" t="s">
        <v>31</v>
      </c>
      <c r="G3247" s="114" t="s">
        <v>62</v>
      </c>
      <c r="H3247" s="373" t="s">
        <v>25</v>
      </c>
      <c r="I3247" s="374"/>
      <c r="J3247" s="375"/>
      <c r="K3247" s="103"/>
      <c r="L3247" s="114"/>
      <c r="M3247" s="114"/>
      <c r="N3247" s="103"/>
      <c r="O3247" s="103" t="s">
        <v>17</v>
      </c>
    </row>
    <row r="3248" spans="1:15" ht="101.25" hidden="1" customHeight="1">
      <c r="A3248" s="103">
        <f>MAX(A$1:A3247)+1</f>
        <v>3040</v>
      </c>
      <c r="B3248" s="103">
        <v>311503005</v>
      </c>
      <c r="C3248" s="103" t="s">
        <v>5607</v>
      </c>
      <c r="D3248" s="190" t="s">
        <v>5608</v>
      </c>
      <c r="E3248" s="103"/>
      <c r="F3248" s="114" t="s">
        <v>36</v>
      </c>
      <c r="G3248" s="114" t="s">
        <v>32</v>
      </c>
      <c r="H3248" s="373" t="s">
        <v>25</v>
      </c>
      <c r="I3248" s="374"/>
      <c r="J3248" s="375"/>
      <c r="K3248" s="103"/>
      <c r="L3248" s="114"/>
      <c r="M3248" s="114"/>
      <c r="N3248" s="103"/>
      <c r="O3248" s="103" t="s">
        <v>17</v>
      </c>
    </row>
    <row r="3249" spans="1:15" ht="22.5" hidden="1" customHeight="1">
      <c r="A3249" s="103">
        <f>MAX(A$1:A3248)+1</f>
        <v>3041</v>
      </c>
      <c r="B3249" s="103">
        <v>311503006</v>
      </c>
      <c r="C3249" s="103" t="s">
        <v>5609</v>
      </c>
      <c r="D3249" s="103"/>
      <c r="E3249" s="103"/>
      <c r="F3249" s="114" t="s">
        <v>31</v>
      </c>
      <c r="G3249" s="114" t="s">
        <v>32</v>
      </c>
      <c r="H3249" s="373" t="s">
        <v>25</v>
      </c>
      <c r="I3249" s="374"/>
      <c r="J3249" s="375"/>
      <c r="K3249" s="103"/>
      <c r="L3249" s="114"/>
      <c r="M3249" s="114"/>
      <c r="N3249" s="103"/>
      <c r="O3249" s="103" t="s">
        <v>17</v>
      </c>
    </row>
    <row r="3250" spans="1:15" ht="22.5" hidden="1" customHeight="1">
      <c r="A3250" s="103">
        <f>MAX(A$1:A3249)+1</f>
        <v>3042</v>
      </c>
      <c r="B3250" s="103">
        <v>311503007</v>
      </c>
      <c r="C3250" s="190" t="s">
        <v>5610</v>
      </c>
      <c r="D3250" s="103"/>
      <c r="E3250" s="103"/>
      <c r="F3250" s="114" t="s">
        <v>31</v>
      </c>
      <c r="G3250" s="114" t="s">
        <v>32</v>
      </c>
      <c r="H3250" s="373" t="s">
        <v>25</v>
      </c>
      <c r="I3250" s="374"/>
      <c r="J3250" s="375"/>
      <c r="K3250" s="103"/>
      <c r="L3250" s="114"/>
      <c r="M3250" s="114"/>
      <c r="N3250" s="103"/>
      <c r="O3250" s="103" t="s">
        <v>17</v>
      </c>
    </row>
    <row r="3251" spans="1:15" ht="22.5" hidden="1" customHeight="1">
      <c r="A3251" s="103">
        <f>MAX(A$1:A3250)+1</f>
        <v>3043</v>
      </c>
      <c r="B3251" s="103">
        <v>311503008</v>
      </c>
      <c r="C3251" s="190" t="s">
        <v>5611</v>
      </c>
      <c r="D3251" s="103"/>
      <c r="E3251" s="103"/>
      <c r="F3251" s="114" t="s">
        <v>31</v>
      </c>
      <c r="G3251" s="114" t="s">
        <v>32</v>
      </c>
      <c r="H3251" s="373" t="s">
        <v>25</v>
      </c>
      <c r="I3251" s="374"/>
      <c r="J3251" s="375"/>
      <c r="K3251" s="103"/>
      <c r="L3251" s="114"/>
      <c r="M3251" s="114"/>
      <c r="N3251" s="103"/>
      <c r="O3251" s="103" t="s">
        <v>17</v>
      </c>
    </row>
    <row r="3252" spans="1:15" ht="45" hidden="1" customHeight="1">
      <c r="A3252" s="103">
        <f>MAX(A$1:A3251)+1</f>
        <v>3044</v>
      </c>
      <c r="B3252" s="133" t="s">
        <v>5612</v>
      </c>
      <c r="C3252" s="139" t="s">
        <v>5611</v>
      </c>
      <c r="D3252" s="152" t="s">
        <v>5613</v>
      </c>
      <c r="E3252" s="140"/>
      <c r="F3252" s="95" t="s">
        <v>23</v>
      </c>
      <c r="G3252" s="147" t="s">
        <v>32</v>
      </c>
      <c r="H3252" s="373" t="s">
        <v>56</v>
      </c>
      <c r="I3252" s="374"/>
      <c r="J3252" s="375"/>
      <c r="K3252" s="125" t="s">
        <v>336</v>
      </c>
      <c r="L3252" s="114"/>
      <c r="M3252" s="114"/>
      <c r="N3252" s="103"/>
      <c r="O3252" s="103" t="s">
        <v>17</v>
      </c>
    </row>
    <row r="3253" spans="1:15" ht="22.5" hidden="1" customHeight="1">
      <c r="A3253" s="103">
        <f>MAX(A$1:A3252)+1</f>
        <v>3045</v>
      </c>
      <c r="B3253" s="103">
        <v>311503009</v>
      </c>
      <c r="C3253" s="190" t="s">
        <v>5614</v>
      </c>
      <c r="D3253" s="103"/>
      <c r="E3253" s="103"/>
      <c r="F3253" s="114" t="s">
        <v>31</v>
      </c>
      <c r="G3253" s="114" t="s">
        <v>32</v>
      </c>
      <c r="H3253" s="373" t="s">
        <v>25</v>
      </c>
      <c r="I3253" s="374"/>
      <c r="J3253" s="375"/>
      <c r="K3253" s="103"/>
      <c r="L3253" s="114"/>
      <c r="M3253" s="114"/>
      <c r="N3253" s="103"/>
      <c r="O3253" s="103" t="s">
        <v>17</v>
      </c>
    </row>
    <row r="3254" spans="1:15" ht="22.5" hidden="1" customHeight="1">
      <c r="A3254" s="103">
        <f>MAX(A$1:A3253)+1</f>
        <v>3046</v>
      </c>
      <c r="B3254" s="103">
        <v>311503010</v>
      </c>
      <c r="C3254" s="190" t="s">
        <v>5615</v>
      </c>
      <c r="D3254" s="103"/>
      <c r="E3254" s="103"/>
      <c r="F3254" s="114" t="s">
        <v>23</v>
      </c>
      <c r="G3254" s="114" t="s">
        <v>32</v>
      </c>
      <c r="H3254" s="373" t="s">
        <v>25</v>
      </c>
      <c r="I3254" s="374"/>
      <c r="J3254" s="375"/>
      <c r="K3254" s="103"/>
      <c r="L3254" s="114"/>
      <c r="M3254" s="114"/>
      <c r="N3254" s="103"/>
      <c r="O3254" s="103" t="s">
        <v>17</v>
      </c>
    </row>
    <row r="3255" spans="1:15" ht="22.5" hidden="1" customHeight="1">
      <c r="A3255" s="103">
        <f>MAX(A$1:A3254)+1</f>
        <v>3047</v>
      </c>
      <c r="B3255" s="103">
        <v>311503011</v>
      </c>
      <c r="C3255" s="190" t="s">
        <v>5616</v>
      </c>
      <c r="D3255" s="103"/>
      <c r="E3255" s="103"/>
      <c r="F3255" s="114" t="s">
        <v>31</v>
      </c>
      <c r="G3255" s="114" t="s">
        <v>32</v>
      </c>
      <c r="H3255" s="373" t="s">
        <v>25</v>
      </c>
      <c r="I3255" s="374"/>
      <c r="J3255" s="375"/>
      <c r="K3255" s="103"/>
      <c r="L3255" s="114"/>
      <c r="M3255" s="114"/>
      <c r="N3255" s="103"/>
      <c r="O3255" s="103" t="s">
        <v>17</v>
      </c>
    </row>
    <row r="3256" spans="1:15" ht="22.5" hidden="1" customHeight="1">
      <c r="A3256" s="103">
        <f>MAX(A$1:A3255)+1</f>
        <v>3048</v>
      </c>
      <c r="B3256" s="103" t="s">
        <v>5617</v>
      </c>
      <c r="C3256" s="67" t="s">
        <v>5618</v>
      </c>
      <c r="D3256" s="103" t="s">
        <v>5619</v>
      </c>
      <c r="E3256" s="103"/>
      <c r="F3256" s="114" t="s">
        <v>23</v>
      </c>
      <c r="G3256" s="114" t="s">
        <v>32</v>
      </c>
      <c r="H3256" s="373" t="s">
        <v>25</v>
      </c>
      <c r="I3256" s="374"/>
      <c r="J3256" s="375"/>
      <c r="K3256" s="103" t="s">
        <v>5620</v>
      </c>
      <c r="L3256" s="114"/>
      <c r="M3256" s="114"/>
      <c r="N3256" s="103"/>
      <c r="O3256" s="103" t="s">
        <v>17</v>
      </c>
    </row>
    <row r="3257" spans="1:15" ht="22.5" hidden="1" customHeight="1">
      <c r="A3257" s="103">
        <f>MAX(A$1:A3256)+1</f>
        <v>3049</v>
      </c>
      <c r="B3257" s="103">
        <v>311503012</v>
      </c>
      <c r="C3257" s="190" t="s">
        <v>5621</v>
      </c>
      <c r="D3257" s="103"/>
      <c r="E3257" s="103"/>
      <c r="F3257" s="114" t="s">
        <v>31</v>
      </c>
      <c r="G3257" s="114" t="s">
        <v>32</v>
      </c>
      <c r="H3257" s="373" t="s">
        <v>25</v>
      </c>
      <c r="I3257" s="374"/>
      <c r="J3257" s="375"/>
      <c r="K3257" s="103"/>
      <c r="L3257" s="114"/>
      <c r="M3257" s="114"/>
      <c r="N3257" s="103"/>
      <c r="O3257" s="103" t="s">
        <v>17</v>
      </c>
    </row>
    <row r="3258" spans="1:15" ht="22.5" hidden="1" customHeight="1">
      <c r="A3258" s="103">
        <f>MAX(A$1:A3257)+1</f>
        <v>3050</v>
      </c>
      <c r="B3258" s="103">
        <v>311503013</v>
      </c>
      <c r="C3258" s="190" t="s">
        <v>5622</v>
      </c>
      <c r="D3258" s="103"/>
      <c r="E3258" s="103"/>
      <c r="F3258" s="114" t="s">
        <v>23</v>
      </c>
      <c r="G3258" s="114" t="s">
        <v>32</v>
      </c>
      <c r="H3258" s="373" t="s">
        <v>25</v>
      </c>
      <c r="I3258" s="374"/>
      <c r="J3258" s="375"/>
      <c r="K3258" s="103"/>
      <c r="L3258" s="114"/>
      <c r="M3258" s="114"/>
      <c r="N3258" s="103"/>
      <c r="O3258" s="103" t="s">
        <v>17</v>
      </c>
    </row>
    <row r="3259" spans="1:15" ht="22.5" hidden="1" customHeight="1">
      <c r="A3259" s="103">
        <f>MAX(A$1:A3258)+1</f>
        <v>3051</v>
      </c>
      <c r="B3259" s="103">
        <v>311503014</v>
      </c>
      <c r="C3259" s="190" t="s">
        <v>5623</v>
      </c>
      <c r="D3259" s="103"/>
      <c r="E3259" s="103"/>
      <c r="F3259" s="114" t="s">
        <v>23</v>
      </c>
      <c r="G3259" s="114" t="s">
        <v>32</v>
      </c>
      <c r="H3259" s="373" t="s">
        <v>25</v>
      </c>
      <c r="I3259" s="374"/>
      <c r="J3259" s="375"/>
      <c r="K3259" s="103"/>
      <c r="L3259" s="114"/>
      <c r="M3259" s="114"/>
      <c r="N3259" s="103"/>
      <c r="O3259" s="103" t="s">
        <v>17</v>
      </c>
    </row>
    <row r="3260" spans="1:15" ht="22.5" hidden="1" customHeight="1">
      <c r="A3260" s="103">
        <f>MAX(A$1:A3259)+1</f>
        <v>3052</v>
      </c>
      <c r="B3260" s="103">
        <v>311503015</v>
      </c>
      <c r="C3260" s="190" t="s">
        <v>5624</v>
      </c>
      <c r="D3260" s="103"/>
      <c r="E3260" s="103"/>
      <c r="F3260" s="114" t="s">
        <v>23</v>
      </c>
      <c r="G3260" s="114" t="s">
        <v>32</v>
      </c>
      <c r="H3260" s="373" t="s">
        <v>25</v>
      </c>
      <c r="I3260" s="374"/>
      <c r="J3260" s="375"/>
      <c r="K3260" s="103"/>
      <c r="L3260" s="114"/>
      <c r="M3260" s="114"/>
      <c r="N3260" s="103"/>
      <c r="O3260" s="103" t="s">
        <v>17</v>
      </c>
    </row>
    <row r="3261" spans="1:15" ht="33.75" hidden="1" customHeight="1">
      <c r="A3261" s="103">
        <f>MAX(A$1:A3260)+1</f>
        <v>3053</v>
      </c>
      <c r="B3261" s="103" t="s">
        <v>5625</v>
      </c>
      <c r="C3261" s="67" t="s">
        <v>5624</v>
      </c>
      <c r="D3261" s="103"/>
      <c r="E3261" s="103"/>
      <c r="F3261" s="114" t="s">
        <v>36</v>
      </c>
      <c r="G3261" s="114" t="s">
        <v>32</v>
      </c>
      <c r="H3261" s="373" t="s">
        <v>25</v>
      </c>
      <c r="I3261" s="374"/>
      <c r="J3261" s="375"/>
      <c r="K3261" s="103" t="s">
        <v>5626</v>
      </c>
      <c r="L3261" s="114"/>
      <c r="M3261" s="114"/>
      <c r="N3261" s="103"/>
      <c r="O3261" s="103" t="s">
        <v>17</v>
      </c>
    </row>
    <row r="3262" spans="1:15" ht="22.5" hidden="1" customHeight="1">
      <c r="A3262" s="103">
        <f>MAX(A$1:A3261)+1</f>
        <v>3054</v>
      </c>
      <c r="B3262" s="103">
        <v>311503016</v>
      </c>
      <c r="C3262" s="190" t="s">
        <v>5627</v>
      </c>
      <c r="D3262" s="103"/>
      <c r="E3262" s="103"/>
      <c r="F3262" s="114" t="s">
        <v>23</v>
      </c>
      <c r="G3262" s="114" t="s">
        <v>62</v>
      </c>
      <c r="H3262" s="373" t="s">
        <v>25</v>
      </c>
      <c r="I3262" s="374"/>
      <c r="J3262" s="375"/>
      <c r="K3262" s="103"/>
      <c r="L3262" s="114"/>
      <c r="M3262" s="114"/>
      <c r="N3262" s="103"/>
      <c r="O3262" s="103" t="s">
        <v>17</v>
      </c>
    </row>
    <row r="3263" spans="1:15" ht="22.5" hidden="1" customHeight="1">
      <c r="A3263" s="103">
        <f>MAX(A$1:A3262)+1</f>
        <v>3055</v>
      </c>
      <c r="B3263" s="103">
        <v>311503017</v>
      </c>
      <c r="C3263" s="190" t="s">
        <v>5628</v>
      </c>
      <c r="D3263" s="103"/>
      <c r="E3263" s="103"/>
      <c r="F3263" s="114" t="s">
        <v>23</v>
      </c>
      <c r="G3263" s="114" t="s">
        <v>32</v>
      </c>
      <c r="H3263" s="373" t="s">
        <v>25</v>
      </c>
      <c r="I3263" s="374"/>
      <c r="J3263" s="375"/>
      <c r="K3263" s="103"/>
      <c r="L3263" s="114"/>
      <c r="M3263" s="114"/>
      <c r="N3263" s="103"/>
      <c r="O3263" s="103" t="s">
        <v>17</v>
      </c>
    </row>
    <row r="3264" spans="1:15" ht="22.5" hidden="1" customHeight="1">
      <c r="A3264" s="103">
        <f>MAX(A$1:A3263)+1</f>
        <v>3056</v>
      </c>
      <c r="B3264" s="103">
        <v>311503018</v>
      </c>
      <c r="C3264" s="190" t="s">
        <v>5629</v>
      </c>
      <c r="D3264" s="103"/>
      <c r="E3264" s="103"/>
      <c r="F3264" s="114" t="s">
        <v>23</v>
      </c>
      <c r="G3264" s="114" t="s">
        <v>32</v>
      </c>
      <c r="H3264" s="373" t="s">
        <v>25</v>
      </c>
      <c r="I3264" s="374"/>
      <c r="J3264" s="375"/>
      <c r="K3264" s="103"/>
      <c r="L3264" s="114"/>
      <c r="M3264" s="114"/>
      <c r="N3264" s="103"/>
      <c r="O3264" s="103" t="s">
        <v>17</v>
      </c>
    </row>
    <row r="3265" spans="1:15" ht="22.5" hidden="1" customHeight="1">
      <c r="A3265" s="103">
        <f>MAX(A$1:A3264)+1</f>
        <v>3057</v>
      </c>
      <c r="B3265" s="103">
        <v>311503019</v>
      </c>
      <c r="C3265" s="190" t="s">
        <v>5630</v>
      </c>
      <c r="D3265" s="103"/>
      <c r="E3265" s="103"/>
      <c r="F3265" s="114" t="s">
        <v>36</v>
      </c>
      <c r="G3265" s="114" t="s">
        <v>32</v>
      </c>
      <c r="H3265" s="373" t="s">
        <v>25</v>
      </c>
      <c r="I3265" s="374"/>
      <c r="J3265" s="375"/>
      <c r="K3265" s="103"/>
      <c r="L3265" s="114"/>
      <c r="M3265" s="114"/>
      <c r="N3265" s="103"/>
      <c r="O3265" s="103" t="s">
        <v>17</v>
      </c>
    </row>
    <row r="3266" spans="1:15" ht="22.5" hidden="1" customHeight="1">
      <c r="A3266" s="103">
        <f>MAX(A$1:A3265)+1</f>
        <v>3058</v>
      </c>
      <c r="B3266" s="103">
        <v>311503020</v>
      </c>
      <c r="C3266" s="190" t="s">
        <v>5631</v>
      </c>
      <c r="D3266" s="103"/>
      <c r="E3266" s="103"/>
      <c r="F3266" s="114" t="s">
        <v>36</v>
      </c>
      <c r="G3266" s="114" t="s">
        <v>32</v>
      </c>
      <c r="H3266" s="373" t="s">
        <v>25</v>
      </c>
      <c r="I3266" s="374"/>
      <c r="J3266" s="375"/>
      <c r="K3266" s="103"/>
      <c r="L3266" s="114"/>
      <c r="M3266" s="114"/>
      <c r="N3266" s="103"/>
      <c r="O3266" s="103" t="s">
        <v>17</v>
      </c>
    </row>
    <row r="3267" spans="1:15" ht="22.5" hidden="1" customHeight="1">
      <c r="A3267" s="103">
        <f>MAX(A$1:A3266)+1</f>
        <v>3059</v>
      </c>
      <c r="B3267" s="103">
        <v>311503021</v>
      </c>
      <c r="C3267" s="190" t="s">
        <v>5632</v>
      </c>
      <c r="D3267" s="103"/>
      <c r="E3267" s="103"/>
      <c r="F3267" s="114" t="s">
        <v>23</v>
      </c>
      <c r="G3267" s="114" t="s">
        <v>32</v>
      </c>
      <c r="H3267" s="373" t="s">
        <v>25</v>
      </c>
      <c r="I3267" s="374"/>
      <c r="J3267" s="375"/>
      <c r="K3267" s="103"/>
      <c r="L3267" s="114"/>
      <c r="M3267" s="114"/>
      <c r="N3267" s="103"/>
      <c r="O3267" s="103" t="s">
        <v>17</v>
      </c>
    </row>
    <row r="3268" spans="1:15" ht="22.5" hidden="1" customHeight="1">
      <c r="A3268" s="103">
        <f>MAX(A$1:A3267)+1</f>
        <v>3060</v>
      </c>
      <c r="B3268" s="103">
        <v>311503022</v>
      </c>
      <c r="C3268" s="190" t="s">
        <v>5633</v>
      </c>
      <c r="D3268" s="103"/>
      <c r="E3268" s="103"/>
      <c r="F3268" s="114" t="s">
        <v>23</v>
      </c>
      <c r="G3268" s="114" t="s">
        <v>32</v>
      </c>
      <c r="H3268" s="373" t="s">
        <v>25</v>
      </c>
      <c r="I3268" s="374"/>
      <c r="J3268" s="375"/>
      <c r="K3268" s="103" t="s">
        <v>5634</v>
      </c>
      <c r="L3268" s="114"/>
      <c r="M3268" s="114"/>
      <c r="N3268" s="103"/>
      <c r="O3268" s="103" t="s">
        <v>17</v>
      </c>
    </row>
    <row r="3269" spans="1:15" ht="22.5" hidden="1" customHeight="1">
      <c r="A3269" s="103">
        <f>MAX(A$1:A3268)+1</f>
        <v>3061</v>
      </c>
      <c r="B3269" s="103">
        <v>311503023</v>
      </c>
      <c r="C3269" s="190" t="s">
        <v>5635</v>
      </c>
      <c r="D3269" s="103"/>
      <c r="E3269" s="103"/>
      <c r="F3269" s="114" t="s">
        <v>23</v>
      </c>
      <c r="G3269" s="114" t="s">
        <v>32</v>
      </c>
      <c r="H3269" s="373" t="s">
        <v>56</v>
      </c>
      <c r="I3269" s="374"/>
      <c r="J3269" s="375"/>
      <c r="K3269" s="103" t="s">
        <v>5634</v>
      </c>
      <c r="L3269" s="114"/>
      <c r="M3269" s="114"/>
      <c r="N3269" s="103"/>
      <c r="O3269" s="103" t="s">
        <v>17</v>
      </c>
    </row>
    <row r="3270" spans="1:15" ht="123.75" hidden="1" customHeight="1">
      <c r="A3270" s="103">
        <f>MAX(A$1:A3269)+1</f>
        <v>3062</v>
      </c>
      <c r="B3270" s="103">
        <v>311503024</v>
      </c>
      <c r="C3270" s="190" t="s">
        <v>5636</v>
      </c>
      <c r="D3270" s="249" t="s">
        <v>5637</v>
      </c>
      <c r="E3270" s="105"/>
      <c r="F3270" s="116" t="s">
        <v>36</v>
      </c>
      <c r="G3270" s="116" t="s">
        <v>32</v>
      </c>
      <c r="H3270" s="373" t="s">
        <v>56</v>
      </c>
      <c r="I3270" s="374"/>
      <c r="J3270" s="375"/>
      <c r="K3270" s="105" t="s">
        <v>5638</v>
      </c>
      <c r="L3270" s="126"/>
      <c r="M3270" s="126"/>
      <c r="N3270" s="103"/>
      <c r="O3270" s="103" t="s">
        <v>17</v>
      </c>
    </row>
    <row r="3271" spans="1:15" ht="45" hidden="1" customHeight="1">
      <c r="A3271" s="103">
        <f>MAX(A$1:A3270)+1</f>
        <v>3063</v>
      </c>
      <c r="B3271" s="103" t="s">
        <v>5639</v>
      </c>
      <c r="C3271" s="67" t="s">
        <v>5636</v>
      </c>
      <c r="D3271" s="103"/>
      <c r="E3271" s="103"/>
      <c r="F3271" s="114" t="s">
        <v>36</v>
      </c>
      <c r="G3271" s="114" t="s">
        <v>151</v>
      </c>
      <c r="H3271" s="373" t="s">
        <v>56</v>
      </c>
      <c r="I3271" s="374"/>
      <c r="J3271" s="375"/>
      <c r="K3271" s="67" t="s">
        <v>5640</v>
      </c>
      <c r="L3271" s="114"/>
      <c r="M3271" s="114"/>
      <c r="N3271" s="103"/>
      <c r="O3271" s="103" t="s">
        <v>17</v>
      </c>
    </row>
    <row r="3272" spans="1:15" ht="22.5" hidden="1" customHeight="1">
      <c r="A3272" s="103">
        <f>MAX(A$1:A3271)+1</f>
        <v>3064</v>
      </c>
      <c r="B3272" s="103">
        <v>311503025</v>
      </c>
      <c r="C3272" s="103" t="s">
        <v>5641</v>
      </c>
      <c r="D3272" s="103"/>
      <c r="E3272" s="103"/>
      <c r="F3272" s="114" t="s">
        <v>23</v>
      </c>
      <c r="G3272" s="114" t="s">
        <v>32</v>
      </c>
      <c r="H3272" s="373" t="s">
        <v>25</v>
      </c>
      <c r="I3272" s="374"/>
      <c r="J3272" s="375"/>
      <c r="K3272" s="103"/>
      <c r="L3272" s="114"/>
      <c r="M3272" s="114"/>
      <c r="N3272" s="103"/>
      <c r="O3272" s="103" t="s">
        <v>17</v>
      </c>
    </row>
    <row r="3273" spans="1:15" ht="22.5" hidden="1" customHeight="1">
      <c r="A3273" s="103">
        <f>MAX(A$1:A3272)+1</f>
        <v>3065</v>
      </c>
      <c r="B3273" s="103">
        <v>311503026</v>
      </c>
      <c r="C3273" s="103" t="s">
        <v>5642</v>
      </c>
      <c r="D3273" s="103"/>
      <c r="E3273" s="103"/>
      <c r="F3273" s="114" t="s">
        <v>23</v>
      </c>
      <c r="G3273" s="114" t="s">
        <v>32</v>
      </c>
      <c r="H3273" s="373" t="s">
        <v>25</v>
      </c>
      <c r="I3273" s="374"/>
      <c r="J3273" s="375"/>
      <c r="K3273" s="103"/>
      <c r="L3273" s="114"/>
      <c r="M3273" s="114"/>
      <c r="N3273" s="103"/>
      <c r="O3273" s="103" t="s">
        <v>17</v>
      </c>
    </row>
    <row r="3274" spans="1:15" ht="22.5" hidden="1" customHeight="1">
      <c r="A3274" s="103">
        <f>MAX(A$1:A3273)+1</f>
        <v>3066</v>
      </c>
      <c r="B3274" s="103">
        <v>311503027</v>
      </c>
      <c r="C3274" s="103" t="s">
        <v>5643</v>
      </c>
      <c r="D3274" s="103"/>
      <c r="E3274" s="103"/>
      <c r="F3274" s="114" t="s">
        <v>31</v>
      </c>
      <c r="G3274" s="114" t="s">
        <v>32</v>
      </c>
      <c r="H3274" s="373" t="s">
        <v>25</v>
      </c>
      <c r="I3274" s="374"/>
      <c r="J3274" s="375"/>
      <c r="K3274" s="103"/>
      <c r="L3274" s="114"/>
      <c r="M3274" s="114"/>
      <c r="N3274" s="103"/>
      <c r="O3274" s="103" t="s">
        <v>17</v>
      </c>
    </row>
    <row r="3275" spans="1:15" ht="22.5" hidden="1" customHeight="1">
      <c r="A3275" s="103">
        <f>MAX(A$1:A3274)+1</f>
        <v>3067</v>
      </c>
      <c r="B3275" s="103">
        <v>311503028</v>
      </c>
      <c r="C3275" s="103" t="s">
        <v>5644</v>
      </c>
      <c r="D3275" s="103"/>
      <c r="E3275" s="103"/>
      <c r="F3275" s="114" t="s">
        <v>23</v>
      </c>
      <c r="G3275" s="114" t="s">
        <v>62</v>
      </c>
      <c r="H3275" s="373" t="s">
        <v>25</v>
      </c>
      <c r="I3275" s="374"/>
      <c r="J3275" s="375"/>
      <c r="K3275" s="103"/>
      <c r="L3275" s="114"/>
      <c r="M3275" s="114"/>
      <c r="N3275" s="103"/>
      <c r="O3275" s="103" t="s">
        <v>17</v>
      </c>
    </row>
    <row r="3276" spans="1:15" ht="22.5" hidden="1" customHeight="1">
      <c r="A3276" s="103">
        <f>MAX(A$1:A3275)+1</f>
        <v>3068</v>
      </c>
      <c r="B3276" s="103">
        <v>311503029</v>
      </c>
      <c r="C3276" s="103" t="s">
        <v>5645</v>
      </c>
      <c r="D3276" s="103"/>
      <c r="E3276" s="103"/>
      <c r="F3276" s="114" t="s">
        <v>31</v>
      </c>
      <c r="G3276" s="114" t="s">
        <v>32</v>
      </c>
      <c r="H3276" s="373" t="s">
        <v>25</v>
      </c>
      <c r="I3276" s="374"/>
      <c r="J3276" s="375"/>
      <c r="K3276" s="103"/>
      <c r="L3276" s="114"/>
      <c r="M3276" s="114"/>
      <c r="N3276" s="103"/>
      <c r="O3276" s="103" t="s">
        <v>17</v>
      </c>
    </row>
    <row r="3277" spans="1:15" ht="22.5" hidden="1" customHeight="1">
      <c r="A3277" s="103">
        <f>MAX(A$1:A3276)+1</f>
        <v>3069</v>
      </c>
      <c r="B3277" s="103">
        <v>311503030</v>
      </c>
      <c r="C3277" s="103" t="s">
        <v>587</v>
      </c>
      <c r="D3277" s="103"/>
      <c r="E3277" s="103"/>
      <c r="F3277" s="114" t="s">
        <v>23</v>
      </c>
      <c r="G3277" s="114" t="s">
        <v>32</v>
      </c>
      <c r="H3277" s="373" t="s">
        <v>25</v>
      </c>
      <c r="I3277" s="374"/>
      <c r="J3277" s="375"/>
      <c r="K3277" s="103" t="s">
        <v>5646</v>
      </c>
      <c r="L3277" s="114"/>
      <c r="M3277" s="114"/>
      <c r="N3277" s="103"/>
      <c r="O3277" s="103" t="s">
        <v>17</v>
      </c>
    </row>
    <row r="3278" spans="1:15" ht="56.25" hidden="1" customHeight="1">
      <c r="A3278" s="103">
        <f>MAX(A$1:A3277)+1</f>
        <v>3070</v>
      </c>
      <c r="B3278" s="150">
        <v>311503032</v>
      </c>
      <c r="C3278" s="150" t="s">
        <v>5647</v>
      </c>
      <c r="D3278" s="290" t="s">
        <v>5649</v>
      </c>
      <c r="E3278" s="150"/>
      <c r="F3278" s="147" t="s">
        <v>36</v>
      </c>
      <c r="G3278" s="147" t="s">
        <v>32</v>
      </c>
      <c r="H3278" s="373" t="s">
        <v>25</v>
      </c>
      <c r="I3278" s="374"/>
      <c r="J3278" s="375"/>
      <c r="K3278" s="150"/>
      <c r="L3278" s="147"/>
      <c r="M3278" s="147"/>
      <c r="N3278" s="103"/>
      <c r="O3278" s="103" t="s">
        <v>17</v>
      </c>
    </row>
    <row r="3279" spans="1:15" ht="33.75" hidden="1" customHeight="1">
      <c r="A3279" s="150">
        <f>MAX(A$1:A3278)+1</f>
        <v>3071</v>
      </c>
      <c r="B3279" s="133">
        <v>311503033</v>
      </c>
      <c r="C3279" s="134" t="s">
        <v>5650</v>
      </c>
      <c r="D3279" s="139" t="s">
        <v>5651</v>
      </c>
      <c r="E3279" s="140"/>
      <c r="F3279" s="95" t="s">
        <v>23</v>
      </c>
      <c r="G3279" s="147" t="s">
        <v>32</v>
      </c>
      <c r="H3279" s="373" t="s">
        <v>56</v>
      </c>
      <c r="I3279" s="374"/>
      <c r="J3279" s="375"/>
      <c r="K3279" s="125" t="s">
        <v>336</v>
      </c>
      <c r="L3279" s="114"/>
      <c r="M3279" s="291"/>
      <c r="N3279" s="103"/>
      <c r="O3279" s="103" t="s">
        <v>17</v>
      </c>
    </row>
    <row r="3280" spans="1:15" ht="33.75" hidden="1" customHeight="1">
      <c r="A3280" s="150">
        <f>MAX(A$1:A3279)+1</f>
        <v>3072</v>
      </c>
      <c r="B3280" s="133">
        <v>311503034</v>
      </c>
      <c r="C3280" s="134" t="s">
        <v>5652</v>
      </c>
      <c r="D3280" s="139" t="s">
        <v>5654</v>
      </c>
      <c r="E3280" s="140"/>
      <c r="F3280" s="95" t="s">
        <v>23</v>
      </c>
      <c r="G3280" s="147" t="s">
        <v>32</v>
      </c>
      <c r="H3280" s="373" t="s">
        <v>56</v>
      </c>
      <c r="I3280" s="374"/>
      <c r="J3280" s="375"/>
      <c r="K3280" s="125" t="s">
        <v>336</v>
      </c>
      <c r="L3280" s="114"/>
      <c r="M3280" s="291"/>
      <c r="N3280" s="103"/>
      <c r="O3280" s="103" t="s">
        <v>17</v>
      </c>
    </row>
    <row r="3281" spans="1:15" ht="33.75" hidden="1" customHeight="1">
      <c r="A3281" s="150">
        <f>MAX(A$1:A3280)+1</f>
        <v>3073</v>
      </c>
      <c r="B3281" s="133">
        <v>311503035</v>
      </c>
      <c r="C3281" s="134" t="s">
        <v>5655</v>
      </c>
      <c r="D3281" s="139" t="s">
        <v>5656</v>
      </c>
      <c r="E3281" s="140"/>
      <c r="F3281" s="95" t="s">
        <v>23</v>
      </c>
      <c r="G3281" s="147" t="s">
        <v>32</v>
      </c>
      <c r="H3281" s="373" t="s">
        <v>56</v>
      </c>
      <c r="I3281" s="374"/>
      <c r="J3281" s="375"/>
      <c r="K3281" s="125" t="s">
        <v>336</v>
      </c>
      <c r="L3281" s="114"/>
      <c r="M3281" s="291"/>
      <c r="N3281" s="103"/>
      <c r="O3281" s="103" t="s">
        <v>17</v>
      </c>
    </row>
    <row r="3282" spans="1:15" s="87" customFormat="1" ht="225" hidden="1" customHeight="1">
      <c r="A3282" s="105"/>
      <c r="B3282" s="105">
        <v>32</v>
      </c>
      <c r="C3282" s="105" t="s">
        <v>5657</v>
      </c>
      <c r="D3282" s="105" t="s">
        <v>5658</v>
      </c>
      <c r="E3282" s="262" t="s">
        <v>5659</v>
      </c>
      <c r="F3282" s="116"/>
      <c r="G3282" s="116"/>
      <c r="H3282" s="373"/>
      <c r="I3282" s="374"/>
      <c r="J3282" s="375"/>
      <c r="K3282" s="105" t="s">
        <v>5660</v>
      </c>
      <c r="L3282" s="116"/>
      <c r="M3282" s="116"/>
      <c r="N3282" s="103"/>
      <c r="O3282" s="103" t="s">
        <v>17</v>
      </c>
    </row>
    <row r="3283" spans="1:15" ht="33.75" hidden="1" customHeight="1">
      <c r="A3283" s="103">
        <f>MAX(A$1:A3282)+1</f>
        <v>3074</v>
      </c>
      <c r="B3283" s="103" t="s">
        <v>5661</v>
      </c>
      <c r="C3283" s="103" t="s">
        <v>5662</v>
      </c>
      <c r="D3283" s="180"/>
      <c r="E3283" s="103"/>
      <c r="F3283" s="114" t="s">
        <v>36</v>
      </c>
      <c r="G3283" s="114" t="s">
        <v>32</v>
      </c>
      <c r="H3283" s="373">
        <v>500</v>
      </c>
      <c r="I3283" s="374"/>
      <c r="J3283" s="375"/>
      <c r="K3283" s="190" t="s">
        <v>5662</v>
      </c>
      <c r="L3283" s="114"/>
      <c r="M3283" s="114"/>
      <c r="N3283" s="103"/>
      <c r="O3283" s="103" t="s">
        <v>17</v>
      </c>
    </row>
    <row r="3284" spans="1:15" s="87" customFormat="1" ht="22.5" hidden="1" customHeight="1">
      <c r="A3284" s="103"/>
      <c r="B3284" s="103">
        <v>3201</v>
      </c>
      <c r="C3284" s="103" t="s">
        <v>5663</v>
      </c>
      <c r="D3284" s="103"/>
      <c r="E3284" s="103"/>
      <c r="F3284" s="114"/>
      <c r="G3284" s="114"/>
      <c r="H3284" s="373"/>
      <c r="I3284" s="374"/>
      <c r="J3284" s="375"/>
      <c r="K3284" s="103"/>
      <c r="L3284" s="114"/>
      <c r="M3284" s="114"/>
      <c r="N3284" s="103"/>
      <c r="O3284" s="103" t="s">
        <v>17</v>
      </c>
    </row>
    <row r="3285" spans="1:15" ht="22.5" hidden="1" customHeight="1">
      <c r="A3285" s="103">
        <f>MAX(A$1:A3284)+1</f>
        <v>3075</v>
      </c>
      <c r="B3285" s="103">
        <v>320100001</v>
      </c>
      <c r="C3285" s="190" t="s">
        <v>5664</v>
      </c>
      <c r="D3285" s="103" t="s">
        <v>5665</v>
      </c>
      <c r="E3285" s="103"/>
      <c r="F3285" s="114" t="s">
        <v>36</v>
      </c>
      <c r="G3285" s="114" t="s">
        <v>32</v>
      </c>
      <c r="H3285" s="376">
        <v>1257</v>
      </c>
      <c r="I3285" s="377"/>
      <c r="J3285" s="378"/>
      <c r="K3285" s="103" t="s">
        <v>346</v>
      </c>
      <c r="L3285" s="188"/>
      <c r="M3285" s="188"/>
      <c r="N3285" s="103"/>
      <c r="O3285" s="103" t="s">
        <v>786</v>
      </c>
    </row>
    <row r="3286" spans="1:15" ht="22.5" hidden="1" customHeight="1">
      <c r="A3286" s="103">
        <f>MAX(A$1:A3285)+1</f>
        <v>3076</v>
      </c>
      <c r="B3286" s="103">
        <v>320100002</v>
      </c>
      <c r="C3286" s="190" t="s">
        <v>5666</v>
      </c>
      <c r="D3286" s="103"/>
      <c r="E3286" s="103"/>
      <c r="F3286" s="114" t="s">
        <v>36</v>
      </c>
      <c r="G3286" s="114" t="s">
        <v>32</v>
      </c>
      <c r="H3286" s="373">
        <v>1650</v>
      </c>
      <c r="I3286" s="374"/>
      <c r="J3286" s="375"/>
      <c r="K3286" s="103"/>
      <c r="L3286" s="114"/>
      <c r="M3286" s="126"/>
      <c r="N3286" s="103"/>
      <c r="O3286" s="103" t="s">
        <v>17</v>
      </c>
    </row>
    <row r="3287" spans="1:15" ht="33.75" hidden="1" customHeight="1">
      <c r="A3287" s="103">
        <f>MAX(A$1:A3286)+1</f>
        <v>3077</v>
      </c>
      <c r="B3287" s="103">
        <v>320100003</v>
      </c>
      <c r="C3287" s="269" t="s">
        <v>5667</v>
      </c>
      <c r="D3287" s="154" t="s">
        <v>5668</v>
      </c>
      <c r="E3287" s="154"/>
      <c r="F3287" s="114" t="s">
        <v>36</v>
      </c>
      <c r="G3287" s="188" t="s">
        <v>32</v>
      </c>
      <c r="H3287" s="376">
        <v>1538</v>
      </c>
      <c r="I3287" s="377"/>
      <c r="J3287" s="378"/>
      <c r="K3287" s="154"/>
      <c r="L3287" s="114"/>
      <c r="M3287" s="188"/>
      <c r="N3287" s="114"/>
      <c r="O3287" s="103" t="s">
        <v>1347</v>
      </c>
    </row>
    <row r="3288" spans="1:15" ht="22.5" hidden="1" customHeight="1">
      <c r="A3288" s="103">
        <f>MAX(A$1:A3287)+1</f>
        <v>3078</v>
      </c>
      <c r="B3288" s="103">
        <v>320100004</v>
      </c>
      <c r="C3288" s="190" t="s">
        <v>5669</v>
      </c>
      <c r="D3288" s="103"/>
      <c r="E3288" s="103"/>
      <c r="F3288" s="114" t="s">
        <v>36</v>
      </c>
      <c r="G3288" s="114" t="s">
        <v>32</v>
      </c>
      <c r="H3288" s="373">
        <v>2200</v>
      </c>
      <c r="I3288" s="374"/>
      <c r="J3288" s="375"/>
      <c r="K3288" s="103"/>
      <c r="L3288" s="114"/>
      <c r="M3288" s="126"/>
      <c r="N3288" s="103"/>
      <c r="O3288" s="103" t="s">
        <v>17</v>
      </c>
    </row>
    <row r="3289" spans="1:15" ht="22.5" hidden="1" customHeight="1">
      <c r="A3289" s="103">
        <f>MAX(A$1:A3288)+1</f>
        <v>3079</v>
      </c>
      <c r="B3289" s="103">
        <v>320100005</v>
      </c>
      <c r="C3289" s="190" t="s">
        <v>5670</v>
      </c>
      <c r="D3289" s="103"/>
      <c r="E3289" s="103"/>
      <c r="F3289" s="114" t="s">
        <v>36</v>
      </c>
      <c r="G3289" s="114" t="s">
        <v>32</v>
      </c>
      <c r="H3289" s="373">
        <v>3200</v>
      </c>
      <c r="I3289" s="374"/>
      <c r="J3289" s="375"/>
      <c r="K3289" s="103"/>
      <c r="L3289" s="114"/>
      <c r="M3289" s="114"/>
      <c r="N3289" s="103"/>
      <c r="O3289" s="103" t="s">
        <v>17</v>
      </c>
    </row>
    <row r="3290" spans="1:15" ht="22.5" hidden="1" customHeight="1">
      <c r="A3290" s="103">
        <f>MAX(A$1:A3289)+1</f>
        <v>3080</v>
      </c>
      <c r="B3290" s="103">
        <v>320100006</v>
      </c>
      <c r="C3290" s="190" t="s">
        <v>5671</v>
      </c>
      <c r="D3290" s="103"/>
      <c r="E3290" s="103"/>
      <c r="F3290" s="114" t="s">
        <v>36</v>
      </c>
      <c r="G3290" s="114" t="s">
        <v>32</v>
      </c>
      <c r="H3290" s="376">
        <v>2846</v>
      </c>
      <c r="I3290" s="377"/>
      <c r="J3290" s="378"/>
      <c r="K3290" s="103"/>
      <c r="L3290" s="188"/>
      <c r="M3290" s="188"/>
      <c r="N3290" s="103"/>
      <c r="O3290" s="103" t="s">
        <v>786</v>
      </c>
    </row>
    <row r="3291" spans="1:15" ht="22.5" hidden="1" customHeight="1">
      <c r="A3291" s="103">
        <f>MAX(A$1:A3290)+1</f>
        <v>3081</v>
      </c>
      <c r="B3291" s="103">
        <v>320100007</v>
      </c>
      <c r="C3291" s="190" t="s">
        <v>5672</v>
      </c>
      <c r="D3291" s="103"/>
      <c r="E3291" s="103"/>
      <c r="F3291" s="114" t="s">
        <v>36</v>
      </c>
      <c r="G3291" s="114" t="s">
        <v>32</v>
      </c>
      <c r="H3291" s="373">
        <v>2475</v>
      </c>
      <c r="I3291" s="374"/>
      <c r="J3291" s="375"/>
      <c r="K3291" s="103"/>
      <c r="L3291" s="114"/>
      <c r="M3291" s="126"/>
      <c r="N3291" s="103"/>
      <c r="O3291" s="103" t="s">
        <v>17</v>
      </c>
    </row>
    <row r="3292" spans="1:15" ht="22.5" hidden="1" customHeight="1">
      <c r="A3292" s="103">
        <f>MAX(A$1:A3291)+1</f>
        <v>3082</v>
      </c>
      <c r="B3292" s="103">
        <v>320100008</v>
      </c>
      <c r="C3292" s="190" t="s">
        <v>5673</v>
      </c>
      <c r="D3292" s="103"/>
      <c r="E3292" s="103"/>
      <c r="F3292" s="114" t="s">
        <v>36</v>
      </c>
      <c r="G3292" s="114" t="s">
        <v>32</v>
      </c>
      <c r="H3292" s="373">
        <v>2475</v>
      </c>
      <c r="I3292" s="374"/>
      <c r="J3292" s="375"/>
      <c r="K3292" s="103"/>
      <c r="L3292" s="114"/>
      <c r="M3292" s="126"/>
      <c r="N3292" s="103"/>
      <c r="O3292" s="103" t="s">
        <v>17</v>
      </c>
    </row>
    <row r="3293" spans="1:15" ht="22.5" hidden="1" customHeight="1">
      <c r="A3293" s="103">
        <f>MAX(A$1:A3292)+1</f>
        <v>3083</v>
      </c>
      <c r="B3293" s="103">
        <v>320100009</v>
      </c>
      <c r="C3293" s="190" t="s">
        <v>5674</v>
      </c>
      <c r="D3293" s="103"/>
      <c r="E3293" s="103"/>
      <c r="F3293" s="114" t="s">
        <v>36</v>
      </c>
      <c r="G3293" s="114" t="s">
        <v>32</v>
      </c>
      <c r="H3293" s="373">
        <v>2750</v>
      </c>
      <c r="I3293" s="374"/>
      <c r="J3293" s="375"/>
      <c r="K3293" s="103"/>
      <c r="L3293" s="114"/>
      <c r="M3293" s="126"/>
      <c r="N3293" s="103"/>
      <c r="O3293" s="103" t="s">
        <v>17</v>
      </c>
    </row>
    <row r="3294" spans="1:15" ht="22.5" hidden="1" customHeight="1">
      <c r="A3294" s="103">
        <f>MAX(A$1:A3293)+1</f>
        <v>3084</v>
      </c>
      <c r="B3294" s="103">
        <v>320100010</v>
      </c>
      <c r="C3294" s="67" t="s">
        <v>5675</v>
      </c>
      <c r="D3294" s="103" t="s">
        <v>5676</v>
      </c>
      <c r="E3294" s="103" t="s">
        <v>736</v>
      </c>
      <c r="F3294" s="114" t="s">
        <v>36</v>
      </c>
      <c r="G3294" s="114" t="s">
        <v>32</v>
      </c>
      <c r="H3294" s="376">
        <v>1399</v>
      </c>
      <c r="I3294" s="377"/>
      <c r="J3294" s="378"/>
      <c r="K3294" s="103"/>
      <c r="L3294" s="188"/>
      <c r="M3294" s="188"/>
      <c r="N3294" s="103"/>
      <c r="O3294" s="103" t="s">
        <v>786</v>
      </c>
    </row>
    <row r="3295" spans="1:15" ht="22.5" hidden="1" customHeight="1">
      <c r="A3295" s="103">
        <f>MAX(A$1:A3294)+1</f>
        <v>3085</v>
      </c>
      <c r="B3295" s="103" t="s">
        <v>5677</v>
      </c>
      <c r="C3295" s="67" t="s">
        <v>5678</v>
      </c>
      <c r="D3295" s="103"/>
      <c r="E3295" s="103"/>
      <c r="F3295" s="114" t="s">
        <v>36</v>
      </c>
      <c r="G3295" s="114" t="s">
        <v>32</v>
      </c>
      <c r="H3295" s="373">
        <v>500</v>
      </c>
      <c r="I3295" s="374"/>
      <c r="J3295" s="375"/>
      <c r="K3295" s="103"/>
      <c r="L3295" s="114"/>
      <c r="M3295" s="114"/>
      <c r="N3295" s="103"/>
      <c r="O3295" s="103" t="s">
        <v>17</v>
      </c>
    </row>
    <row r="3296" spans="1:15" ht="22.5" hidden="1" customHeight="1">
      <c r="A3296" s="103">
        <f>MAX(A$1:A3295)+1</f>
        <v>3086</v>
      </c>
      <c r="B3296" s="103">
        <v>320100011</v>
      </c>
      <c r="C3296" s="67" t="s">
        <v>5679</v>
      </c>
      <c r="D3296" s="103" t="s">
        <v>5680</v>
      </c>
      <c r="E3296" s="103" t="s">
        <v>5681</v>
      </c>
      <c r="F3296" s="114" t="s">
        <v>31</v>
      </c>
      <c r="G3296" s="114" t="s">
        <v>32</v>
      </c>
      <c r="H3296" s="376">
        <v>581</v>
      </c>
      <c r="I3296" s="377"/>
      <c r="J3296" s="378"/>
      <c r="K3296" s="103"/>
      <c r="L3296" s="188"/>
      <c r="M3296" s="188"/>
      <c r="N3296" s="103"/>
      <c r="O3296" s="103" t="s">
        <v>786</v>
      </c>
    </row>
    <row r="3297" spans="1:15" ht="22.5" hidden="1" customHeight="1">
      <c r="A3297" s="103">
        <f>MAX(A$1:A3296)+1</f>
        <v>3087</v>
      </c>
      <c r="B3297" s="103">
        <v>320100012</v>
      </c>
      <c r="C3297" s="103" t="s">
        <v>5682</v>
      </c>
      <c r="D3297" s="103" t="s">
        <v>5683</v>
      </c>
      <c r="E3297" s="103" t="s">
        <v>736</v>
      </c>
      <c r="F3297" s="114" t="s">
        <v>36</v>
      </c>
      <c r="G3297" s="114" t="s">
        <v>32</v>
      </c>
      <c r="H3297" s="376">
        <v>2401</v>
      </c>
      <c r="I3297" s="377"/>
      <c r="J3297" s="378"/>
      <c r="K3297" s="103"/>
      <c r="L3297" s="188"/>
      <c r="M3297" s="188"/>
      <c r="N3297" s="103"/>
      <c r="O3297" s="103" t="s">
        <v>786</v>
      </c>
    </row>
    <row r="3298" spans="1:15" ht="11.25" hidden="1" customHeight="1">
      <c r="A3298" s="103">
        <f>MAX(A$1:A3297)+1</f>
        <v>3088</v>
      </c>
      <c r="B3298" s="103">
        <v>320100013</v>
      </c>
      <c r="C3298" s="103" t="s">
        <v>5684</v>
      </c>
      <c r="D3298" s="103" t="s">
        <v>5685</v>
      </c>
      <c r="E3298" s="103"/>
      <c r="F3298" s="114" t="s">
        <v>36</v>
      </c>
      <c r="G3298" s="114" t="s">
        <v>32</v>
      </c>
      <c r="H3298" s="373">
        <v>245</v>
      </c>
      <c r="I3298" s="374"/>
      <c r="J3298" s="375"/>
      <c r="K3298" s="103"/>
      <c r="L3298" s="114"/>
      <c r="M3298" s="114"/>
      <c r="N3298" s="114"/>
      <c r="O3298" s="103" t="s">
        <v>94</v>
      </c>
    </row>
    <row r="3299" spans="1:15" ht="11.25" hidden="1" customHeight="1">
      <c r="A3299" s="103">
        <f>MAX(A$1:A3298)+1</f>
        <v>3089</v>
      </c>
      <c r="B3299" s="103" t="s">
        <v>5686</v>
      </c>
      <c r="C3299" s="103" t="s">
        <v>5687</v>
      </c>
      <c r="D3299" s="103" t="s">
        <v>5688</v>
      </c>
      <c r="E3299" s="103"/>
      <c r="F3299" s="114" t="s">
        <v>36</v>
      </c>
      <c r="G3299" s="114" t="s">
        <v>32</v>
      </c>
      <c r="H3299" s="373">
        <v>120</v>
      </c>
      <c r="I3299" s="374"/>
      <c r="J3299" s="375"/>
      <c r="K3299" s="103"/>
      <c r="L3299" s="114"/>
      <c r="M3299" s="114"/>
      <c r="N3299" s="114"/>
      <c r="O3299" s="103" t="s">
        <v>94</v>
      </c>
    </row>
    <row r="3300" spans="1:15" ht="67.5" hidden="1" customHeight="1">
      <c r="A3300" s="103">
        <f>MAX(A$1:A3299)+1</f>
        <v>3090</v>
      </c>
      <c r="B3300" s="103">
        <v>320100014</v>
      </c>
      <c r="C3300" s="104" t="s">
        <v>5689</v>
      </c>
      <c r="D3300" s="103" t="s">
        <v>5690</v>
      </c>
      <c r="E3300" s="103"/>
      <c r="F3300" s="118" t="s">
        <v>23</v>
      </c>
      <c r="G3300" s="188" t="s">
        <v>32</v>
      </c>
      <c r="H3300" s="373" t="s">
        <v>56</v>
      </c>
      <c r="I3300" s="374"/>
      <c r="J3300" s="375"/>
      <c r="K3300" s="104"/>
      <c r="L3300" s="114"/>
      <c r="M3300" s="114"/>
      <c r="N3300" s="103"/>
      <c r="O3300" s="103" t="s">
        <v>492</v>
      </c>
    </row>
    <row r="3301" spans="1:15" s="87" customFormat="1" ht="22.5" hidden="1" customHeight="1">
      <c r="A3301" s="103"/>
      <c r="B3301" s="103">
        <v>3202</v>
      </c>
      <c r="C3301" s="103" t="s">
        <v>5691</v>
      </c>
      <c r="D3301" s="103"/>
      <c r="E3301" s="103"/>
      <c r="F3301" s="114"/>
      <c r="G3301" s="114"/>
      <c r="H3301" s="373"/>
      <c r="I3301" s="374"/>
      <c r="J3301" s="375"/>
      <c r="K3301" s="103"/>
      <c r="L3301" s="114"/>
      <c r="M3301" s="114"/>
      <c r="N3301" s="103"/>
      <c r="O3301" s="103" t="s">
        <v>17</v>
      </c>
    </row>
    <row r="3302" spans="1:15" ht="22.5" hidden="1" customHeight="1">
      <c r="A3302" s="103">
        <f>MAX(A$1:A3301)+1</f>
        <v>3091</v>
      </c>
      <c r="B3302" s="103">
        <v>320200001</v>
      </c>
      <c r="C3302" s="190" t="s">
        <v>5692</v>
      </c>
      <c r="D3302" s="249" t="s">
        <v>5693</v>
      </c>
      <c r="E3302" s="103"/>
      <c r="F3302" s="114" t="s">
        <v>36</v>
      </c>
      <c r="G3302" s="114" t="s">
        <v>32</v>
      </c>
      <c r="H3302" s="373">
        <v>3800</v>
      </c>
      <c r="I3302" s="374"/>
      <c r="J3302" s="375"/>
      <c r="K3302" s="249"/>
      <c r="L3302" s="114"/>
      <c r="M3302" s="114"/>
      <c r="N3302" s="103"/>
      <c r="O3302" s="103" t="s">
        <v>17</v>
      </c>
    </row>
    <row r="3303" spans="1:15" ht="22.5" hidden="1" customHeight="1">
      <c r="A3303" s="103">
        <f>MAX(A$1:A3302)+1</f>
        <v>3092</v>
      </c>
      <c r="B3303" s="103">
        <v>320200002</v>
      </c>
      <c r="C3303" s="190" t="s">
        <v>5694</v>
      </c>
      <c r="D3303" s="249" t="s">
        <v>5696</v>
      </c>
      <c r="E3303" s="103"/>
      <c r="F3303" s="114" t="s">
        <v>36</v>
      </c>
      <c r="G3303" s="114" t="s">
        <v>32</v>
      </c>
      <c r="H3303" s="376">
        <v>1524</v>
      </c>
      <c r="I3303" s="377"/>
      <c r="J3303" s="378"/>
      <c r="K3303" s="249" t="s">
        <v>346</v>
      </c>
      <c r="L3303" s="188"/>
      <c r="M3303" s="188"/>
      <c r="N3303" s="103"/>
      <c r="O3303" s="103" t="s">
        <v>786</v>
      </c>
    </row>
    <row r="3304" spans="1:15" ht="22.5" hidden="1" customHeight="1">
      <c r="A3304" s="103">
        <f>MAX(A$1:A3303)+1</f>
        <v>3093</v>
      </c>
      <c r="B3304" s="103" t="s">
        <v>5697</v>
      </c>
      <c r="C3304" s="180" t="s">
        <v>5698</v>
      </c>
      <c r="D3304" s="67"/>
      <c r="E3304" s="103"/>
      <c r="F3304" s="114" t="s">
        <v>36</v>
      </c>
      <c r="G3304" s="114" t="s">
        <v>5699</v>
      </c>
      <c r="H3304" s="373">
        <v>200</v>
      </c>
      <c r="I3304" s="374"/>
      <c r="J3304" s="375"/>
      <c r="K3304" s="67" t="s">
        <v>5698</v>
      </c>
      <c r="L3304" s="114"/>
      <c r="M3304" s="114"/>
      <c r="N3304" s="103"/>
      <c r="O3304" s="103" t="s">
        <v>17</v>
      </c>
    </row>
    <row r="3305" spans="1:15" ht="22.5" hidden="1" customHeight="1">
      <c r="A3305" s="103">
        <f>MAX(A$1:A3304)+1</f>
        <v>3094</v>
      </c>
      <c r="B3305" s="103">
        <v>320200003</v>
      </c>
      <c r="C3305" s="190" t="s">
        <v>5695</v>
      </c>
      <c r="D3305" s="249" t="s">
        <v>5696</v>
      </c>
      <c r="E3305" s="103"/>
      <c r="F3305" s="114" t="s">
        <v>36</v>
      </c>
      <c r="G3305" s="114" t="s">
        <v>32</v>
      </c>
      <c r="H3305" s="373">
        <v>2200</v>
      </c>
      <c r="I3305" s="374"/>
      <c r="J3305" s="375"/>
      <c r="K3305" s="249"/>
      <c r="L3305" s="114"/>
      <c r="M3305" s="126"/>
      <c r="N3305" s="103"/>
      <c r="O3305" s="103" t="s">
        <v>17</v>
      </c>
    </row>
    <row r="3306" spans="1:15" ht="22.5" hidden="1" customHeight="1">
      <c r="A3306" s="103">
        <f>MAX(A$1:A3305)+1</f>
        <v>3095</v>
      </c>
      <c r="B3306" s="103" t="s">
        <v>5700</v>
      </c>
      <c r="C3306" s="180" t="s">
        <v>5698</v>
      </c>
      <c r="D3306" s="67"/>
      <c r="E3306" s="103"/>
      <c r="F3306" s="114" t="s">
        <v>36</v>
      </c>
      <c r="G3306" s="114" t="s">
        <v>5699</v>
      </c>
      <c r="H3306" s="373">
        <v>200</v>
      </c>
      <c r="I3306" s="374"/>
      <c r="J3306" s="375"/>
      <c r="K3306" s="67" t="s">
        <v>5698</v>
      </c>
      <c r="L3306" s="114"/>
      <c r="M3306" s="114"/>
      <c r="N3306" s="103"/>
      <c r="O3306" s="103" t="s">
        <v>17</v>
      </c>
    </row>
    <row r="3307" spans="1:15" ht="22.5" hidden="1" customHeight="1">
      <c r="A3307" s="103">
        <f>MAX(A$1:A3306)+1</f>
        <v>3096</v>
      </c>
      <c r="B3307" s="103">
        <v>320200004</v>
      </c>
      <c r="C3307" s="190" t="s">
        <v>5701</v>
      </c>
      <c r="D3307" s="249" t="s">
        <v>5702</v>
      </c>
      <c r="E3307" s="103" t="s">
        <v>5703</v>
      </c>
      <c r="F3307" s="114" t="s">
        <v>36</v>
      </c>
      <c r="G3307" s="114" t="s">
        <v>32</v>
      </c>
      <c r="H3307" s="376">
        <v>1607</v>
      </c>
      <c r="I3307" s="377"/>
      <c r="J3307" s="378"/>
      <c r="K3307" s="103"/>
      <c r="L3307" s="188"/>
      <c r="M3307" s="188"/>
      <c r="N3307" s="103"/>
      <c r="O3307" s="103" t="s">
        <v>786</v>
      </c>
    </row>
    <row r="3308" spans="1:15" ht="22.5" hidden="1" customHeight="1">
      <c r="A3308" s="103">
        <f>MAX(A$1:A3307)+1</f>
        <v>3097</v>
      </c>
      <c r="B3308" s="103">
        <v>320200005</v>
      </c>
      <c r="C3308" s="190" t="s">
        <v>5704</v>
      </c>
      <c r="D3308" s="249" t="s">
        <v>5696</v>
      </c>
      <c r="E3308" s="103"/>
      <c r="F3308" s="114" t="s">
        <v>36</v>
      </c>
      <c r="G3308" s="114" t="s">
        <v>32</v>
      </c>
      <c r="H3308" s="373">
        <v>2457</v>
      </c>
      <c r="I3308" s="374"/>
      <c r="J3308" s="375"/>
      <c r="K3308" s="103"/>
      <c r="L3308" s="114"/>
      <c r="M3308" s="126"/>
      <c r="N3308" s="103"/>
      <c r="O3308" s="103" t="s">
        <v>17</v>
      </c>
    </row>
    <row r="3309" spans="1:15" ht="22.5" hidden="1" customHeight="1">
      <c r="A3309" s="103">
        <f>MAX(A$1:A3308)+1</f>
        <v>3098</v>
      </c>
      <c r="B3309" s="103">
        <v>320200006</v>
      </c>
      <c r="C3309" s="190" t="s">
        <v>5705</v>
      </c>
      <c r="D3309" s="249" t="s">
        <v>5696</v>
      </c>
      <c r="E3309" s="103"/>
      <c r="F3309" s="114" t="s">
        <v>36</v>
      </c>
      <c r="G3309" s="114" t="s">
        <v>32</v>
      </c>
      <c r="H3309" s="373" t="s">
        <v>5706</v>
      </c>
      <c r="I3309" s="374"/>
      <c r="J3309" s="375"/>
      <c r="K3309" s="103"/>
      <c r="L3309" s="114"/>
      <c r="M3309" s="114"/>
      <c r="N3309" s="103"/>
      <c r="O3309" s="103" t="s">
        <v>17</v>
      </c>
    </row>
    <row r="3310" spans="1:15" ht="33.75" hidden="1" customHeight="1">
      <c r="A3310" s="103">
        <f>MAX(A$1:A3309)+1</f>
        <v>3099</v>
      </c>
      <c r="B3310" s="103">
        <v>320200007</v>
      </c>
      <c r="C3310" s="269" t="s">
        <v>5707</v>
      </c>
      <c r="D3310" s="261" t="s">
        <v>5708</v>
      </c>
      <c r="E3310" s="154"/>
      <c r="F3310" s="114" t="s">
        <v>36</v>
      </c>
      <c r="G3310" s="188" t="s">
        <v>32</v>
      </c>
      <c r="H3310" s="376">
        <v>2425</v>
      </c>
      <c r="I3310" s="377"/>
      <c r="J3310" s="378"/>
      <c r="K3310" s="154" t="s">
        <v>5709</v>
      </c>
      <c r="L3310" s="114"/>
      <c r="M3310" s="188"/>
      <c r="N3310" s="114"/>
      <c r="O3310" s="103" t="s">
        <v>1347</v>
      </c>
    </row>
    <row r="3311" spans="1:15" ht="22.5" hidden="1" customHeight="1">
      <c r="A3311" s="103">
        <f>MAX(A$1:A3310)+1</f>
        <v>3100</v>
      </c>
      <c r="B3311" s="103">
        <v>320200008</v>
      </c>
      <c r="C3311" s="190" t="s">
        <v>5710</v>
      </c>
      <c r="D3311" s="103" t="s">
        <v>5711</v>
      </c>
      <c r="E3311" s="103"/>
      <c r="F3311" s="114" t="s">
        <v>36</v>
      </c>
      <c r="G3311" s="114" t="s">
        <v>32</v>
      </c>
      <c r="H3311" s="373">
        <v>2475</v>
      </c>
      <c r="I3311" s="374"/>
      <c r="J3311" s="375"/>
      <c r="K3311" s="103"/>
      <c r="L3311" s="114"/>
      <c r="M3311" s="126"/>
      <c r="N3311" s="114"/>
      <c r="O3311" s="103" t="s">
        <v>94</v>
      </c>
    </row>
    <row r="3312" spans="1:15" ht="22.5" hidden="1" customHeight="1">
      <c r="A3312" s="103">
        <f>MAX(A$1:A3311)+1</f>
        <v>3101</v>
      </c>
      <c r="B3312" s="103">
        <v>320200009</v>
      </c>
      <c r="C3312" s="190" t="s">
        <v>5712</v>
      </c>
      <c r="D3312" s="103" t="s">
        <v>5696</v>
      </c>
      <c r="E3312" s="103"/>
      <c r="F3312" s="114" t="s">
        <v>36</v>
      </c>
      <c r="G3312" s="114" t="s">
        <v>32</v>
      </c>
      <c r="H3312" s="373">
        <v>2475</v>
      </c>
      <c r="I3312" s="374"/>
      <c r="J3312" s="375"/>
      <c r="K3312" s="103"/>
      <c r="L3312" s="114"/>
      <c r="M3312" s="126"/>
      <c r="N3312" s="103"/>
      <c r="O3312" s="103" t="s">
        <v>17</v>
      </c>
    </row>
    <row r="3313" spans="1:15" ht="22.5" hidden="1" customHeight="1">
      <c r="A3313" s="103">
        <f>MAX(A$1:A3312)+1</f>
        <v>3102</v>
      </c>
      <c r="B3313" s="103">
        <v>320200010</v>
      </c>
      <c r="C3313" s="190" t="s">
        <v>5713</v>
      </c>
      <c r="D3313" s="103" t="s">
        <v>5714</v>
      </c>
      <c r="E3313" s="103"/>
      <c r="F3313" s="114" t="s">
        <v>36</v>
      </c>
      <c r="G3313" s="114" t="s">
        <v>32</v>
      </c>
      <c r="H3313" s="373">
        <v>3300</v>
      </c>
      <c r="I3313" s="374"/>
      <c r="J3313" s="375"/>
      <c r="K3313" s="103"/>
      <c r="L3313" s="114"/>
      <c r="M3313" s="114"/>
      <c r="N3313" s="103"/>
      <c r="O3313" s="103" t="s">
        <v>17</v>
      </c>
    </row>
    <row r="3314" spans="1:15" ht="22.5" hidden="1" customHeight="1">
      <c r="A3314" s="103">
        <f>MAX(A$1:A3313)+1</f>
        <v>3103</v>
      </c>
      <c r="B3314" s="103" t="s">
        <v>5715</v>
      </c>
      <c r="C3314" s="289" t="s">
        <v>5716</v>
      </c>
      <c r="D3314" s="103" t="s">
        <v>4778</v>
      </c>
      <c r="E3314" s="103"/>
      <c r="F3314" s="114" t="s">
        <v>36</v>
      </c>
      <c r="G3314" s="114" t="s">
        <v>32</v>
      </c>
      <c r="H3314" s="373">
        <v>3230</v>
      </c>
      <c r="I3314" s="374"/>
      <c r="J3314" s="375"/>
      <c r="K3314" s="103"/>
      <c r="L3314" s="114"/>
      <c r="M3314" s="114"/>
      <c r="N3314" s="103"/>
      <c r="O3314" s="103" t="s">
        <v>17</v>
      </c>
    </row>
    <row r="3315" spans="1:15" ht="22.5" hidden="1" customHeight="1">
      <c r="A3315" s="103">
        <f>MAX(A$1:A3314)+1</f>
        <v>3104</v>
      </c>
      <c r="B3315" s="103">
        <v>320200011</v>
      </c>
      <c r="C3315" s="190" t="s">
        <v>5717</v>
      </c>
      <c r="D3315" s="103"/>
      <c r="E3315" s="103"/>
      <c r="F3315" s="114" t="s">
        <v>36</v>
      </c>
      <c r="G3315" s="114" t="s">
        <v>32</v>
      </c>
      <c r="H3315" s="373">
        <v>2200</v>
      </c>
      <c r="I3315" s="374"/>
      <c r="J3315" s="375"/>
      <c r="K3315" s="103"/>
      <c r="L3315" s="114"/>
      <c r="M3315" s="126"/>
      <c r="N3315" s="103"/>
      <c r="O3315" s="103" t="s">
        <v>17</v>
      </c>
    </row>
    <row r="3316" spans="1:15" ht="22.5" hidden="1" customHeight="1">
      <c r="A3316" s="103">
        <f>MAX(A$1:A3315)+1</f>
        <v>3105</v>
      </c>
      <c r="B3316" s="103">
        <v>320200012</v>
      </c>
      <c r="C3316" s="190" t="s">
        <v>5718</v>
      </c>
      <c r="D3316" s="103" t="s">
        <v>5719</v>
      </c>
      <c r="E3316" s="103"/>
      <c r="F3316" s="114" t="s">
        <v>36</v>
      </c>
      <c r="G3316" s="114" t="s">
        <v>32</v>
      </c>
      <c r="H3316" s="373">
        <v>2200</v>
      </c>
      <c r="I3316" s="374"/>
      <c r="J3316" s="375"/>
      <c r="K3316" s="103"/>
      <c r="L3316" s="114"/>
      <c r="M3316" s="126"/>
      <c r="N3316" s="103"/>
      <c r="O3316" s="103" t="s">
        <v>17</v>
      </c>
    </row>
    <row r="3317" spans="1:15" ht="22.5" hidden="1" customHeight="1">
      <c r="A3317" s="103">
        <f>MAX(A$1:A3316)+1</f>
        <v>3106</v>
      </c>
      <c r="B3317" s="103">
        <v>320200013</v>
      </c>
      <c r="C3317" s="190" t="s">
        <v>5720</v>
      </c>
      <c r="D3317" s="103"/>
      <c r="E3317" s="103"/>
      <c r="F3317" s="114" t="s">
        <v>36</v>
      </c>
      <c r="G3317" s="114" t="s">
        <v>32</v>
      </c>
      <c r="H3317" s="373">
        <v>2657</v>
      </c>
      <c r="I3317" s="374"/>
      <c r="J3317" s="375"/>
      <c r="K3317" s="103"/>
      <c r="L3317" s="114"/>
      <c r="M3317" s="126"/>
      <c r="N3317" s="103"/>
      <c r="O3317" s="103" t="s">
        <v>17</v>
      </c>
    </row>
    <row r="3318" spans="1:15" ht="22.5" hidden="1" customHeight="1">
      <c r="A3318" s="103">
        <f>MAX(A$1:A3317)+1</f>
        <v>3107</v>
      </c>
      <c r="B3318" s="103">
        <v>320200014</v>
      </c>
      <c r="C3318" s="67" t="s">
        <v>5721</v>
      </c>
      <c r="D3318" s="103"/>
      <c r="E3318" s="103"/>
      <c r="F3318" s="114" t="s">
        <v>36</v>
      </c>
      <c r="G3318" s="114" t="s">
        <v>32</v>
      </c>
      <c r="H3318" s="373">
        <v>1500</v>
      </c>
      <c r="I3318" s="374"/>
      <c r="J3318" s="375"/>
      <c r="K3318" s="103"/>
      <c r="L3318" s="114"/>
      <c r="M3318" s="114"/>
      <c r="N3318" s="103"/>
      <c r="O3318" s="103" t="s">
        <v>17</v>
      </c>
    </row>
    <row r="3319" spans="1:15" ht="22.5" hidden="1" customHeight="1">
      <c r="A3319" s="103">
        <f>MAX(A$1:A3318)+1</f>
        <v>3108</v>
      </c>
      <c r="B3319" s="103">
        <v>320200015</v>
      </c>
      <c r="C3319" s="67" t="s">
        <v>5722</v>
      </c>
      <c r="D3319" s="103"/>
      <c r="E3319" s="103"/>
      <c r="F3319" s="114" t="s">
        <v>36</v>
      </c>
      <c r="G3319" s="114" t="s">
        <v>32</v>
      </c>
      <c r="H3319" s="373">
        <v>1500</v>
      </c>
      <c r="I3319" s="374"/>
      <c r="J3319" s="375"/>
      <c r="K3319" s="103"/>
      <c r="L3319" s="114"/>
      <c r="M3319" s="114"/>
      <c r="N3319" s="103"/>
      <c r="O3319" s="103" t="s">
        <v>17</v>
      </c>
    </row>
    <row r="3320" spans="1:15" s="87" customFormat="1" ht="22.5" hidden="1" customHeight="1">
      <c r="A3320" s="103"/>
      <c r="B3320" s="103">
        <v>3203</v>
      </c>
      <c r="C3320" s="103" t="s">
        <v>5723</v>
      </c>
      <c r="D3320" s="103"/>
      <c r="E3320" s="103"/>
      <c r="F3320" s="114"/>
      <c r="G3320" s="114"/>
      <c r="H3320" s="373"/>
      <c r="I3320" s="374"/>
      <c r="J3320" s="375"/>
      <c r="K3320" s="103"/>
      <c r="L3320" s="114"/>
      <c r="M3320" s="114"/>
      <c r="N3320" s="103"/>
      <c r="O3320" s="103" t="s">
        <v>17</v>
      </c>
    </row>
    <row r="3321" spans="1:15" ht="22.5" hidden="1" customHeight="1">
      <c r="A3321" s="103">
        <f>MAX(A$1:A3320)+1</f>
        <v>3109</v>
      </c>
      <c r="B3321" s="103">
        <v>320300001</v>
      </c>
      <c r="C3321" s="103" t="s">
        <v>5724</v>
      </c>
      <c r="D3321" s="103"/>
      <c r="E3321" s="103"/>
      <c r="F3321" s="114" t="s">
        <v>36</v>
      </c>
      <c r="G3321" s="114" t="s">
        <v>32</v>
      </c>
      <c r="H3321" s="373" t="s">
        <v>5706</v>
      </c>
      <c r="I3321" s="374"/>
      <c r="J3321" s="375"/>
      <c r="K3321" s="103"/>
      <c r="L3321" s="114"/>
      <c r="M3321" s="114"/>
      <c r="N3321" s="103"/>
      <c r="O3321" s="103" t="s">
        <v>17</v>
      </c>
    </row>
    <row r="3322" spans="1:15" ht="22.5" hidden="1" customHeight="1">
      <c r="A3322" s="103">
        <f>MAX(A$1:A3321)+1</f>
        <v>3110</v>
      </c>
      <c r="B3322" s="103">
        <v>320300002</v>
      </c>
      <c r="C3322" s="103" t="s">
        <v>5725</v>
      </c>
      <c r="D3322" s="103"/>
      <c r="E3322" s="103" t="s">
        <v>5726</v>
      </c>
      <c r="F3322" s="114" t="s">
        <v>36</v>
      </c>
      <c r="G3322" s="114" t="s">
        <v>32</v>
      </c>
      <c r="H3322" s="373">
        <v>1650</v>
      </c>
      <c r="I3322" s="374"/>
      <c r="J3322" s="375"/>
      <c r="K3322" s="103"/>
      <c r="L3322" s="114"/>
      <c r="M3322" s="126"/>
      <c r="N3322" s="103"/>
      <c r="O3322" s="103" t="s">
        <v>17</v>
      </c>
    </row>
    <row r="3323" spans="1:15" ht="22.5" hidden="1" customHeight="1">
      <c r="A3323" s="103">
        <f>MAX(A$1:A3322)+1</f>
        <v>3111</v>
      </c>
      <c r="B3323" s="103">
        <v>320300003</v>
      </c>
      <c r="C3323" s="103" t="s">
        <v>5727</v>
      </c>
      <c r="D3323" s="103" t="s">
        <v>5728</v>
      </c>
      <c r="E3323" s="103"/>
      <c r="F3323" s="114" t="s">
        <v>36</v>
      </c>
      <c r="G3323" s="114" t="s">
        <v>32</v>
      </c>
      <c r="H3323" s="373">
        <v>2200</v>
      </c>
      <c r="I3323" s="374"/>
      <c r="J3323" s="375"/>
      <c r="K3323" s="103"/>
      <c r="L3323" s="114"/>
      <c r="M3323" s="126"/>
      <c r="N3323" s="103"/>
      <c r="O3323" s="103" t="s">
        <v>17</v>
      </c>
    </row>
    <row r="3324" spans="1:15" s="87" customFormat="1" ht="22.5" hidden="1" customHeight="1">
      <c r="A3324" s="103"/>
      <c r="B3324" s="103">
        <v>3204</v>
      </c>
      <c r="C3324" s="103" t="s">
        <v>5729</v>
      </c>
      <c r="D3324" s="103"/>
      <c r="E3324" s="103"/>
      <c r="F3324" s="114"/>
      <c r="G3324" s="114"/>
      <c r="H3324" s="373"/>
      <c r="I3324" s="374"/>
      <c r="J3324" s="375"/>
      <c r="K3324" s="103"/>
      <c r="L3324" s="114"/>
      <c r="M3324" s="114"/>
      <c r="N3324" s="103"/>
      <c r="O3324" s="103" t="s">
        <v>17</v>
      </c>
    </row>
    <row r="3325" spans="1:15" ht="22.5" hidden="1" customHeight="1">
      <c r="A3325" s="103">
        <f>MAX(A$1:A3324)+1</f>
        <v>3112</v>
      </c>
      <c r="B3325" s="103">
        <v>320400001</v>
      </c>
      <c r="C3325" s="190" t="s">
        <v>5730</v>
      </c>
      <c r="D3325" s="249" t="s">
        <v>5731</v>
      </c>
      <c r="E3325" s="103"/>
      <c r="F3325" s="114" t="s">
        <v>36</v>
      </c>
      <c r="G3325" s="114" t="s">
        <v>5732</v>
      </c>
      <c r="H3325" s="373" t="s">
        <v>5706</v>
      </c>
      <c r="I3325" s="374"/>
      <c r="J3325" s="375"/>
      <c r="K3325" s="249" t="s">
        <v>346</v>
      </c>
      <c r="L3325" s="114"/>
      <c r="M3325" s="114"/>
      <c r="N3325" s="103"/>
      <c r="O3325" s="103" t="s">
        <v>17</v>
      </c>
    </row>
    <row r="3326" spans="1:15" ht="22.5" hidden="1" customHeight="1">
      <c r="A3326" s="103">
        <f>MAX(A$1:A3325)+1</f>
        <v>3113</v>
      </c>
      <c r="B3326" s="103">
        <v>320400002</v>
      </c>
      <c r="C3326" s="190" t="s">
        <v>5733</v>
      </c>
      <c r="D3326" s="249" t="s">
        <v>5734</v>
      </c>
      <c r="E3326" s="103"/>
      <c r="F3326" s="114" t="s">
        <v>36</v>
      </c>
      <c r="G3326" s="114" t="s">
        <v>32</v>
      </c>
      <c r="H3326" s="373">
        <v>1650</v>
      </c>
      <c r="I3326" s="374"/>
      <c r="J3326" s="375"/>
      <c r="K3326" s="249"/>
      <c r="L3326" s="114"/>
      <c r="M3326" s="126"/>
      <c r="N3326" s="103"/>
      <c r="O3326" s="103" t="s">
        <v>17</v>
      </c>
    </row>
    <row r="3327" spans="1:15" ht="22.5" hidden="1" customHeight="1">
      <c r="A3327" s="103">
        <f>MAX(A$1:A3326)+1</f>
        <v>3114</v>
      </c>
      <c r="B3327" s="103">
        <v>320400003</v>
      </c>
      <c r="C3327" s="190" t="s">
        <v>5735</v>
      </c>
      <c r="D3327" s="249" t="s">
        <v>5736</v>
      </c>
      <c r="E3327" s="103" t="s">
        <v>5737</v>
      </c>
      <c r="F3327" s="114" t="s">
        <v>36</v>
      </c>
      <c r="G3327" s="114" t="s">
        <v>32</v>
      </c>
      <c r="H3327" s="373">
        <v>2200</v>
      </c>
      <c r="I3327" s="374"/>
      <c r="J3327" s="375"/>
      <c r="K3327" s="249" t="s">
        <v>346</v>
      </c>
      <c r="L3327" s="114"/>
      <c r="M3327" s="114"/>
      <c r="N3327" s="103"/>
      <c r="O3327" s="103" t="s">
        <v>17</v>
      </c>
    </row>
    <row r="3328" spans="1:15" ht="22.5" hidden="1" customHeight="1">
      <c r="A3328" s="103">
        <f>MAX(A$1:A3327)+1</f>
        <v>3115</v>
      </c>
      <c r="B3328" s="103" t="s">
        <v>5738</v>
      </c>
      <c r="C3328" s="190" t="s">
        <v>5739</v>
      </c>
      <c r="D3328" s="249" t="s">
        <v>4778</v>
      </c>
      <c r="E3328" s="103"/>
      <c r="F3328" s="114" t="s">
        <v>36</v>
      </c>
      <c r="G3328" s="114" t="s">
        <v>32</v>
      </c>
      <c r="H3328" s="376">
        <v>4173</v>
      </c>
      <c r="I3328" s="377"/>
      <c r="J3328" s="378"/>
      <c r="K3328" s="249"/>
      <c r="L3328" s="188"/>
      <c r="M3328" s="188"/>
      <c r="N3328" s="103"/>
      <c r="O3328" s="103" t="s">
        <v>786</v>
      </c>
    </row>
    <row r="3329" spans="1:15" ht="22.5" hidden="1" customHeight="1">
      <c r="A3329" s="103">
        <f>MAX(A$1:A3328)+1</f>
        <v>3116</v>
      </c>
      <c r="B3329" s="103" t="s">
        <v>5740</v>
      </c>
      <c r="C3329" s="190" t="s">
        <v>5741</v>
      </c>
      <c r="D3329" s="249"/>
      <c r="E3329" s="103"/>
      <c r="F3329" s="114" t="s">
        <v>36</v>
      </c>
      <c r="G3329" s="114" t="s">
        <v>32</v>
      </c>
      <c r="H3329" s="373">
        <v>4520</v>
      </c>
      <c r="I3329" s="374"/>
      <c r="J3329" s="375"/>
      <c r="K3329" s="249" t="s">
        <v>346</v>
      </c>
      <c r="L3329" s="114"/>
      <c r="M3329" s="114"/>
      <c r="N3329" s="103"/>
      <c r="O3329" s="103" t="s">
        <v>17</v>
      </c>
    </row>
    <row r="3330" spans="1:15" ht="22.5" hidden="1" customHeight="1">
      <c r="A3330" s="103">
        <f>MAX(A$1:A3329)+1</f>
        <v>3117</v>
      </c>
      <c r="B3330" s="103" t="s">
        <v>5742</v>
      </c>
      <c r="C3330" s="190" t="s">
        <v>5743</v>
      </c>
      <c r="D3330" s="298" t="s">
        <v>5745</v>
      </c>
      <c r="E3330" s="103"/>
      <c r="F3330" s="114" t="s">
        <v>36</v>
      </c>
      <c r="G3330" s="114" t="s">
        <v>32</v>
      </c>
      <c r="H3330" s="373">
        <v>4520</v>
      </c>
      <c r="I3330" s="374"/>
      <c r="J3330" s="375"/>
      <c r="K3330" s="103"/>
      <c r="L3330" s="114"/>
      <c r="M3330" s="114"/>
      <c r="N3330" s="103"/>
      <c r="O3330" s="103" t="s">
        <v>17</v>
      </c>
    </row>
    <row r="3331" spans="1:15" ht="22.5" hidden="1" customHeight="1">
      <c r="A3331" s="103">
        <f>MAX(A$1:A3330)+1</f>
        <v>3118</v>
      </c>
      <c r="B3331" s="103" t="s">
        <v>5746</v>
      </c>
      <c r="C3331" s="292" t="s">
        <v>5747</v>
      </c>
      <c r="D3331" s="103"/>
      <c r="E3331" s="103"/>
      <c r="F3331" s="114" t="s">
        <v>36</v>
      </c>
      <c r="G3331" s="114" t="s">
        <v>32</v>
      </c>
      <c r="H3331" s="373">
        <v>4520</v>
      </c>
      <c r="I3331" s="374"/>
      <c r="J3331" s="375"/>
      <c r="K3331" s="103"/>
      <c r="L3331" s="114"/>
      <c r="M3331" s="114"/>
      <c r="N3331" s="103"/>
      <c r="O3331" s="103" t="s">
        <v>17</v>
      </c>
    </row>
    <row r="3332" spans="1:15" ht="22.5" hidden="1" customHeight="1">
      <c r="A3332" s="103">
        <f>MAX(A$1:A3331)+1</f>
        <v>3119</v>
      </c>
      <c r="B3332" s="103">
        <v>320400004</v>
      </c>
      <c r="C3332" s="190" t="s">
        <v>5749</v>
      </c>
      <c r="D3332" s="103" t="s">
        <v>4778</v>
      </c>
      <c r="E3332" s="103"/>
      <c r="F3332" s="114" t="s">
        <v>36</v>
      </c>
      <c r="G3332" s="114" t="s">
        <v>32</v>
      </c>
      <c r="H3332" s="373">
        <v>3750</v>
      </c>
      <c r="I3332" s="374"/>
      <c r="J3332" s="375"/>
      <c r="K3332" s="103"/>
      <c r="L3332" s="114"/>
      <c r="M3332" s="114"/>
      <c r="N3332" s="103"/>
      <c r="O3332" s="103" t="s">
        <v>17</v>
      </c>
    </row>
    <row r="3333" spans="1:15" ht="22.5" hidden="1" customHeight="1">
      <c r="A3333" s="103">
        <f>MAX(A$1:A3332)+1</f>
        <v>3120</v>
      </c>
      <c r="B3333" s="103">
        <v>320400005</v>
      </c>
      <c r="C3333" s="293" t="s">
        <v>5750</v>
      </c>
      <c r="D3333" s="154" t="s">
        <v>5751</v>
      </c>
      <c r="E3333" s="154" t="s">
        <v>5752</v>
      </c>
      <c r="F3333" s="116" t="s">
        <v>36</v>
      </c>
      <c r="G3333" s="188" t="s">
        <v>32</v>
      </c>
      <c r="H3333" s="373">
        <v>2935</v>
      </c>
      <c r="I3333" s="374"/>
      <c r="J3333" s="375"/>
      <c r="K3333" s="154"/>
      <c r="L3333" s="114"/>
      <c r="M3333" s="188"/>
      <c r="N3333" s="114"/>
      <c r="O3333" s="103" t="s">
        <v>828</v>
      </c>
    </row>
    <row r="3334" spans="1:15" ht="22.5" hidden="1" customHeight="1">
      <c r="A3334" s="103">
        <f>MAX(A$1:A3333)+1</f>
        <v>3121</v>
      </c>
      <c r="B3334" s="103">
        <v>320400006</v>
      </c>
      <c r="C3334" s="103" t="s">
        <v>5753</v>
      </c>
      <c r="D3334" s="103" t="s">
        <v>5754</v>
      </c>
      <c r="E3334" s="103"/>
      <c r="F3334" s="114" t="s">
        <v>23</v>
      </c>
      <c r="G3334" s="114" t="s">
        <v>32</v>
      </c>
      <c r="H3334" s="373" t="s">
        <v>56</v>
      </c>
      <c r="I3334" s="374"/>
      <c r="J3334" s="375"/>
      <c r="K3334" s="259" t="s">
        <v>336</v>
      </c>
      <c r="L3334" s="114"/>
      <c r="M3334" s="114"/>
      <c r="N3334" s="103"/>
      <c r="O3334" s="103" t="s">
        <v>17</v>
      </c>
    </row>
    <row r="3335" spans="1:15" ht="22.5" hidden="1" customHeight="1">
      <c r="A3335" s="103">
        <f>MAX(A$1:A3334)+1</f>
        <v>3122</v>
      </c>
      <c r="B3335" s="103">
        <v>320400007</v>
      </c>
      <c r="C3335" s="103" t="s">
        <v>5755</v>
      </c>
      <c r="D3335" s="103" t="s">
        <v>5756</v>
      </c>
      <c r="E3335" s="103"/>
      <c r="F3335" s="114" t="s">
        <v>23</v>
      </c>
      <c r="G3335" s="114" t="s">
        <v>32</v>
      </c>
      <c r="H3335" s="373" t="s">
        <v>56</v>
      </c>
      <c r="I3335" s="374"/>
      <c r="J3335" s="375"/>
      <c r="K3335" s="259" t="s">
        <v>336</v>
      </c>
      <c r="L3335" s="114"/>
      <c r="M3335" s="114"/>
      <c r="N3335" s="103"/>
      <c r="O3335" s="103" t="s">
        <v>17</v>
      </c>
    </row>
    <row r="3336" spans="1:15" ht="33.75" hidden="1" customHeight="1">
      <c r="A3336" s="103">
        <f>MAX(A$1:A3335)+1</f>
        <v>3123</v>
      </c>
      <c r="B3336" s="103">
        <v>320400008</v>
      </c>
      <c r="C3336" s="103" t="s">
        <v>5757</v>
      </c>
      <c r="D3336" s="103" t="s">
        <v>5758</v>
      </c>
      <c r="E3336" s="103" t="s">
        <v>5759</v>
      </c>
      <c r="F3336" s="114" t="s">
        <v>23</v>
      </c>
      <c r="G3336" s="114" t="s">
        <v>32</v>
      </c>
      <c r="H3336" s="373" t="s">
        <v>56</v>
      </c>
      <c r="I3336" s="374"/>
      <c r="J3336" s="375"/>
      <c r="K3336" s="103"/>
      <c r="L3336" s="114"/>
      <c r="M3336" s="114"/>
      <c r="N3336" s="114"/>
      <c r="O3336" s="103" t="s">
        <v>94</v>
      </c>
    </row>
    <row r="3337" spans="1:15" s="87" customFormat="1" ht="22.5" hidden="1" customHeight="1">
      <c r="A3337" s="103"/>
      <c r="B3337" s="103">
        <v>3205</v>
      </c>
      <c r="C3337" s="103" t="s">
        <v>5760</v>
      </c>
      <c r="D3337" s="103"/>
      <c r="E3337" s="103"/>
      <c r="F3337" s="114"/>
      <c r="G3337" s="114"/>
      <c r="H3337" s="373"/>
      <c r="I3337" s="374"/>
      <c r="J3337" s="375"/>
      <c r="K3337" s="103"/>
      <c r="L3337" s="114"/>
      <c r="M3337" s="114"/>
      <c r="N3337" s="103"/>
      <c r="O3337" s="103" t="s">
        <v>17</v>
      </c>
    </row>
    <row r="3338" spans="1:15" ht="22.5" hidden="1" customHeight="1">
      <c r="A3338" s="103">
        <f>MAX(A$1:A3337)+1</f>
        <v>3124</v>
      </c>
      <c r="B3338" s="103">
        <v>320500001</v>
      </c>
      <c r="C3338" s="103" t="s">
        <v>5761</v>
      </c>
      <c r="D3338" s="103"/>
      <c r="E3338" s="103"/>
      <c r="F3338" s="114" t="s">
        <v>36</v>
      </c>
      <c r="G3338" s="114" t="s">
        <v>32</v>
      </c>
      <c r="H3338" s="376">
        <v>2145</v>
      </c>
      <c r="I3338" s="377"/>
      <c r="J3338" s="378"/>
      <c r="K3338" s="190" t="s">
        <v>346</v>
      </c>
      <c r="L3338" s="188"/>
      <c r="M3338" s="188"/>
      <c r="N3338" s="103"/>
      <c r="O3338" s="103" t="s">
        <v>786</v>
      </c>
    </row>
    <row r="3339" spans="1:15" ht="22.5" hidden="1" customHeight="1">
      <c r="A3339" s="103">
        <f>MAX(A$1:A3338)+1</f>
        <v>3125</v>
      </c>
      <c r="B3339" s="103" t="s">
        <v>5762</v>
      </c>
      <c r="C3339" s="180" t="s">
        <v>5763</v>
      </c>
      <c r="D3339" s="243"/>
      <c r="E3339" s="103"/>
      <c r="F3339" s="114" t="s">
        <v>36</v>
      </c>
      <c r="G3339" s="114" t="s">
        <v>32</v>
      </c>
      <c r="H3339" s="373" t="s">
        <v>5764</v>
      </c>
      <c r="I3339" s="374"/>
      <c r="J3339" s="375"/>
      <c r="K3339" s="249" t="s">
        <v>5763</v>
      </c>
      <c r="L3339" s="114"/>
      <c r="M3339" s="114"/>
      <c r="N3339" s="103"/>
      <c r="O3339" s="103" t="s">
        <v>17</v>
      </c>
    </row>
    <row r="3340" spans="1:15" ht="22.5" hidden="1" customHeight="1">
      <c r="A3340" s="103">
        <f>MAX(A$1:A3339)+1</f>
        <v>3126</v>
      </c>
      <c r="B3340" s="103" t="s">
        <v>5765</v>
      </c>
      <c r="C3340" s="103" t="s">
        <v>5766</v>
      </c>
      <c r="D3340" s="103"/>
      <c r="E3340" s="103"/>
      <c r="F3340" s="114" t="s">
        <v>36</v>
      </c>
      <c r="G3340" s="114" t="s">
        <v>32</v>
      </c>
      <c r="H3340" s="373">
        <v>2387</v>
      </c>
      <c r="I3340" s="374"/>
      <c r="J3340" s="375"/>
      <c r="K3340" s="103"/>
      <c r="L3340" s="114"/>
      <c r="M3340" s="114"/>
      <c r="N3340" s="103"/>
      <c r="O3340" s="103" t="s">
        <v>17</v>
      </c>
    </row>
    <row r="3341" spans="1:15" ht="45" hidden="1" customHeight="1">
      <c r="A3341" s="103">
        <f>MAX(A$1:A3340)+1</f>
        <v>3127</v>
      </c>
      <c r="B3341" s="133" t="s">
        <v>5767</v>
      </c>
      <c r="C3341" s="135" t="s">
        <v>5768</v>
      </c>
      <c r="D3341" s="150" t="s">
        <v>5769</v>
      </c>
      <c r="E3341" s="145"/>
      <c r="F3341" s="95" t="s">
        <v>23</v>
      </c>
      <c r="G3341" s="80" t="s">
        <v>32</v>
      </c>
      <c r="H3341" s="373" t="s">
        <v>56</v>
      </c>
      <c r="I3341" s="374"/>
      <c r="J3341" s="375"/>
      <c r="K3341" s="125" t="s">
        <v>336</v>
      </c>
      <c r="L3341" s="114"/>
      <c r="M3341" s="114"/>
      <c r="N3341" s="103"/>
      <c r="O3341" s="103" t="s">
        <v>17</v>
      </c>
    </row>
    <row r="3342" spans="1:15" ht="45" hidden="1" customHeight="1">
      <c r="A3342" s="103">
        <f>MAX(A$1:A3341)+1</f>
        <v>3128</v>
      </c>
      <c r="B3342" s="103">
        <v>320500002</v>
      </c>
      <c r="C3342" s="103" t="s">
        <v>5770</v>
      </c>
      <c r="D3342" s="103" t="s">
        <v>5771</v>
      </c>
      <c r="E3342" s="103"/>
      <c r="F3342" s="114" t="s">
        <v>36</v>
      </c>
      <c r="G3342" s="114" t="s">
        <v>32</v>
      </c>
      <c r="H3342" s="376">
        <v>3500</v>
      </c>
      <c r="I3342" s="377"/>
      <c r="J3342" s="378"/>
      <c r="K3342" s="249" t="s">
        <v>5772</v>
      </c>
      <c r="L3342" s="188"/>
      <c r="M3342" s="188"/>
      <c r="N3342" s="103"/>
      <c r="O3342" s="103" t="s">
        <v>786</v>
      </c>
    </row>
    <row r="3343" spans="1:15" ht="22.5" hidden="1" customHeight="1">
      <c r="A3343" s="103">
        <f>MAX(A$1:A3342)+1</f>
        <v>3129</v>
      </c>
      <c r="B3343" s="103" t="s">
        <v>5773</v>
      </c>
      <c r="C3343" s="180" t="s">
        <v>5774</v>
      </c>
      <c r="D3343" s="103"/>
      <c r="E3343" s="103"/>
      <c r="F3343" s="114" t="s">
        <v>36</v>
      </c>
      <c r="G3343" s="114" t="s">
        <v>5699</v>
      </c>
      <c r="H3343" s="373">
        <v>500</v>
      </c>
      <c r="I3343" s="374"/>
      <c r="J3343" s="375"/>
      <c r="K3343" s="259" t="s">
        <v>5774</v>
      </c>
      <c r="L3343" s="114"/>
      <c r="M3343" s="114"/>
      <c r="N3343" s="103"/>
      <c r="O3343" s="103" t="s">
        <v>17</v>
      </c>
    </row>
    <row r="3344" spans="1:15" ht="22.5" hidden="1" customHeight="1">
      <c r="A3344" s="103">
        <f>MAX(A$1:A3343)+1</f>
        <v>3130</v>
      </c>
      <c r="B3344" s="103" t="s">
        <v>5775</v>
      </c>
      <c r="C3344" s="103" t="s">
        <v>5776</v>
      </c>
      <c r="D3344" s="103" t="s">
        <v>5777</v>
      </c>
      <c r="E3344" s="103"/>
      <c r="F3344" s="116" t="s">
        <v>36</v>
      </c>
      <c r="G3344" s="114" t="s">
        <v>32</v>
      </c>
      <c r="H3344" s="376">
        <v>3736</v>
      </c>
      <c r="I3344" s="377"/>
      <c r="J3344" s="378"/>
      <c r="K3344" s="103"/>
      <c r="L3344" s="188"/>
      <c r="M3344" s="188"/>
      <c r="N3344" s="103"/>
      <c r="O3344" s="103" t="s">
        <v>786</v>
      </c>
    </row>
    <row r="3345" spans="1:15" ht="45" hidden="1" customHeight="1">
      <c r="A3345" s="103">
        <f>MAX(A$1:A3344)+1</f>
        <v>3131</v>
      </c>
      <c r="B3345" s="103">
        <v>320500003</v>
      </c>
      <c r="C3345" s="103" t="s">
        <v>5778</v>
      </c>
      <c r="D3345" s="298" t="s">
        <v>5779</v>
      </c>
      <c r="E3345" s="103"/>
      <c r="F3345" s="114" t="s">
        <v>36</v>
      </c>
      <c r="G3345" s="114" t="s">
        <v>32</v>
      </c>
      <c r="H3345" s="376">
        <v>4320</v>
      </c>
      <c r="I3345" s="377"/>
      <c r="J3345" s="378"/>
      <c r="K3345" s="249" t="s">
        <v>5780</v>
      </c>
      <c r="L3345" s="188"/>
      <c r="M3345" s="188"/>
      <c r="N3345" s="103"/>
      <c r="O3345" s="103" t="s">
        <v>786</v>
      </c>
    </row>
    <row r="3346" spans="1:15" ht="22.5" hidden="1" customHeight="1">
      <c r="A3346" s="103">
        <f>MAX(A$1:A3345)+1</f>
        <v>3132</v>
      </c>
      <c r="B3346" s="103" t="s">
        <v>5781</v>
      </c>
      <c r="C3346" s="180" t="s">
        <v>5774</v>
      </c>
      <c r="D3346" s="103"/>
      <c r="E3346" s="103"/>
      <c r="F3346" s="114" t="s">
        <v>36</v>
      </c>
      <c r="G3346" s="114" t="s">
        <v>5699</v>
      </c>
      <c r="H3346" s="373">
        <v>500</v>
      </c>
      <c r="I3346" s="374"/>
      <c r="J3346" s="375"/>
      <c r="K3346" s="249" t="s">
        <v>5774</v>
      </c>
      <c r="L3346" s="114"/>
      <c r="M3346" s="114"/>
      <c r="N3346" s="103"/>
      <c r="O3346" s="103" t="s">
        <v>17</v>
      </c>
    </row>
    <row r="3347" spans="1:15" ht="45" hidden="1" customHeight="1">
      <c r="A3347" s="103">
        <f>MAX(A$1:A3346)+1</f>
        <v>3133</v>
      </c>
      <c r="B3347" s="103">
        <v>320500004</v>
      </c>
      <c r="C3347" s="103" t="s">
        <v>5782</v>
      </c>
      <c r="D3347" s="103" t="s">
        <v>5783</v>
      </c>
      <c r="E3347" s="103"/>
      <c r="F3347" s="114" t="s">
        <v>36</v>
      </c>
      <c r="G3347" s="114" t="s">
        <v>32</v>
      </c>
      <c r="H3347" s="373">
        <v>4457</v>
      </c>
      <c r="I3347" s="374"/>
      <c r="J3347" s="375"/>
      <c r="K3347" s="103" t="s">
        <v>5784</v>
      </c>
      <c r="L3347" s="114"/>
      <c r="M3347" s="114"/>
      <c r="N3347" s="103"/>
      <c r="O3347" s="103" t="s">
        <v>17</v>
      </c>
    </row>
    <row r="3348" spans="1:15" ht="22.5" hidden="1" customHeight="1">
      <c r="A3348" s="103">
        <f>MAX(A$1:A3347)+1</f>
        <v>3134</v>
      </c>
      <c r="B3348" s="103" t="s">
        <v>5785</v>
      </c>
      <c r="C3348" s="180" t="s">
        <v>5786</v>
      </c>
      <c r="D3348" s="103"/>
      <c r="E3348" s="103"/>
      <c r="F3348" s="114" t="s">
        <v>36</v>
      </c>
      <c r="G3348" s="114" t="s">
        <v>5699</v>
      </c>
      <c r="H3348" s="373">
        <v>500</v>
      </c>
      <c r="I3348" s="374"/>
      <c r="J3348" s="375"/>
      <c r="K3348" s="259" t="s">
        <v>5786</v>
      </c>
      <c r="L3348" s="114"/>
      <c r="M3348" s="114"/>
      <c r="N3348" s="103"/>
      <c r="O3348" s="103" t="s">
        <v>17</v>
      </c>
    </row>
    <row r="3349" spans="1:15" ht="45" hidden="1" customHeight="1">
      <c r="A3349" s="103">
        <f>MAX(A$1:A3348)+1</f>
        <v>3135</v>
      </c>
      <c r="B3349" s="103">
        <v>320500005</v>
      </c>
      <c r="C3349" s="103" t="s">
        <v>5787</v>
      </c>
      <c r="D3349" s="103" t="s">
        <v>5788</v>
      </c>
      <c r="E3349" s="103"/>
      <c r="F3349" s="114" t="s">
        <v>36</v>
      </c>
      <c r="G3349" s="114" t="s">
        <v>32</v>
      </c>
      <c r="H3349" s="373">
        <v>4529</v>
      </c>
      <c r="I3349" s="374"/>
      <c r="J3349" s="375"/>
      <c r="K3349" s="103" t="s">
        <v>5789</v>
      </c>
      <c r="L3349" s="114"/>
      <c r="M3349" s="114"/>
      <c r="N3349" s="103"/>
      <c r="O3349" s="103" t="s">
        <v>17</v>
      </c>
    </row>
    <row r="3350" spans="1:15" ht="22.5" hidden="1" customHeight="1">
      <c r="A3350" s="103">
        <f>MAX(A$1:A3349)+1</f>
        <v>3136</v>
      </c>
      <c r="B3350" s="103" t="s">
        <v>5790</v>
      </c>
      <c r="C3350" s="180" t="s">
        <v>5791</v>
      </c>
      <c r="D3350" s="103" t="s">
        <v>5792</v>
      </c>
      <c r="E3350" s="103"/>
      <c r="F3350" s="114" t="s">
        <v>36</v>
      </c>
      <c r="G3350" s="114" t="s">
        <v>5699</v>
      </c>
      <c r="H3350" s="373">
        <v>500</v>
      </c>
      <c r="I3350" s="374"/>
      <c r="J3350" s="375"/>
      <c r="K3350" s="259" t="s">
        <v>5791</v>
      </c>
      <c r="L3350" s="114"/>
      <c r="M3350" s="114"/>
      <c r="N3350" s="103"/>
      <c r="O3350" s="103" t="s">
        <v>17</v>
      </c>
    </row>
    <row r="3351" spans="1:15" ht="45" hidden="1" customHeight="1">
      <c r="A3351" s="103">
        <f>MAX(A$1:A3350)+1</f>
        <v>3137</v>
      </c>
      <c r="B3351" s="103">
        <v>320500006</v>
      </c>
      <c r="C3351" s="103" t="s">
        <v>5793</v>
      </c>
      <c r="D3351" s="103" t="s">
        <v>5794</v>
      </c>
      <c r="E3351" s="103"/>
      <c r="F3351" s="114" t="s">
        <v>36</v>
      </c>
      <c r="G3351" s="114" t="s">
        <v>32</v>
      </c>
      <c r="H3351" s="373">
        <v>4786</v>
      </c>
      <c r="I3351" s="374"/>
      <c r="J3351" s="375"/>
      <c r="K3351" s="103" t="s">
        <v>5795</v>
      </c>
      <c r="L3351" s="114"/>
      <c r="M3351" s="114"/>
      <c r="N3351" s="103"/>
      <c r="O3351" s="103" t="s">
        <v>17</v>
      </c>
    </row>
    <row r="3352" spans="1:15" ht="22.5" hidden="1" customHeight="1">
      <c r="A3352" s="103">
        <f>MAX(A$1:A3351)+1</f>
        <v>3138</v>
      </c>
      <c r="B3352" s="103" t="s">
        <v>5796</v>
      </c>
      <c r="C3352" s="180" t="s">
        <v>5797</v>
      </c>
      <c r="D3352" s="103"/>
      <c r="E3352" s="103"/>
      <c r="F3352" s="114" t="s">
        <v>36</v>
      </c>
      <c r="G3352" s="114" t="s">
        <v>5699</v>
      </c>
      <c r="H3352" s="373">
        <v>500</v>
      </c>
      <c r="I3352" s="374"/>
      <c r="J3352" s="375"/>
      <c r="K3352" s="180" t="s">
        <v>5797</v>
      </c>
      <c r="L3352" s="114"/>
      <c r="M3352" s="114"/>
      <c r="N3352" s="103"/>
      <c r="O3352" s="103" t="s">
        <v>17</v>
      </c>
    </row>
    <row r="3353" spans="1:15" ht="22.5" hidden="1" customHeight="1">
      <c r="A3353" s="103">
        <f>MAX(A$1:A3352)+1</f>
        <v>3139</v>
      </c>
      <c r="B3353" s="103">
        <v>320500007</v>
      </c>
      <c r="C3353" s="190" t="s">
        <v>5798</v>
      </c>
      <c r="D3353" s="249" t="s">
        <v>5794</v>
      </c>
      <c r="E3353" s="103"/>
      <c r="F3353" s="114" t="s">
        <v>36</v>
      </c>
      <c r="G3353" s="114" t="s">
        <v>32</v>
      </c>
      <c r="H3353" s="373">
        <v>3257</v>
      </c>
      <c r="I3353" s="374"/>
      <c r="J3353" s="375"/>
      <c r="K3353" s="103"/>
      <c r="L3353" s="114"/>
      <c r="M3353" s="114"/>
      <c r="N3353" s="103"/>
      <c r="O3353" s="103" t="s">
        <v>17</v>
      </c>
    </row>
    <row r="3354" spans="1:15" ht="22.5" hidden="1" customHeight="1">
      <c r="A3354" s="103">
        <f>MAX(A$1:A3353)+1</f>
        <v>3140</v>
      </c>
      <c r="B3354" s="103">
        <v>320500008</v>
      </c>
      <c r="C3354" s="190" t="s">
        <v>5799</v>
      </c>
      <c r="D3354" s="249" t="s">
        <v>5794</v>
      </c>
      <c r="E3354" s="103"/>
      <c r="F3354" s="114" t="s">
        <v>36</v>
      </c>
      <c r="G3354" s="114" t="s">
        <v>32</v>
      </c>
      <c r="H3354" s="373" t="s">
        <v>5800</v>
      </c>
      <c r="I3354" s="374"/>
      <c r="J3354" s="375"/>
      <c r="K3354" s="103"/>
      <c r="L3354" s="114"/>
      <c r="M3354" s="114"/>
      <c r="N3354" s="103"/>
      <c r="O3354" s="103" t="s">
        <v>17</v>
      </c>
    </row>
    <row r="3355" spans="1:15" ht="22.5" hidden="1" customHeight="1">
      <c r="A3355" s="103">
        <f>MAX(A$1:A3354)+1</f>
        <v>3141</v>
      </c>
      <c r="B3355" s="103">
        <v>320500009</v>
      </c>
      <c r="C3355" s="190" t="s">
        <v>5801</v>
      </c>
      <c r="D3355" s="249" t="s">
        <v>5802</v>
      </c>
      <c r="E3355" s="103"/>
      <c r="F3355" s="114" t="s">
        <v>36</v>
      </c>
      <c r="G3355" s="114" t="s">
        <v>151</v>
      </c>
      <c r="H3355" s="376">
        <v>94</v>
      </c>
      <c r="I3355" s="377"/>
      <c r="J3355" s="378"/>
      <c r="K3355" s="103"/>
      <c r="L3355" s="188"/>
      <c r="M3355" s="188"/>
      <c r="N3355" s="103"/>
      <c r="O3355" s="103" t="s">
        <v>786</v>
      </c>
    </row>
    <row r="3356" spans="1:15" ht="22.5" hidden="1" customHeight="1">
      <c r="A3356" s="103">
        <f>MAX(A$1:A3355)+1</f>
        <v>3142</v>
      </c>
      <c r="B3356" s="103">
        <v>320500010</v>
      </c>
      <c r="C3356" s="190" t="s">
        <v>5803</v>
      </c>
      <c r="D3356" s="249"/>
      <c r="E3356" s="103"/>
      <c r="F3356" s="114" t="s">
        <v>36</v>
      </c>
      <c r="G3356" s="114" t="s">
        <v>32</v>
      </c>
      <c r="H3356" s="373">
        <v>2200</v>
      </c>
      <c r="I3356" s="374"/>
      <c r="J3356" s="375"/>
      <c r="K3356" s="103"/>
      <c r="L3356" s="114"/>
      <c r="M3356" s="114"/>
      <c r="N3356" s="103"/>
      <c r="O3356" s="103" t="s">
        <v>17</v>
      </c>
    </row>
    <row r="3357" spans="1:15" ht="22.5" hidden="1" customHeight="1">
      <c r="A3357" s="103">
        <f>MAX(A$1:A3356)+1</f>
        <v>3143</v>
      </c>
      <c r="B3357" s="103">
        <v>320500011</v>
      </c>
      <c r="C3357" s="190" t="s">
        <v>5804</v>
      </c>
      <c r="D3357" s="249" t="s">
        <v>5805</v>
      </c>
      <c r="E3357" s="103"/>
      <c r="F3357" s="114" t="s">
        <v>36</v>
      </c>
      <c r="G3357" s="114" t="s">
        <v>32</v>
      </c>
      <c r="H3357" s="373">
        <v>2914</v>
      </c>
      <c r="I3357" s="374"/>
      <c r="J3357" s="375"/>
      <c r="K3357" s="103"/>
      <c r="L3357" s="114"/>
      <c r="M3357" s="114"/>
      <c r="N3357" s="103"/>
      <c r="O3357" s="103" t="s">
        <v>17</v>
      </c>
    </row>
    <row r="3358" spans="1:15" ht="22.5" hidden="1" customHeight="1">
      <c r="A3358" s="103">
        <f>MAX(A$1:A3357)+1</f>
        <v>3144</v>
      </c>
      <c r="B3358" s="103" t="s">
        <v>5806</v>
      </c>
      <c r="C3358" s="190" t="s">
        <v>5807</v>
      </c>
      <c r="D3358" s="249" t="s">
        <v>5808</v>
      </c>
      <c r="E3358" s="103"/>
      <c r="F3358" s="114" t="s">
        <v>36</v>
      </c>
      <c r="G3358" s="114" t="s">
        <v>32</v>
      </c>
      <c r="H3358" s="376">
        <v>5241</v>
      </c>
      <c r="I3358" s="377"/>
      <c r="J3358" s="378"/>
      <c r="K3358" s="103"/>
      <c r="L3358" s="188"/>
      <c r="M3358" s="188"/>
      <c r="N3358" s="103"/>
      <c r="O3358" s="103" t="s">
        <v>786</v>
      </c>
    </row>
    <row r="3359" spans="1:15" ht="22.5" hidden="1" customHeight="1">
      <c r="A3359" s="103">
        <f>MAX(A$1:A3358)+1</f>
        <v>3145</v>
      </c>
      <c r="B3359" s="103">
        <v>320500012</v>
      </c>
      <c r="C3359" s="190" t="s">
        <v>5809</v>
      </c>
      <c r="D3359" s="249" t="s">
        <v>5805</v>
      </c>
      <c r="E3359" s="103"/>
      <c r="F3359" s="114" t="s">
        <v>36</v>
      </c>
      <c r="G3359" s="114" t="s">
        <v>32</v>
      </c>
      <c r="H3359" s="373">
        <v>2200</v>
      </c>
      <c r="I3359" s="374"/>
      <c r="J3359" s="375"/>
      <c r="K3359" s="103"/>
      <c r="L3359" s="114"/>
      <c r="M3359" s="114"/>
      <c r="N3359" s="103"/>
      <c r="O3359" s="103" t="s">
        <v>17</v>
      </c>
    </row>
    <row r="3360" spans="1:15" ht="22.5" hidden="1" customHeight="1">
      <c r="A3360" s="103">
        <f>MAX(A$1:A3359)+1</f>
        <v>3146</v>
      </c>
      <c r="B3360" s="103">
        <v>320500013</v>
      </c>
      <c r="C3360" s="190" t="s">
        <v>5810</v>
      </c>
      <c r="D3360" s="249" t="s">
        <v>5805</v>
      </c>
      <c r="E3360" s="103"/>
      <c r="F3360" s="114" t="s">
        <v>36</v>
      </c>
      <c r="G3360" s="114" t="s">
        <v>32</v>
      </c>
      <c r="H3360" s="373">
        <v>2200</v>
      </c>
      <c r="I3360" s="374"/>
      <c r="J3360" s="375"/>
      <c r="K3360" s="103"/>
      <c r="L3360" s="114"/>
      <c r="M3360" s="114"/>
      <c r="N3360" s="103"/>
      <c r="O3360" s="103" t="s">
        <v>17</v>
      </c>
    </row>
    <row r="3361" spans="1:15" ht="22.5" hidden="1" customHeight="1">
      <c r="A3361" s="103">
        <f>MAX(A$1:A3360)+1</f>
        <v>3147</v>
      </c>
      <c r="B3361" s="103">
        <v>320500014</v>
      </c>
      <c r="C3361" s="190" t="s">
        <v>5811</v>
      </c>
      <c r="D3361" s="249" t="s">
        <v>5812</v>
      </c>
      <c r="E3361" s="103"/>
      <c r="F3361" s="114" t="s">
        <v>36</v>
      </c>
      <c r="G3361" s="114" t="s">
        <v>32</v>
      </c>
      <c r="H3361" s="373">
        <v>3300</v>
      </c>
      <c r="I3361" s="374"/>
      <c r="J3361" s="375"/>
      <c r="K3361" s="103"/>
      <c r="L3361" s="114"/>
      <c r="M3361" s="114"/>
      <c r="N3361" s="103"/>
      <c r="O3361" s="103" t="s">
        <v>17</v>
      </c>
    </row>
    <row r="3362" spans="1:15" ht="22.5" hidden="1" customHeight="1">
      <c r="A3362" s="103">
        <f>MAX(A$1:A3361)+1</f>
        <v>3148</v>
      </c>
      <c r="B3362" s="103">
        <v>320500015</v>
      </c>
      <c r="C3362" s="190" t="s">
        <v>5813</v>
      </c>
      <c r="D3362" s="249" t="s">
        <v>5805</v>
      </c>
      <c r="E3362" s="103"/>
      <c r="F3362" s="114" t="s">
        <v>36</v>
      </c>
      <c r="G3362" s="114" t="s">
        <v>32</v>
      </c>
      <c r="H3362" s="373">
        <v>4271</v>
      </c>
      <c r="I3362" s="374"/>
      <c r="J3362" s="375"/>
      <c r="K3362" s="103"/>
      <c r="L3362" s="114"/>
      <c r="M3362" s="114"/>
      <c r="N3362" s="103"/>
      <c r="O3362" s="103" t="s">
        <v>17</v>
      </c>
    </row>
    <row r="3363" spans="1:15" ht="22.5" hidden="1" customHeight="1">
      <c r="A3363" s="103">
        <f>MAX(A$1:A3362)+1</f>
        <v>3149</v>
      </c>
      <c r="B3363" s="103">
        <v>320500016</v>
      </c>
      <c r="C3363" s="190" t="s">
        <v>5814</v>
      </c>
      <c r="D3363" s="249"/>
      <c r="E3363" s="103"/>
      <c r="F3363" s="116" t="s">
        <v>36</v>
      </c>
      <c r="G3363" s="114" t="s">
        <v>32</v>
      </c>
      <c r="H3363" s="373">
        <v>4286</v>
      </c>
      <c r="I3363" s="374"/>
      <c r="J3363" s="375"/>
      <c r="K3363" s="103"/>
      <c r="L3363" s="114"/>
      <c r="M3363" s="114"/>
      <c r="N3363" s="103"/>
      <c r="O3363" s="103" t="s">
        <v>17</v>
      </c>
    </row>
    <row r="3364" spans="1:15" ht="22.5" hidden="1" customHeight="1">
      <c r="A3364" s="103">
        <f>MAX(A$1:A3363)+1</f>
        <v>3150</v>
      </c>
      <c r="B3364" s="103" t="s">
        <v>5815</v>
      </c>
      <c r="C3364" s="103" t="s">
        <v>5816</v>
      </c>
      <c r="D3364" s="103" t="s">
        <v>5817</v>
      </c>
      <c r="E3364" s="103"/>
      <c r="F3364" s="114" t="s">
        <v>23</v>
      </c>
      <c r="G3364" s="114" t="s">
        <v>32</v>
      </c>
      <c r="H3364" s="373" t="s">
        <v>56</v>
      </c>
      <c r="I3364" s="374"/>
      <c r="J3364" s="375"/>
      <c r="K3364" s="259" t="s">
        <v>336</v>
      </c>
      <c r="L3364" s="114"/>
      <c r="M3364" s="114"/>
      <c r="N3364" s="103"/>
      <c r="O3364" s="103" t="s">
        <v>17</v>
      </c>
    </row>
    <row r="3365" spans="1:15" ht="45" hidden="1" customHeight="1">
      <c r="A3365" s="103">
        <f>MAX(A$1:A3364)+1</f>
        <v>3151</v>
      </c>
      <c r="B3365" s="103">
        <v>320500017</v>
      </c>
      <c r="C3365" s="67" t="s">
        <v>5818</v>
      </c>
      <c r="D3365" s="67" t="s">
        <v>5819</v>
      </c>
      <c r="E3365" s="103" t="s">
        <v>252</v>
      </c>
      <c r="F3365" s="114" t="s">
        <v>36</v>
      </c>
      <c r="G3365" s="114" t="s">
        <v>32</v>
      </c>
      <c r="H3365" s="376">
        <v>2225</v>
      </c>
      <c r="I3365" s="377"/>
      <c r="J3365" s="378"/>
      <c r="K3365" s="103"/>
      <c r="L3365" s="188"/>
      <c r="M3365" s="188"/>
      <c r="N3365" s="103"/>
      <c r="O3365" s="103" t="s">
        <v>786</v>
      </c>
    </row>
    <row r="3366" spans="1:15" ht="22.5" hidden="1" customHeight="1">
      <c r="A3366" s="103">
        <f>MAX(A$1:A3365)+1</f>
        <v>3152</v>
      </c>
      <c r="B3366" s="103">
        <v>320500018</v>
      </c>
      <c r="C3366" s="67" t="s">
        <v>5820</v>
      </c>
      <c r="D3366" s="67" t="s">
        <v>5805</v>
      </c>
      <c r="E3366" s="103" t="s">
        <v>252</v>
      </c>
      <c r="F3366" s="114" t="s">
        <v>23</v>
      </c>
      <c r="G3366" s="114" t="s">
        <v>32</v>
      </c>
      <c r="H3366" s="376">
        <v>3213</v>
      </c>
      <c r="I3366" s="377"/>
      <c r="J3366" s="378"/>
      <c r="K3366" s="103"/>
      <c r="L3366" s="188"/>
      <c r="M3366" s="188"/>
      <c r="N3366" s="103"/>
      <c r="O3366" s="103" t="s">
        <v>786</v>
      </c>
    </row>
    <row r="3367" spans="1:15" ht="22.5" hidden="1" customHeight="1">
      <c r="A3367" s="103">
        <f>MAX(A$1:A3366)+1</f>
        <v>3153</v>
      </c>
      <c r="B3367" s="133">
        <v>320500020</v>
      </c>
      <c r="C3367" s="139" t="s">
        <v>5821</v>
      </c>
      <c r="D3367" s="139" t="s">
        <v>5822</v>
      </c>
      <c r="E3367" s="140"/>
      <c r="F3367" s="95" t="s">
        <v>23</v>
      </c>
      <c r="G3367" s="147" t="s">
        <v>32</v>
      </c>
      <c r="H3367" s="373" t="s">
        <v>56</v>
      </c>
      <c r="I3367" s="374"/>
      <c r="J3367" s="375"/>
      <c r="K3367" s="125" t="s">
        <v>336</v>
      </c>
      <c r="L3367" s="114"/>
      <c r="M3367" s="114"/>
      <c r="N3367" s="103"/>
      <c r="O3367" s="103" t="s">
        <v>17</v>
      </c>
    </row>
    <row r="3368" spans="1:15" ht="22.5" hidden="1" customHeight="1">
      <c r="A3368" s="103">
        <f>MAX(A$1:A3367)+1</f>
        <v>3154</v>
      </c>
      <c r="B3368" s="133">
        <v>320500021</v>
      </c>
      <c r="C3368" s="103" t="s">
        <v>5823</v>
      </c>
      <c r="D3368" s="103" t="s">
        <v>5824</v>
      </c>
      <c r="E3368" s="140"/>
      <c r="F3368" s="114" t="s">
        <v>23</v>
      </c>
      <c r="G3368" s="147" t="s">
        <v>32</v>
      </c>
      <c r="H3368" s="373" t="s">
        <v>56</v>
      </c>
      <c r="I3368" s="374"/>
      <c r="J3368" s="375"/>
      <c r="K3368" s="125" t="s">
        <v>336</v>
      </c>
      <c r="L3368" s="114"/>
      <c r="M3368" s="114"/>
      <c r="N3368" s="103"/>
      <c r="O3368" s="103" t="s">
        <v>17</v>
      </c>
    </row>
    <row r="3369" spans="1:15" ht="67.5" hidden="1" customHeight="1">
      <c r="A3369" s="103">
        <f>MAX(A$1:A3368)+1</f>
        <v>3155</v>
      </c>
      <c r="B3369" s="133">
        <v>320500022</v>
      </c>
      <c r="C3369" s="104" t="s">
        <v>5825</v>
      </c>
      <c r="D3369" s="103" t="s">
        <v>5826</v>
      </c>
      <c r="E3369" s="140"/>
      <c r="F3369" s="118" t="s">
        <v>23</v>
      </c>
      <c r="G3369" s="147" t="s">
        <v>32</v>
      </c>
      <c r="H3369" s="373" t="s">
        <v>56</v>
      </c>
      <c r="I3369" s="374"/>
      <c r="J3369" s="375"/>
      <c r="K3369" s="170"/>
      <c r="L3369" s="114"/>
      <c r="M3369" s="114"/>
      <c r="N3369" s="103"/>
      <c r="O3369" s="103" t="s">
        <v>492</v>
      </c>
    </row>
    <row r="3370" spans="1:15" s="87" customFormat="1" ht="22.5" hidden="1" customHeight="1">
      <c r="A3370" s="103"/>
      <c r="B3370" s="103">
        <v>3206</v>
      </c>
      <c r="C3370" s="103" t="s">
        <v>5827</v>
      </c>
      <c r="D3370" s="103"/>
      <c r="E3370" s="103"/>
      <c r="F3370" s="114"/>
      <c r="G3370" s="114"/>
      <c r="H3370" s="373"/>
      <c r="I3370" s="374"/>
      <c r="J3370" s="375"/>
      <c r="K3370" s="103"/>
      <c r="L3370" s="114"/>
      <c r="M3370" s="114"/>
      <c r="N3370" s="103"/>
      <c r="O3370" s="103" t="s">
        <v>17</v>
      </c>
    </row>
    <row r="3371" spans="1:15" ht="22.5" hidden="1" customHeight="1">
      <c r="A3371" s="103">
        <f>MAX(A$1:A3370)+1</f>
        <v>3156</v>
      </c>
      <c r="B3371" s="103">
        <v>320600001</v>
      </c>
      <c r="C3371" s="103" t="s">
        <v>5828</v>
      </c>
      <c r="D3371" s="103" t="s">
        <v>5829</v>
      </c>
      <c r="E3371" s="103"/>
      <c r="F3371" s="114" t="s">
        <v>36</v>
      </c>
      <c r="G3371" s="114" t="s">
        <v>32</v>
      </c>
      <c r="H3371" s="376">
        <v>2219</v>
      </c>
      <c r="I3371" s="377"/>
      <c r="J3371" s="378"/>
      <c r="K3371" s="103"/>
      <c r="L3371" s="188"/>
      <c r="M3371" s="188"/>
      <c r="N3371" s="188"/>
      <c r="O3371" s="103" t="s">
        <v>786</v>
      </c>
    </row>
    <row r="3372" spans="1:15" ht="22.5" hidden="1" customHeight="1">
      <c r="A3372" s="103">
        <f>MAX(A$1:A3371)+1</f>
        <v>3157</v>
      </c>
      <c r="B3372" s="103">
        <v>320600002</v>
      </c>
      <c r="C3372" s="190" t="s">
        <v>5830</v>
      </c>
      <c r="D3372" s="103"/>
      <c r="E3372" s="103"/>
      <c r="F3372" s="114" t="s">
        <v>36</v>
      </c>
      <c r="G3372" s="114" t="s">
        <v>32</v>
      </c>
      <c r="H3372" s="376">
        <v>2702</v>
      </c>
      <c r="I3372" s="377"/>
      <c r="J3372" s="378"/>
      <c r="K3372" s="103"/>
      <c r="L3372" s="188"/>
      <c r="M3372" s="188"/>
      <c r="N3372" s="103"/>
      <c r="O3372" s="103" t="s">
        <v>786</v>
      </c>
    </row>
    <row r="3373" spans="1:15" ht="22.5" hidden="1" customHeight="1">
      <c r="A3373" s="103">
        <f>MAX(A$1:A3372)+1</f>
        <v>3158</v>
      </c>
      <c r="B3373" s="103">
        <v>320600003</v>
      </c>
      <c r="C3373" s="190" t="s">
        <v>5831</v>
      </c>
      <c r="D3373" s="103"/>
      <c r="E3373" s="103"/>
      <c r="F3373" s="114" t="s">
        <v>36</v>
      </c>
      <c r="G3373" s="114" t="s">
        <v>32</v>
      </c>
      <c r="H3373" s="376">
        <v>3202</v>
      </c>
      <c r="I3373" s="377"/>
      <c r="J3373" s="378"/>
      <c r="K3373" s="103"/>
      <c r="L3373" s="188"/>
      <c r="M3373" s="188"/>
      <c r="N3373" s="103"/>
      <c r="O3373" s="103" t="s">
        <v>786</v>
      </c>
    </row>
    <row r="3374" spans="1:15" ht="22.5" hidden="1" customHeight="1">
      <c r="A3374" s="103">
        <f>MAX(A$1:A3373)+1</f>
        <v>3159</v>
      </c>
      <c r="B3374" s="103">
        <v>320600004</v>
      </c>
      <c r="C3374" s="190" t="s">
        <v>5832</v>
      </c>
      <c r="D3374" s="103"/>
      <c r="E3374" s="103"/>
      <c r="F3374" s="114" t="s">
        <v>36</v>
      </c>
      <c r="G3374" s="114" t="s">
        <v>32</v>
      </c>
      <c r="H3374" s="373">
        <v>4500</v>
      </c>
      <c r="I3374" s="374"/>
      <c r="J3374" s="375"/>
      <c r="K3374" s="103"/>
      <c r="L3374" s="114"/>
      <c r="M3374" s="114"/>
      <c r="N3374" s="103"/>
      <c r="O3374" s="103" t="s">
        <v>17</v>
      </c>
    </row>
    <row r="3375" spans="1:15" ht="22.5" hidden="1" customHeight="1">
      <c r="A3375" s="103">
        <f>MAX(A$1:A3374)+1</f>
        <v>3160</v>
      </c>
      <c r="B3375" s="103">
        <v>320600005</v>
      </c>
      <c r="C3375" s="190" t="s">
        <v>5833</v>
      </c>
      <c r="D3375" s="103"/>
      <c r="E3375" s="103"/>
      <c r="F3375" s="114" t="s">
        <v>36</v>
      </c>
      <c r="G3375" s="114" t="s">
        <v>32</v>
      </c>
      <c r="H3375" s="373">
        <v>2200</v>
      </c>
      <c r="I3375" s="374"/>
      <c r="J3375" s="375"/>
      <c r="K3375" s="103"/>
      <c r="L3375" s="114"/>
      <c r="M3375" s="114"/>
      <c r="N3375" s="103"/>
      <c r="O3375" s="103" t="s">
        <v>17</v>
      </c>
    </row>
    <row r="3376" spans="1:15" ht="22.5" hidden="1" customHeight="1">
      <c r="A3376" s="103">
        <f>MAX(A$1:A3375)+1</f>
        <v>3161</v>
      </c>
      <c r="B3376" s="103">
        <v>320600006</v>
      </c>
      <c r="C3376" s="190" t="s">
        <v>5834</v>
      </c>
      <c r="D3376" s="103"/>
      <c r="E3376" s="103"/>
      <c r="F3376" s="114" t="s">
        <v>36</v>
      </c>
      <c r="G3376" s="114" t="s">
        <v>32</v>
      </c>
      <c r="H3376" s="373">
        <v>2200</v>
      </c>
      <c r="I3376" s="374"/>
      <c r="J3376" s="375"/>
      <c r="K3376" s="103"/>
      <c r="L3376" s="114"/>
      <c r="M3376" s="114"/>
      <c r="N3376" s="103"/>
      <c r="O3376" s="103" t="s">
        <v>17</v>
      </c>
    </row>
    <row r="3377" spans="1:15" ht="22.5" hidden="1" customHeight="1">
      <c r="A3377" s="103">
        <f>MAX(A$1:A3376)+1</f>
        <v>3162</v>
      </c>
      <c r="B3377" s="103">
        <v>320600007</v>
      </c>
      <c r="C3377" s="190" t="s">
        <v>5835</v>
      </c>
      <c r="D3377" s="103"/>
      <c r="E3377" s="103"/>
      <c r="F3377" s="114" t="s">
        <v>36</v>
      </c>
      <c r="G3377" s="114" t="s">
        <v>32</v>
      </c>
      <c r="H3377" s="373">
        <v>2475</v>
      </c>
      <c r="I3377" s="374"/>
      <c r="J3377" s="375"/>
      <c r="K3377" s="103"/>
      <c r="L3377" s="114"/>
      <c r="M3377" s="114"/>
      <c r="N3377" s="103"/>
      <c r="O3377" s="103" t="s">
        <v>17</v>
      </c>
    </row>
    <row r="3378" spans="1:15" ht="22.5" hidden="1" customHeight="1">
      <c r="A3378" s="103">
        <f>MAX(A$1:A3377)+1</f>
        <v>3163</v>
      </c>
      <c r="B3378" s="103">
        <v>320600008</v>
      </c>
      <c r="C3378" s="190" t="s">
        <v>5836</v>
      </c>
      <c r="D3378" s="103"/>
      <c r="E3378" s="103"/>
      <c r="F3378" s="114" t="s">
        <v>36</v>
      </c>
      <c r="G3378" s="114" t="s">
        <v>32</v>
      </c>
      <c r="H3378" s="373">
        <v>2475</v>
      </c>
      <c r="I3378" s="374"/>
      <c r="J3378" s="375"/>
      <c r="K3378" s="103"/>
      <c r="L3378" s="114"/>
      <c r="M3378" s="114"/>
      <c r="N3378" s="103"/>
      <c r="O3378" s="103" t="s">
        <v>17</v>
      </c>
    </row>
    <row r="3379" spans="1:15" ht="22.5" hidden="1" customHeight="1">
      <c r="A3379" s="103">
        <f>MAX(A$1:A3378)+1</f>
        <v>3164</v>
      </c>
      <c r="B3379" s="103">
        <v>320600009</v>
      </c>
      <c r="C3379" s="190" t="s">
        <v>5837</v>
      </c>
      <c r="D3379" s="103"/>
      <c r="E3379" s="103"/>
      <c r="F3379" s="114" t="s">
        <v>36</v>
      </c>
      <c r="G3379" s="114" t="s">
        <v>32</v>
      </c>
      <c r="H3379" s="373">
        <v>2475</v>
      </c>
      <c r="I3379" s="374"/>
      <c r="J3379" s="375"/>
      <c r="K3379" s="103"/>
      <c r="L3379" s="114"/>
      <c r="M3379" s="114"/>
      <c r="N3379" s="103"/>
      <c r="O3379" s="103" t="s">
        <v>17</v>
      </c>
    </row>
    <row r="3380" spans="1:15" ht="22.5" hidden="1" customHeight="1">
      <c r="A3380" s="103">
        <f>MAX(A$1:A3379)+1</f>
        <v>3165</v>
      </c>
      <c r="B3380" s="103">
        <v>320600010</v>
      </c>
      <c r="C3380" s="190" t="s">
        <v>5838</v>
      </c>
      <c r="D3380" s="103"/>
      <c r="E3380" s="103"/>
      <c r="F3380" s="114" t="s">
        <v>36</v>
      </c>
      <c r="G3380" s="114" t="s">
        <v>32</v>
      </c>
      <c r="H3380" s="376">
        <v>1988</v>
      </c>
      <c r="I3380" s="377"/>
      <c r="J3380" s="378"/>
      <c r="K3380" s="103"/>
      <c r="L3380" s="188"/>
      <c r="M3380" s="188"/>
      <c r="N3380" s="103"/>
      <c r="O3380" s="103" t="s">
        <v>786</v>
      </c>
    </row>
    <row r="3381" spans="1:15" ht="22.5" hidden="1" customHeight="1">
      <c r="A3381" s="103">
        <f>MAX(A$1:A3380)+1</f>
        <v>3166</v>
      </c>
      <c r="B3381" s="103">
        <v>320600011</v>
      </c>
      <c r="C3381" s="190" t="s">
        <v>5839</v>
      </c>
      <c r="D3381" s="103"/>
      <c r="E3381" s="103"/>
      <c r="F3381" s="114" t="s">
        <v>36</v>
      </c>
      <c r="G3381" s="114" t="s">
        <v>32</v>
      </c>
      <c r="H3381" s="376">
        <v>2660</v>
      </c>
      <c r="I3381" s="377"/>
      <c r="J3381" s="378"/>
      <c r="K3381" s="103"/>
      <c r="L3381" s="188"/>
      <c r="M3381" s="188"/>
      <c r="N3381" s="103"/>
      <c r="O3381" s="103" t="s">
        <v>786</v>
      </c>
    </row>
    <row r="3382" spans="1:15" ht="22.5" hidden="1" customHeight="1">
      <c r="A3382" s="103">
        <f>MAX(A$1:A3381)+1</f>
        <v>3167</v>
      </c>
      <c r="B3382" s="103">
        <v>320600012</v>
      </c>
      <c r="C3382" s="294" t="s">
        <v>5840</v>
      </c>
      <c r="D3382" s="103" t="s">
        <v>4778</v>
      </c>
      <c r="E3382" s="103" t="s">
        <v>5841</v>
      </c>
      <c r="F3382" s="114" t="s">
        <v>36</v>
      </c>
      <c r="G3382" s="114" t="s">
        <v>32</v>
      </c>
      <c r="H3382" s="373">
        <v>3500</v>
      </c>
      <c r="I3382" s="374"/>
      <c r="J3382" s="375"/>
      <c r="K3382" s="103"/>
      <c r="L3382" s="114"/>
      <c r="M3382" s="114"/>
      <c r="N3382" s="103"/>
      <c r="O3382" s="103" t="s">
        <v>17</v>
      </c>
    </row>
    <row r="3383" spans="1:15" s="87" customFormat="1" ht="382.5" hidden="1">
      <c r="A3383" s="295"/>
      <c r="B3383" s="295">
        <v>33</v>
      </c>
      <c r="C3383" s="296" t="s">
        <v>5842</v>
      </c>
      <c r="D3383" s="105"/>
      <c r="E3383" s="105" t="s">
        <v>5843</v>
      </c>
      <c r="F3383" s="116"/>
      <c r="G3383" s="116"/>
      <c r="H3383" s="299" t="s">
        <v>5844</v>
      </c>
      <c r="I3383" s="299" t="s">
        <v>5845</v>
      </c>
      <c r="J3383" s="299" t="s">
        <v>5846</v>
      </c>
      <c r="K3383" s="244" t="s">
        <v>5847</v>
      </c>
      <c r="L3383" s="116"/>
      <c r="M3383" s="116"/>
      <c r="N3383" s="103"/>
      <c r="O3383" s="103" t="s">
        <v>17</v>
      </c>
    </row>
    <row r="3384" spans="1:15" s="87" customFormat="1" ht="409.5" hidden="1">
      <c r="A3384" s="295"/>
      <c r="B3384" s="295"/>
      <c r="C3384" s="296" t="s">
        <v>10</v>
      </c>
      <c r="D3384" s="105"/>
      <c r="E3384" s="105"/>
      <c r="F3384" s="116"/>
      <c r="G3384" s="116"/>
      <c r="H3384" s="300"/>
      <c r="I3384" s="300"/>
      <c r="J3384" s="300"/>
      <c r="K3384" s="244" t="s">
        <v>5848</v>
      </c>
      <c r="L3384" s="116"/>
      <c r="M3384" s="116"/>
      <c r="N3384" s="103"/>
      <c r="O3384" s="103" t="s">
        <v>17</v>
      </c>
    </row>
    <row r="3385" spans="1:15" s="87" customFormat="1" ht="112.5" hidden="1">
      <c r="A3385" s="103"/>
      <c r="B3385" s="103" t="s">
        <v>5849</v>
      </c>
      <c r="C3385" s="103" t="s">
        <v>5850</v>
      </c>
      <c r="D3385" s="103"/>
      <c r="E3385" s="244" t="s">
        <v>5851</v>
      </c>
      <c r="F3385" s="114"/>
      <c r="G3385" s="114"/>
      <c r="H3385" s="301"/>
      <c r="I3385" s="301"/>
      <c r="J3385" s="301"/>
      <c r="K3385" s="190" t="s">
        <v>5852</v>
      </c>
      <c r="L3385" s="114"/>
      <c r="M3385" s="114"/>
      <c r="N3385" s="103"/>
      <c r="O3385" s="103" t="s">
        <v>17</v>
      </c>
    </row>
    <row r="3386" spans="1:15" ht="90" hidden="1" customHeight="1">
      <c r="A3386" s="103">
        <f>MAX(A$3:A3385)+1</f>
        <v>3168</v>
      </c>
      <c r="B3386" s="103" t="s">
        <v>5853</v>
      </c>
      <c r="C3386" s="297" t="s">
        <v>5854</v>
      </c>
      <c r="D3386" s="103"/>
      <c r="E3386" s="103"/>
      <c r="F3386" s="114" t="s">
        <v>36</v>
      </c>
      <c r="G3386" s="114" t="s">
        <v>32</v>
      </c>
      <c r="H3386" s="302">
        <v>600</v>
      </c>
      <c r="I3386" s="302">
        <v>600</v>
      </c>
      <c r="J3386" s="302">
        <v>600</v>
      </c>
      <c r="K3386" s="303" t="s">
        <v>5854</v>
      </c>
      <c r="L3386" s="114"/>
      <c r="M3386" s="114"/>
      <c r="N3386" s="103"/>
      <c r="O3386" s="103" t="s">
        <v>17</v>
      </c>
    </row>
    <row r="3387" spans="1:15" ht="105.95" hidden="1" customHeight="1">
      <c r="A3387" s="103">
        <f>MAX(A$3:A3386)+1</f>
        <v>3169</v>
      </c>
      <c r="B3387" s="103" t="s">
        <v>5855</v>
      </c>
      <c r="C3387" s="297" t="s">
        <v>5856</v>
      </c>
      <c r="D3387" s="103"/>
      <c r="E3387" s="103"/>
      <c r="F3387" s="114" t="s">
        <v>36</v>
      </c>
      <c r="G3387" s="114" t="s">
        <v>32</v>
      </c>
      <c r="H3387" s="302">
        <v>300</v>
      </c>
      <c r="I3387" s="302">
        <v>300</v>
      </c>
      <c r="J3387" s="302">
        <v>300</v>
      </c>
      <c r="K3387" s="244" t="s">
        <v>5856</v>
      </c>
      <c r="L3387" s="114"/>
      <c r="M3387" s="114"/>
      <c r="N3387" s="103"/>
      <c r="O3387" s="103" t="s">
        <v>17</v>
      </c>
    </row>
    <row r="3388" spans="1:15" ht="22.5" hidden="1">
      <c r="A3388" s="103">
        <f>MAX(A$3:A3387)+1</f>
        <v>3170</v>
      </c>
      <c r="B3388" s="103" t="s">
        <v>5857</v>
      </c>
      <c r="C3388" s="103" t="s">
        <v>5858</v>
      </c>
      <c r="D3388" s="103" t="s">
        <v>5859</v>
      </c>
      <c r="E3388" s="103"/>
      <c r="F3388" s="114" t="s">
        <v>36</v>
      </c>
      <c r="G3388" s="114" t="s">
        <v>32</v>
      </c>
      <c r="H3388" s="302">
        <v>1200</v>
      </c>
      <c r="I3388" s="302">
        <v>1200</v>
      </c>
      <c r="J3388" s="302">
        <v>1200</v>
      </c>
      <c r="K3388" s="103" t="s">
        <v>5860</v>
      </c>
      <c r="L3388" s="114"/>
      <c r="M3388" s="114"/>
      <c r="N3388" s="103"/>
      <c r="O3388" s="103" t="s">
        <v>17</v>
      </c>
    </row>
    <row r="3389" spans="1:15" ht="22.5" hidden="1">
      <c r="A3389" s="103">
        <f>MAX(A$3:A3388)+1</f>
        <v>3171</v>
      </c>
      <c r="B3389" s="103" t="s">
        <v>5861</v>
      </c>
      <c r="C3389" s="103" t="s">
        <v>5862</v>
      </c>
      <c r="D3389" s="103"/>
      <c r="E3389" s="103"/>
      <c r="F3389" s="114" t="s">
        <v>36</v>
      </c>
      <c r="G3389" s="114" t="s">
        <v>151</v>
      </c>
      <c r="H3389" s="302">
        <v>1040</v>
      </c>
      <c r="I3389" s="302">
        <v>1040</v>
      </c>
      <c r="J3389" s="302">
        <v>1040</v>
      </c>
      <c r="K3389" s="103" t="s">
        <v>5863</v>
      </c>
      <c r="L3389" s="114"/>
      <c r="M3389" s="114"/>
      <c r="N3389" s="103"/>
      <c r="O3389" s="103" t="s">
        <v>17</v>
      </c>
    </row>
    <row r="3390" spans="1:15" ht="22.5" hidden="1">
      <c r="A3390" s="103">
        <f>MAX(A$3:A3389)+1</f>
        <v>3172</v>
      </c>
      <c r="B3390" s="103" t="s">
        <v>5864</v>
      </c>
      <c r="C3390" s="103" t="s">
        <v>5865</v>
      </c>
      <c r="D3390" s="103"/>
      <c r="E3390" s="103"/>
      <c r="F3390" s="114" t="s">
        <v>36</v>
      </c>
      <c r="G3390" s="114" t="s">
        <v>32</v>
      </c>
      <c r="H3390" s="302">
        <v>100</v>
      </c>
      <c r="I3390" s="302">
        <v>100</v>
      </c>
      <c r="J3390" s="302">
        <v>100</v>
      </c>
      <c r="K3390" s="103"/>
      <c r="L3390" s="114"/>
      <c r="M3390" s="114"/>
      <c r="N3390" s="103"/>
      <c r="O3390" s="103" t="s">
        <v>17</v>
      </c>
    </row>
    <row r="3391" spans="1:15" ht="22.5" hidden="1">
      <c r="A3391" s="103">
        <f>MAX(A$3:A3390)+1</f>
        <v>3173</v>
      </c>
      <c r="B3391" s="103" t="s">
        <v>5866</v>
      </c>
      <c r="C3391" s="103" t="s">
        <v>5867</v>
      </c>
      <c r="D3391" s="103" t="s">
        <v>5868</v>
      </c>
      <c r="E3391" s="103" t="s">
        <v>5869</v>
      </c>
      <c r="F3391" s="114" t="s">
        <v>36</v>
      </c>
      <c r="G3391" s="114" t="s">
        <v>32</v>
      </c>
      <c r="H3391" s="302">
        <v>855</v>
      </c>
      <c r="I3391" s="302">
        <v>855</v>
      </c>
      <c r="J3391" s="302">
        <v>855</v>
      </c>
      <c r="K3391" s="103"/>
      <c r="L3391" s="114"/>
      <c r="M3391" s="114"/>
      <c r="N3391" s="103"/>
      <c r="O3391" s="103" t="s">
        <v>17</v>
      </c>
    </row>
    <row r="3392" spans="1:15" ht="33.75" hidden="1">
      <c r="A3392" s="103">
        <f>MAX(A$3:A3391)+1</f>
        <v>3174</v>
      </c>
      <c r="B3392" s="103" t="s">
        <v>5870</v>
      </c>
      <c r="C3392" s="103" t="s">
        <v>5871</v>
      </c>
      <c r="D3392" s="103" t="s">
        <v>5872</v>
      </c>
      <c r="E3392" s="103" t="s">
        <v>5873</v>
      </c>
      <c r="F3392" s="114" t="s">
        <v>36</v>
      </c>
      <c r="G3392" s="114" t="s">
        <v>32</v>
      </c>
      <c r="H3392" s="188">
        <v>1727</v>
      </c>
      <c r="I3392" s="188">
        <v>1727</v>
      </c>
      <c r="J3392" s="188">
        <v>1727</v>
      </c>
      <c r="K3392" s="103" t="s">
        <v>5874</v>
      </c>
      <c r="L3392" s="188"/>
      <c r="M3392" s="188"/>
      <c r="N3392" s="103"/>
      <c r="O3392" s="103" t="s">
        <v>786</v>
      </c>
    </row>
    <row r="3393" spans="1:15" ht="22.5" hidden="1">
      <c r="A3393" s="103">
        <f>MAX(A$3:A3392)+1</f>
        <v>3175</v>
      </c>
      <c r="B3393" s="103" t="s">
        <v>5875</v>
      </c>
      <c r="C3393" s="103" t="s">
        <v>5876</v>
      </c>
      <c r="D3393" s="103"/>
      <c r="E3393" s="103"/>
      <c r="F3393" s="114" t="s">
        <v>36</v>
      </c>
      <c r="G3393" s="114" t="s">
        <v>151</v>
      </c>
      <c r="H3393" s="302">
        <v>1200</v>
      </c>
      <c r="I3393" s="302">
        <v>1200</v>
      </c>
      <c r="J3393" s="302">
        <v>1200</v>
      </c>
      <c r="K3393" s="103"/>
      <c r="L3393" s="114"/>
      <c r="M3393" s="114"/>
      <c r="N3393" s="103"/>
      <c r="O3393" s="103" t="s">
        <v>17</v>
      </c>
    </row>
    <row r="3394" spans="1:15" ht="22.5" hidden="1">
      <c r="A3394" s="103">
        <f>MAX(A$3:A3393)+1</f>
        <v>3176</v>
      </c>
      <c r="B3394" s="103" t="s">
        <v>5877</v>
      </c>
      <c r="C3394" s="103" t="s">
        <v>5878</v>
      </c>
      <c r="D3394" s="103"/>
      <c r="E3394" s="103"/>
      <c r="F3394" s="114" t="s">
        <v>36</v>
      </c>
      <c r="G3394" s="114" t="s">
        <v>32</v>
      </c>
      <c r="H3394" s="302">
        <v>200</v>
      </c>
      <c r="I3394" s="302">
        <v>200</v>
      </c>
      <c r="J3394" s="302">
        <v>200</v>
      </c>
      <c r="K3394" s="313" t="s">
        <v>5879</v>
      </c>
      <c r="L3394" s="362"/>
      <c r="M3394" s="362"/>
      <c r="N3394" s="103"/>
      <c r="O3394" s="103" t="s">
        <v>17</v>
      </c>
    </row>
    <row r="3395" spans="1:15" ht="33.75" hidden="1">
      <c r="A3395" s="103"/>
      <c r="B3395" s="103" t="s">
        <v>5877</v>
      </c>
      <c r="C3395" s="103" t="s">
        <v>5878</v>
      </c>
      <c r="D3395" s="103"/>
      <c r="E3395" s="103"/>
      <c r="F3395" s="114" t="s">
        <v>36</v>
      </c>
      <c r="G3395" s="114" t="s">
        <v>32</v>
      </c>
      <c r="H3395" s="302">
        <v>400</v>
      </c>
      <c r="I3395" s="302">
        <v>400</v>
      </c>
      <c r="J3395" s="302">
        <v>400</v>
      </c>
      <c r="K3395" s="313" t="s">
        <v>5880</v>
      </c>
      <c r="L3395" s="362"/>
      <c r="M3395" s="362"/>
      <c r="N3395" s="103"/>
      <c r="O3395" s="103" t="s">
        <v>17</v>
      </c>
    </row>
    <row r="3396" spans="1:15" ht="33.75" hidden="1">
      <c r="A3396" s="103"/>
      <c r="B3396" s="103" t="s">
        <v>5877</v>
      </c>
      <c r="C3396" s="103" t="s">
        <v>5878</v>
      </c>
      <c r="D3396" s="103"/>
      <c r="E3396" s="103"/>
      <c r="F3396" s="114" t="s">
        <v>36</v>
      </c>
      <c r="G3396" s="114" t="s">
        <v>32</v>
      </c>
      <c r="H3396" s="302">
        <v>600</v>
      </c>
      <c r="I3396" s="302">
        <v>600</v>
      </c>
      <c r="J3396" s="302">
        <v>600</v>
      </c>
      <c r="K3396" s="313" t="s">
        <v>5881</v>
      </c>
      <c r="L3396" s="362"/>
      <c r="M3396" s="362"/>
      <c r="N3396" s="103"/>
      <c r="O3396" s="103" t="s">
        <v>17</v>
      </c>
    </row>
    <row r="3397" spans="1:15" ht="33.75" hidden="1">
      <c r="A3397" s="103"/>
      <c r="B3397" s="103" t="s">
        <v>5877</v>
      </c>
      <c r="C3397" s="103" t="s">
        <v>5878</v>
      </c>
      <c r="D3397" s="103"/>
      <c r="E3397" s="103"/>
      <c r="F3397" s="114" t="s">
        <v>36</v>
      </c>
      <c r="G3397" s="114" t="s">
        <v>32</v>
      </c>
      <c r="H3397" s="302">
        <v>800</v>
      </c>
      <c r="I3397" s="302">
        <v>800</v>
      </c>
      <c r="J3397" s="302">
        <v>800</v>
      </c>
      <c r="K3397" s="313" t="s">
        <v>5882</v>
      </c>
      <c r="L3397" s="362"/>
      <c r="M3397" s="362"/>
      <c r="N3397" s="103"/>
      <c r="O3397" s="103" t="s">
        <v>17</v>
      </c>
    </row>
    <row r="3398" spans="1:15" ht="33.75" hidden="1">
      <c r="A3398" s="103"/>
      <c r="B3398" s="103" t="s">
        <v>5877</v>
      </c>
      <c r="C3398" s="103" t="s">
        <v>5878</v>
      </c>
      <c r="D3398" s="103"/>
      <c r="E3398" s="103"/>
      <c r="F3398" s="114" t="s">
        <v>36</v>
      </c>
      <c r="G3398" s="114" t="s">
        <v>32</v>
      </c>
      <c r="H3398" s="302">
        <v>1000</v>
      </c>
      <c r="I3398" s="302">
        <v>1000</v>
      </c>
      <c r="J3398" s="302">
        <v>1000</v>
      </c>
      <c r="K3398" s="313" t="s">
        <v>5883</v>
      </c>
      <c r="L3398" s="362"/>
      <c r="M3398" s="362"/>
      <c r="N3398" s="103"/>
      <c r="O3398" s="103" t="s">
        <v>17</v>
      </c>
    </row>
    <row r="3399" spans="1:15" ht="33.75" hidden="1">
      <c r="A3399" s="103"/>
      <c r="B3399" s="103" t="s">
        <v>5877</v>
      </c>
      <c r="C3399" s="103" t="s">
        <v>5878</v>
      </c>
      <c r="D3399" s="103"/>
      <c r="E3399" s="103"/>
      <c r="F3399" s="114" t="s">
        <v>36</v>
      </c>
      <c r="G3399" s="114" t="s">
        <v>32</v>
      </c>
      <c r="H3399" s="302">
        <v>1200</v>
      </c>
      <c r="I3399" s="302">
        <v>1200</v>
      </c>
      <c r="J3399" s="302">
        <v>1200</v>
      </c>
      <c r="K3399" s="313" t="s">
        <v>5884</v>
      </c>
      <c r="L3399" s="362"/>
      <c r="M3399" s="362"/>
      <c r="N3399" s="103"/>
      <c r="O3399" s="103" t="s">
        <v>17</v>
      </c>
    </row>
    <row r="3400" spans="1:15" ht="22.5" hidden="1">
      <c r="A3400" s="103"/>
      <c r="B3400" s="103" t="s">
        <v>5877</v>
      </c>
      <c r="C3400" s="103" t="s">
        <v>5878</v>
      </c>
      <c r="D3400" s="103"/>
      <c r="E3400" s="103"/>
      <c r="F3400" s="114" t="s">
        <v>36</v>
      </c>
      <c r="G3400" s="114" t="s">
        <v>32</v>
      </c>
      <c r="H3400" s="302">
        <v>1400</v>
      </c>
      <c r="I3400" s="302">
        <v>1400</v>
      </c>
      <c r="J3400" s="302">
        <v>1400</v>
      </c>
      <c r="K3400" s="313" t="s">
        <v>5885</v>
      </c>
      <c r="L3400" s="362"/>
      <c r="M3400" s="362"/>
      <c r="N3400" s="103"/>
      <c r="O3400" s="103" t="s">
        <v>17</v>
      </c>
    </row>
    <row r="3401" spans="1:15" ht="22.5" hidden="1">
      <c r="A3401" s="103">
        <f>MAX(A$3:A3400)+1</f>
        <v>3177</v>
      </c>
      <c r="B3401" s="103" t="s">
        <v>5886</v>
      </c>
      <c r="C3401" s="103" t="s">
        <v>5887</v>
      </c>
      <c r="D3401" s="103" t="s">
        <v>5888</v>
      </c>
      <c r="E3401" s="103" t="s">
        <v>252</v>
      </c>
      <c r="F3401" s="114" t="s">
        <v>23</v>
      </c>
      <c r="G3401" s="114" t="s">
        <v>151</v>
      </c>
      <c r="H3401" s="302">
        <v>920</v>
      </c>
      <c r="I3401" s="302">
        <v>920</v>
      </c>
      <c r="J3401" s="302">
        <v>920</v>
      </c>
      <c r="K3401" s="103" t="s">
        <v>5863</v>
      </c>
      <c r="L3401" s="114"/>
      <c r="M3401" s="114"/>
      <c r="N3401" s="103"/>
      <c r="O3401" s="103" t="s">
        <v>17</v>
      </c>
    </row>
    <row r="3402" spans="1:15" ht="22.5" hidden="1">
      <c r="A3402" s="103">
        <f>MAX(A$3:A3401)+1</f>
        <v>3178</v>
      </c>
      <c r="B3402" s="103" t="s">
        <v>5889</v>
      </c>
      <c r="C3402" s="103" t="s">
        <v>5890</v>
      </c>
      <c r="D3402" s="103" t="s">
        <v>5891</v>
      </c>
      <c r="E3402" s="103" t="s">
        <v>5892</v>
      </c>
      <c r="F3402" s="114" t="s">
        <v>23</v>
      </c>
      <c r="G3402" s="114" t="s">
        <v>32</v>
      </c>
      <c r="H3402" s="302" t="s">
        <v>56</v>
      </c>
      <c r="I3402" s="302" t="s">
        <v>56</v>
      </c>
      <c r="J3402" s="302" t="s">
        <v>56</v>
      </c>
      <c r="K3402" s="103" t="s">
        <v>649</v>
      </c>
      <c r="L3402" s="114"/>
      <c r="M3402" s="114"/>
      <c r="N3402" s="103"/>
      <c r="O3402" s="103" t="s">
        <v>17</v>
      </c>
    </row>
    <row r="3403" spans="1:15" ht="22.5" hidden="1">
      <c r="A3403" s="103">
        <f>MAX(A$3:A3402)+1</f>
        <v>3179</v>
      </c>
      <c r="B3403" s="103" t="s">
        <v>5893</v>
      </c>
      <c r="C3403" s="103" t="s">
        <v>5894</v>
      </c>
      <c r="D3403" s="103"/>
      <c r="E3403" s="103" t="s">
        <v>252</v>
      </c>
      <c r="F3403" s="114" t="s">
        <v>36</v>
      </c>
      <c r="G3403" s="114" t="s">
        <v>151</v>
      </c>
      <c r="H3403" s="302">
        <v>115</v>
      </c>
      <c r="I3403" s="302">
        <v>115</v>
      </c>
      <c r="J3403" s="302">
        <v>115</v>
      </c>
      <c r="K3403" s="103"/>
      <c r="L3403" s="114"/>
      <c r="M3403" s="114"/>
      <c r="N3403" s="103"/>
      <c r="O3403" s="103" t="s">
        <v>17</v>
      </c>
    </row>
    <row r="3404" spans="1:15" ht="22.5" hidden="1">
      <c r="A3404" s="103">
        <f>MAX(A$3:A3403)+1</f>
        <v>3180</v>
      </c>
      <c r="B3404" s="103" t="s">
        <v>5895</v>
      </c>
      <c r="C3404" s="103" t="s">
        <v>5896</v>
      </c>
      <c r="D3404" s="103"/>
      <c r="E3404" s="103"/>
      <c r="F3404" s="114" t="s">
        <v>36</v>
      </c>
      <c r="G3404" s="114" t="s">
        <v>32</v>
      </c>
      <c r="H3404" s="302">
        <v>170</v>
      </c>
      <c r="I3404" s="302">
        <v>170</v>
      </c>
      <c r="J3404" s="302">
        <v>170</v>
      </c>
      <c r="K3404" s="103"/>
      <c r="L3404" s="114"/>
      <c r="M3404" s="114"/>
      <c r="N3404" s="103"/>
      <c r="O3404" s="103" t="s">
        <v>17</v>
      </c>
    </row>
    <row r="3405" spans="1:15" ht="22.5" hidden="1">
      <c r="A3405" s="103">
        <f>MAX(A$3:A3404)+1</f>
        <v>3181</v>
      </c>
      <c r="B3405" s="103" t="s">
        <v>5897</v>
      </c>
      <c r="C3405" s="103" t="s">
        <v>5898</v>
      </c>
      <c r="D3405" s="103" t="s">
        <v>5899</v>
      </c>
      <c r="E3405" s="103"/>
      <c r="F3405" s="114" t="s">
        <v>36</v>
      </c>
      <c r="G3405" s="114" t="s">
        <v>32</v>
      </c>
      <c r="H3405" s="302" t="s">
        <v>25</v>
      </c>
      <c r="I3405" s="302" t="s">
        <v>25</v>
      </c>
      <c r="J3405" s="302" t="s">
        <v>25</v>
      </c>
      <c r="K3405" s="103"/>
      <c r="L3405" s="114"/>
      <c r="M3405" s="114"/>
      <c r="N3405" s="103"/>
      <c r="O3405" s="103" t="s">
        <v>17</v>
      </c>
    </row>
    <row r="3406" spans="1:15" ht="22.5" hidden="1">
      <c r="A3406" s="103">
        <f>MAX(A$3:A3405)+1</f>
        <v>3182</v>
      </c>
      <c r="B3406" s="103" t="s">
        <v>5900</v>
      </c>
      <c r="C3406" s="103" t="s">
        <v>5901</v>
      </c>
      <c r="D3406" s="103"/>
      <c r="E3406" s="103" t="s">
        <v>5902</v>
      </c>
      <c r="F3406" s="116" t="s">
        <v>36</v>
      </c>
      <c r="G3406" s="114" t="s">
        <v>151</v>
      </c>
      <c r="H3406" s="302">
        <v>237</v>
      </c>
      <c r="I3406" s="302">
        <v>237</v>
      </c>
      <c r="J3406" s="302">
        <v>237</v>
      </c>
      <c r="K3406" s="103"/>
      <c r="L3406" s="114"/>
      <c r="M3406" s="114"/>
      <c r="N3406" s="103"/>
      <c r="O3406" s="103" t="s">
        <v>17</v>
      </c>
    </row>
    <row r="3407" spans="1:15" ht="33.75" hidden="1">
      <c r="A3407" s="103">
        <f>MAX(A$3:A3406)+1</f>
        <v>3183</v>
      </c>
      <c r="B3407" s="103" t="s">
        <v>5903</v>
      </c>
      <c r="C3407" s="103" t="s">
        <v>5904</v>
      </c>
      <c r="D3407" s="103" t="s">
        <v>5905</v>
      </c>
      <c r="E3407" s="103"/>
      <c r="F3407" s="114" t="s">
        <v>36</v>
      </c>
      <c r="G3407" s="114" t="s">
        <v>268</v>
      </c>
      <c r="H3407" s="302">
        <v>930</v>
      </c>
      <c r="I3407" s="302">
        <v>930</v>
      </c>
      <c r="J3407" s="302">
        <v>930</v>
      </c>
      <c r="K3407" s="103" t="s">
        <v>5906</v>
      </c>
      <c r="L3407" s="114"/>
      <c r="M3407" s="114"/>
      <c r="N3407" s="103"/>
      <c r="O3407" s="103" t="s">
        <v>17</v>
      </c>
    </row>
    <row r="3408" spans="1:15" ht="22.5" hidden="1">
      <c r="A3408" s="103">
        <f>MAX(A$3:A3407)+1</f>
        <v>3184</v>
      </c>
      <c r="B3408" s="133" t="s">
        <v>5907</v>
      </c>
      <c r="C3408" s="134" t="s">
        <v>5908</v>
      </c>
      <c r="D3408" s="152" t="s">
        <v>5909</v>
      </c>
      <c r="E3408" s="140"/>
      <c r="F3408" s="118" t="s">
        <v>23</v>
      </c>
      <c r="G3408" s="147" t="s">
        <v>32</v>
      </c>
      <c r="H3408" s="302" t="s">
        <v>56</v>
      </c>
      <c r="I3408" s="302" t="s">
        <v>56</v>
      </c>
      <c r="J3408" s="302" t="s">
        <v>56</v>
      </c>
      <c r="K3408" s="125" t="s">
        <v>336</v>
      </c>
      <c r="L3408" s="114"/>
      <c r="M3408" s="114"/>
      <c r="N3408" s="103"/>
      <c r="O3408" s="103" t="s">
        <v>17</v>
      </c>
    </row>
    <row r="3409" spans="1:15" ht="24" hidden="1">
      <c r="A3409" s="103">
        <f>MAX(A$3:A3408)+1</f>
        <v>3185</v>
      </c>
      <c r="B3409" s="133" t="s">
        <v>5910</v>
      </c>
      <c r="C3409" s="135" t="s">
        <v>5911</v>
      </c>
      <c r="D3409" s="150"/>
      <c r="E3409" s="145" t="s">
        <v>5912</v>
      </c>
      <c r="F3409" s="118" t="s">
        <v>23</v>
      </c>
      <c r="G3409" s="80" t="s">
        <v>32</v>
      </c>
      <c r="H3409" s="302" t="s">
        <v>56</v>
      </c>
      <c r="I3409" s="302" t="s">
        <v>56</v>
      </c>
      <c r="J3409" s="302" t="s">
        <v>56</v>
      </c>
      <c r="K3409" s="207" t="s">
        <v>5913</v>
      </c>
      <c r="L3409" s="114"/>
      <c r="M3409" s="114"/>
      <c r="N3409" s="103"/>
      <c r="O3409" s="103" t="s">
        <v>17</v>
      </c>
    </row>
    <row r="3410" spans="1:15" ht="22.5" hidden="1">
      <c r="A3410" s="103">
        <f>MAX(A$3:A3409)+1</f>
        <v>3186</v>
      </c>
      <c r="B3410" s="150" t="s">
        <v>5914</v>
      </c>
      <c r="C3410" s="135" t="s">
        <v>5915</v>
      </c>
      <c r="D3410" s="150" t="s">
        <v>5916</v>
      </c>
      <c r="E3410" s="145" t="s">
        <v>5892</v>
      </c>
      <c r="F3410" s="118" t="s">
        <v>23</v>
      </c>
      <c r="G3410" s="80" t="s">
        <v>32</v>
      </c>
      <c r="H3410" s="302" t="s">
        <v>56</v>
      </c>
      <c r="I3410" s="302" t="s">
        <v>56</v>
      </c>
      <c r="J3410" s="302" t="s">
        <v>56</v>
      </c>
      <c r="K3410" s="314" t="s">
        <v>336</v>
      </c>
      <c r="L3410" s="114"/>
      <c r="M3410" s="114"/>
      <c r="N3410" s="103"/>
      <c r="O3410" s="103" t="s">
        <v>17</v>
      </c>
    </row>
    <row r="3411" spans="1:15" ht="45" hidden="1">
      <c r="A3411" s="103">
        <f>MAX(A$3:A3410)+1</f>
        <v>3187</v>
      </c>
      <c r="B3411" s="150" t="s">
        <v>5917</v>
      </c>
      <c r="C3411" s="135" t="s">
        <v>5918</v>
      </c>
      <c r="D3411" s="150" t="s">
        <v>5919</v>
      </c>
      <c r="E3411" s="145"/>
      <c r="F3411" s="118" t="s">
        <v>23</v>
      </c>
      <c r="G3411" s="80" t="s">
        <v>32</v>
      </c>
      <c r="H3411" s="302" t="s">
        <v>56</v>
      </c>
      <c r="I3411" s="302" t="s">
        <v>56</v>
      </c>
      <c r="J3411" s="302" t="s">
        <v>56</v>
      </c>
      <c r="K3411" s="314" t="s">
        <v>336</v>
      </c>
      <c r="L3411" s="114"/>
      <c r="M3411" s="114"/>
      <c r="N3411" s="103"/>
      <c r="O3411" s="103" t="s">
        <v>17</v>
      </c>
    </row>
    <row r="3412" spans="1:15" ht="33.75" hidden="1">
      <c r="A3412" s="103">
        <f>MAX(A$3:A3411)+1</f>
        <v>3188</v>
      </c>
      <c r="B3412" s="150" t="s">
        <v>5920</v>
      </c>
      <c r="C3412" s="150" t="s">
        <v>5921</v>
      </c>
      <c r="D3412" s="150" t="s">
        <v>5922</v>
      </c>
      <c r="E3412" s="145"/>
      <c r="F3412" s="114" t="s">
        <v>23</v>
      </c>
      <c r="G3412" s="80" t="s">
        <v>32</v>
      </c>
      <c r="H3412" s="302" t="s">
        <v>56</v>
      </c>
      <c r="I3412" s="302" t="s">
        <v>56</v>
      </c>
      <c r="J3412" s="302" t="s">
        <v>56</v>
      </c>
      <c r="K3412" s="103"/>
      <c r="L3412" s="114"/>
      <c r="M3412" s="114"/>
      <c r="N3412" s="114"/>
      <c r="O3412" s="103" t="s">
        <v>94</v>
      </c>
    </row>
    <row r="3413" spans="1:15" s="87" customFormat="1" ht="22.5" hidden="1">
      <c r="A3413" s="103"/>
      <c r="B3413" s="103">
        <v>3301</v>
      </c>
      <c r="C3413" s="103" t="s">
        <v>5923</v>
      </c>
      <c r="D3413" s="103"/>
      <c r="E3413" s="103" t="s">
        <v>5924</v>
      </c>
      <c r="F3413" s="114"/>
      <c r="G3413" s="114"/>
      <c r="H3413" s="302"/>
      <c r="I3413" s="302"/>
      <c r="J3413" s="302"/>
      <c r="K3413" s="103"/>
      <c r="L3413" s="114"/>
      <c r="M3413" s="114"/>
      <c r="N3413" s="103"/>
      <c r="O3413" s="103" t="s">
        <v>17</v>
      </c>
    </row>
    <row r="3414" spans="1:15" ht="22.5" hidden="1">
      <c r="A3414" s="103">
        <f>MAX(A$3:A3413)+1</f>
        <v>3189</v>
      </c>
      <c r="B3414" s="103" t="s">
        <v>5925</v>
      </c>
      <c r="C3414" s="103" t="s">
        <v>5926</v>
      </c>
      <c r="D3414" s="103"/>
      <c r="E3414" s="103"/>
      <c r="F3414" s="114" t="s">
        <v>36</v>
      </c>
      <c r="G3414" s="114" t="s">
        <v>32</v>
      </c>
      <c r="H3414" s="302">
        <v>335</v>
      </c>
      <c r="I3414" s="302">
        <v>335</v>
      </c>
      <c r="J3414" s="302">
        <v>335</v>
      </c>
      <c r="K3414" s="103" t="s">
        <v>5927</v>
      </c>
      <c r="L3414" s="114"/>
      <c r="M3414" s="114"/>
      <c r="N3414" s="103"/>
      <c r="O3414" s="103" t="s">
        <v>17</v>
      </c>
    </row>
    <row r="3415" spans="1:15" ht="22.5" hidden="1">
      <c r="A3415" s="103">
        <f>MAX(A$3:A3414)+1</f>
        <v>3190</v>
      </c>
      <c r="B3415" s="103">
        <v>330100001</v>
      </c>
      <c r="C3415" s="103" t="s">
        <v>5928</v>
      </c>
      <c r="D3415" s="103" t="s">
        <v>5929</v>
      </c>
      <c r="E3415" s="103"/>
      <c r="F3415" s="114" t="s">
        <v>31</v>
      </c>
      <c r="G3415" s="114" t="s">
        <v>32</v>
      </c>
      <c r="H3415" s="188">
        <v>25</v>
      </c>
      <c r="I3415" s="188">
        <v>25</v>
      </c>
      <c r="J3415" s="188">
        <v>25</v>
      </c>
      <c r="K3415" s="103"/>
      <c r="L3415" s="188"/>
      <c r="M3415" s="188"/>
      <c r="N3415" s="103"/>
      <c r="O3415" s="103" t="s">
        <v>786</v>
      </c>
    </row>
    <row r="3416" spans="1:15" ht="24" hidden="1">
      <c r="A3416" s="103">
        <f>MAX(A$3:A3415)+1</f>
        <v>3191</v>
      </c>
      <c r="B3416" s="152" t="s">
        <v>5930</v>
      </c>
      <c r="C3416" s="134" t="s">
        <v>5931</v>
      </c>
      <c r="D3416" s="152" t="s">
        <v>5932</v>
      </c>
      <c r="E3416" s="140"/>
      <c r="F3416" s="95" t="s">
        <v>23</v>
      </c>
      <c r="G3416" s="147" t="s">
        <v>32</v>
      </c>
      <c r="H3416" s="302" t="s">
        <v>56</v>
      </c>
      <c r="I3416" s="302" t="s">
        <v>56</v>
      </c>
      <c r="J3416" s="302" t="s">
        <v>56</v>
      </c>
      <c r="K3416" s="207" t="s">
        <v>5933</v>
      </c>
      <c r="L3416" s="114"/>
      <c r="M3416" s="114"/>
      <c r="N3416" s="103"/>
      <c r="O3416" s="103" t="s">
        <v>17</v>
      </c>
    </row>
    <row r="3417" spans="1:15" ht="22.5" hidden="1">
      <c r="A3417" s="154">
        <f>MAX(A$3:A3416)+1</f>
        <v>3192</v>
      </c>
      <c r="B3417" s="154">
        <v>330100002</v>
      </c>
      <c r="C3417" s="154" t="s">
        <v>5934</v>
      </c>
      <c r="D3417" s="154" t="s">
        <v>5935</v>
      </c>
      <c r="E3417" s="154" t="s">
        <v>5936</v>
      </c>
      <c r="F3417" s="188" t="s">
        <v>31</v>
      </c>
      <c r="G3417" s="188" t="s">
        <v>32</v>
      </c>
      <c r="H3417" s="307">
        <v>138</v>
      </c>
      <c r="I3417" s="307">
        <v>138</v>
      </c>
      <c r="J3417" s="307">
        <v>138</v>
      </c>
      <c r="K3417" s="154"/>
      <c r="L3417" s="188"/>
      <c r="M3417" s="188"/>
      <c r="N3417" s="103"/>
      <c r="O3417" s="103" t="s">
        <v>786</v>
      </c>
    </row>
    <row r="3418" spans="1:15" ht="22.5" hidden="1">
      <c r="A3418" s="103">
        <f>MAX(A$3:A3417)+1</f>
        <v>3193</v>
      </c>
      <c r="B3418" s="103" t="s">
        <v>5937</v>
      </c>
      <c r="C3418" s="103" t="s">
        <v>5934</v>
      </c>
      <c r="D3418" s="103"/>
      <c r="E3418" s="103"/>
      <c r="F3418" s="114" t="s">
        <v>31</v>
      </c>
      <c r="G3418" s="114" t="s">
        <v>32</v>
      </c>
      <c r="H3418" s="302">
        <v>36</v>
      </c>
      <c r="I3418" s="302">
        <v>36</v>
      </c>
      <c r="J3418" s="302">
        <v>36</v>
      </c>
      <c r="K3418" s="123" t="s">
        <v>5938</v>
      </c>
      <c r="L3418" s="114"/>
      <c r="M3418" s="114"/>
      <c r="N3418" s="103"/>
      <c r="O3418" s="103" t="s">
        <v>17</v>
      </c>
    </row>
    <row r="3419" spans="1:15" ht="22.5" hidden="1">
      <c r="A3419" s="103">
        <f>MAX(A$3:A3418)+1</f>
        <v>3194</v>
      </c>
      <c r="B3419" s="103">
        <v>330100003</v>
      </c>
      <c r="C3419" s="103" t="s">
        <v>5939</v>
      </c>
      <c r="D3419" s="103" t="s">
        <v>5940</v>
      </c>
      <c r="E3419" s="103" t="s">
        <v>5941</v>
      </c>
      <c r="F3419" s="114" t="s">
        <v>31</v>
      </c>
      <c r="G3419" s="114" t="s">
        <v>5942</v>
      </c>
      <c r="H3419" s="307">
        <v>303</v>
      </c>
      <c r="I3419" s="307">
        <v>303</v>
      </c>
      <c r="J3419" s="307">
        <v>303</v>
      </c>
      <c r="K3419" s="103"/>
      <c r="L3419" s="188"/>
      <c r="M3419" s="188"/>
      <c r="N3419" s="103"/>
      <c r="O3419" s="103" t="s">
        <v>786</v>
      </c>
    </row>
    <row r="3420" spans="1:15" ht="22.5" hidden="1">
      <c r="A3420" s="103">
        <f>MAX(A$3:A3419)+1</f>
        <v>3195</v>
      </c>
      <c r="B3420" s="103" t="s">
        <v>5943</v>
      </c>
      <c r="C3420" s="103" t="s">
        <v>5944</v>
      </c>
      <c r="D3420" s="103"/>
      <c r="E3420" s="103"/>
      <c r="F3420" s="114" t="s">
        <v>31</v>
      </c>
      <c r="G3420" s="114" t="s">
        <v>32</v>
      </c>
      <c r="H3420" s="302">
        <v>60</v>
      </c>
      <c r="I3420" s="302">
        <v>60</v>
      </c>
      <c r="J3420" s="302">
        <v>60</v>
      </c>
      <c r="K3420" s="244" t="s">
        <v>5944</v>
      </c>
      <c r="L3420" s="114"/>
      <c r="M3420" s="114"/>
      <c r="N3420" s="103"/>
      <c r="O3420" s="103" t="s">
        <v>17</v>
      </c>
    </row>
    <row r="3421" spans="1:15" ht="22.5" hidden="1">
      <c r="A3421" s="103">
        <f>MAX(A$3:A3420)+1</f>
        <v>3196</v>
      </c>
      <c r="B3421" s="103" t="s">
        <v>5945</v>
      </c>
      <c r="C3421" s="103" t="s">
        <v>5946</v>
      </c>
      <c r="D3421" s="103" t="s">
        <v>5947</v>
      </c>
      <c r="E3421" s="103"/>
      <c r="F3421" s="114"/>
      <c r="G3421" s="114" t="s">
        <v>151</v>
      </c>
      <c r="H3421" s="302">
        <v>100</v>
      </c>
      <c r="I3421" s="302">
        <v>100</v>
      </c>
      <c r="J3421" s="302">
        <v>100</v>
      </c>
      <c r="K3421" s="154"/>
      <c r="L3421" s="114"/>
      <c r="M3421" s="114"/>
      <c r="N3421" s="103"/>
      <c r="O3421" s="103" t="s">
        <v>17</v>
      </c>
    </row>
    <row r="3422" spans="1:15" ht="22.5" hidden="1">
      <c r="A3422" s="103">
        <f>MAX(A$3:A3421)+1</f>
        <v>3197</v>
      </c>
      <c r="B3422" s="103">
        <v>330100004</v>
      </c>
      <c r="C3422" s="103" t="s">
        <v>5948</v>
      </c>
      <c r="D3422" s="103" t="s">
        <v>5949</v>
      </c>
      <c r="E3422" s="103"/>
      <c r="F3422" s="114" t="s">
        <v>31</v>
      </c>
      <c r="G3422" s="114" t="s">
        <v>32</v>
      </c>
      <c r="H3422" s="308">
        <v>96</v>
      </c>
      <c r="I3422" s="308">
        <v>96</v>
      </c>
      <c r="J3422" s="308">
        <v>96</v>
      </c>
      <c r="K3422" s="103"/>
      <c r="L3422" s="188"/>
      <c r="M3422" s="188"/>
      <c r="N3422" s="103"/>
      <c r="O3422" s="103" t="s">
        <v>786</v>
      </c>
    </row>
    <row r="3423" spans="1:15" ht="22.5" hidden="1">
      <c r="A3423" s="103">
        <f>MAX(A$3:A3422)+1</f>
        <v>3198</v>
      </c>
      <c r="B3423" s="103">
        <v>330100005</v>
      </c>
      <c r="C3423" s="103" t="s">
        <v>5950</v>
      </c>
      <c r="D3423" s="103" t="s">
        <v>5951</v>
      </c>
      <c r="E3423" s="103" t="s">
        <v>5952</v>
      </c>
      <c r="F3423" s="305" t="s">
        <v>31</v>
      </c>
      <c r="G3423" s="114" t="s">
        <v>5942</v>
      </c>
      <c r="H3423" s="308">
        <v>563</v>
      </c>
      <c r="I3423" s="308">
        <v>563</v>
      </c>
      <c r="J3423" s="308">
        <v>563</v>
      </c>
      <c r="K3423" s="103"/>
      <c r="L3423" s="188"/>
      <c r="M3423" s="188"/>
      <c r="N3423" s="103"/>
      <c r="O3423" s="103" t="s">
        <v>786</v>
      </c>
    </row>
    <row r="3424" spans="1:15" ht="22.5" hidden="1">
      <c r="A3424" s="103">
        <f>MAX(A$3:A3423)+1</f>
        <v>3199</v>
      </c>
      <c r="B3424" s="103" t="s">
        <v>5953</v>
      </c>
      <c r="C3424" s="105" t="s">
        <v>5954</v>
      </c>
      <c r="D3424" s="103" t="s">
        <v>5955</v>
      </c>
      <c r="E3424" s="103"/>
      <c r="F3424" s="114" t="s">
        <v>31</v>
      </c>
      <c r="G3424" s="114" t="s">
        <v>32</v>
      </c>
      <c r="H3424" s="307">
        <v>298</v>
      </c>
      <c r="I3424" s="307">
        <v>298</v>
      </c>
      <c r="J3424" s="307">
        <v>298</v>
      </c>
      <c r="K3424" s="103"/>
      <c r="L3424" s="188"/>
      <c r="M3424" s="188"/>
      <c r="N3424" s="103"/>
      <c r="O3424" s="103" t="s">
        <v>786</v>
      </c>
    </row>
    <row r="3425" spans="1:15" ht="22.5" hidden="1">
      <c r="A3425" s="103">
        <f>MAX(A$3:A3424)+1</f>
        <v>3200</v>
      </c>
      <c r="B3425" s="103" t="s">
        <v>5956</v>
      </c>
      <c r="C3425" s="103" t="s">
        <v>5957</v>
      </c>
      <c r="D3425" s="103" t="s">
        <v>5958</v>
      </c>
      <c r="E3425" s="103"/>
      <c r="F3425" s="114"/>
      <c r="G3425" s="114" t="s">
        <v>151</v>
      </c>
      <c r="H3425" s="302">
        <v>100</v>
      </c>
      <c r="I3425" s="302">
        <v>100</v>
      </c>
      <c r="J3425" s="302">
        <v>100</v>
      </c>
      <c r="K3425" s="154"/>
      <c r="L3425" s="114"/>
      <c r="M3425" s="114"/>
      <c r="N3425" s="103"/>
      <c r="O3425" s="103" t="s">
        <v>17</v>
      </c>
    </row>
    <row r="3426" spans="1:15" ht="24" hidden="1">
      <c r="A3426" s="103">
        <f>MAX(A$3:A3425)+1</f>
        <v>3201</v>
      </c>
      <c r="B3426" s="150" t="s">
        <v>5959</v>
      </c>
      <c r="C3426" s="134" t="s">
        <v>5960</v>
      </c>
      <c r="D3426" s="152" t="s">
        <v>5961</v>
      </c>
      <c r="E3426" s="140"/>
      <c r="F3426" s="95" t="s">
        <v>23</v>
      </c>
      <c r="G3426" s="147" t="s">
        <v>648</v>
      </c>
      <c r="H3426" s="302" t="s">
        <v>56</v>
      </c>
      <c r="I3426" s="302" t="s">
        <v>56</v>
      </c>
      <c r="J3426" s="302" t="s">
        <v>56</v>
      </c>
      <c r="K3426" s="207" t="s">
        <v>5962</v>
      </c>
      <c r="L3426" s="114"/>
      <c r="M3426" s="114"/>
      <c r="N3426" s="103"/>
      <c r="O3426" s="103" t="s">
        <v>17</v>
      </c>
    </row>
    <row r="3427" spans="1:15" ht="33.75" hidden="1">
      <c r="A3427" s="103">
        <f>MAX(A$3:A3426)+1</f>
        <v>3202</v>
      </c>
      <c r="B3427" s="103">
        <v>330100006</v>
      </c>
      <c r="C3427" s="103" t="s">
        <v>5963</v>
      </c>
      <c r="D3427" s="103" t="s">
        <v>5964</v>
      </c>
      <c r="E3427" s="103"/>
      <c r="F3427" s="114" t="s">
        <v>31</v>
      </c>
      <c r="G3427" s="114" t="s">
        <v>151</v>
      </c>
      <c r="H3427" s="308">
        <v>12</v>
      </c>
      <c r="I3427" s="308">
        <v>12</v>
      </c>
      <c r="J3427" s="308">
        <v>12</v>
      </c>
      <c r="K3427" s="296"/>
      <c r="L3427" s="188"/>
      <c r="M3427" s="188"/>
      <c r="N3427" s="103"/>
      <c r="O3427" s="103" t="s">
        <v>5965</v>
      </c>
    </row>
    <row r="3428" spans="1:15" ht="22.5" hidden="1">
      <c r="A3428" s="103">
        <f>MAX(A$3:A3427)+1</f>
        <v>3203</v>
      </c>
      <c r="B3428" s="103" t="s">
        <v>5966</v>
      </c>
      <c r="C3428" s="103" t="s">
        <v>5967</v>
      </c>
      <c r="D3428" s="103" t="s">
        <v>5968</v>
      </c>
      <c r="E3428" s="103"/>
      <c r="F3428" s="114" t="s">
        <v>3112</v>
      </c>
      <c r="G3428" s="114" t="s">
        <v>32</v>
      </c>
      <c r="H3428" s="302">
        <v>280</v>
      </c>
      <c r="I3428" s="302">
        <v>280</v>
      </c>
      <c r="J3428" s="302">
        <v>280</v>
      </c>
      <c r="K3428" s="103" t="s">
        <v>5969</v>
      </c>
      <c r="L3428" s="114"/>
      <c r="M3428" s="114"/>
      <c r="N3428" s="103"/>
      <c r="O3428" s="103" t="s">
        <v>17</v>
      </c>
    </row>
    <row r="3429" spans="1:15" ht="22.5" hidden="1">
      <c r="A3429" s="103">
        <f>MAX(A$3:A3428)+1</f>
        <v>3204</v>
      </c>
      <c r="B3429" s="103">
        <v>330100007</v>
      </c>
      <c r="C3429" s="103" t="s">
        <v>5970</v>
      </c>
      <c r="D3429" s="103" t="s">
        <v>5971</v>
      </c>
      <c r="E3429" s="103" t="s">
        <v>5972</v>
      </c>
      <c r="F3429" s="114" t="s">
        <v>31</v>
      </c>
      <c r="G3429" s="114" t="s">
        <v>5942</v>
      </c>
      <c r="H3429" s="307">
        <v>510</v>
      </c>
      <c r="I3429" s="307">
        <v>510</v>
      </c>
      <c r="J3429" s="307">
        <v>510</v>
      </c>
      <c r="K3429" s="103"/>
      <c r="L3429" s="188"/>
      <c r="M3429" s="188"/>
      <c r="N3429" s="103"/>
      <c r="O3429" s="103" t="s">
        <v>786</v>
      </c>
    </row>
    <row r="3430" spans="1:15" ht="22.5" hidden="1">
      <c r="A3430" s="304">
        <f>MAX(A$3:A3429)+1</f>
        <v>3205</v>
      </c>
      <c r="B3430" s="304" t="s">
        <v>5973</v>
      </c>
      <c r="C3430" s="304" t="s">
        <v>5974</v>
      </c>
      <c r="D3430" s="304" t="s">
        <v>5947</v>
      </c>
      <c r="E3430" s="304"/>
      <c r="F3430" s="306"/>
      <c r="G3430" s="306" t="s">
        <v>151</v>
      </c>
      <c r="H3430" s="309">
        <v>100</v>
      </c>
      <c r="I3430" s="309">
        <v>100</v>
      </c>
      <c r="J3430" s="309">
        <v>100</v>
      </c>
      <c r="K3430" s="304"/>
      <c r="L3430" s="306"/>
      <c r="M3430" s="306"/>
      <c r="N3430" s="103"/>
      <c r="O3430" s="103" t="s">
        <v>17</v>
      </c>
    </row>
    <row r="3431" spans="1:15" ht="22.5" hidden="1">
      <c r="A3431" s="103">
        <f>MAX(A$3:A3430)+1</f>
        <v>3206</v>
      </c>
      <c r="B3431" s="103">
        <v>330100008</v>
      </c>
      <c r="C3431" s="103" t="s">
        <v>5975</v>
      </c>
      <c r="D3431" s="103" t="s">
        <v>5976</v>
      </c>
      <c r="E3431" s="103" t="s">
        <v>5977</v>
      </c>
      <c r="F3431" s="114" t="s">
        <v>3112</v>
      </c>
      <c r="G3431" s="114" t="s">
        <v>433</v>
      </c>
      <c r="H3431" s="308">
        <v>64</v>
      </c>
      <c r="I3431" s="308">
        <v>64</v>
      </c>
      <c r="J3431" s="308">
        <v>64</v>
      </c>
      <c r="K3431" s="296" t="s">
        <v>5969</v>
      </c>
      <c r="L3431" s="188"/>
      <c r="M3431" s="188"/>
      <c r="N3431" s="103"/>
      <c r="O3431" s="103" t="s">
        <v>786</v>
      </c>
    </row>
    <row r="3432" spans="1:15" ht="22.5" hidden="1">
      <c r="A3432" s="103">
        <f>MAX(A$3:A3431)+1</f>
        <v>3207</v>
      </c>
      <c r="B3432" s="103" t="s">
        <v>5978</v>
      </c>
      <c r="C3432" s="103" t="s">
        <v>5944</v>
      </c>
      <c r="D3432" s="103"/>
      <c r="E3432" s="103"/>
      <c r="F3432" s="114" t="s">
        <v>23</v>
      </c>
      <c r="G3432" s="114" t="s">
        <v>32</v>
      </c>
      <c r="H3432" s="302">
        <f t="shared" ref="H3432:J3432" si="0">1.2*40</f>
        <v>48</v>
      </c>
      <c r="I3432" s="302">
        <f t="shared" si="0"/>
        <v>48</v>
      </c>
      <c r="J3432" s="302">
        <f t="shared" si="0"/>
        <v>48</v>
      </c>
      <c r="K3432" s="103" t="s">
        <v>5944</v>
      </c>
      <c r="L3432" s="114"/>
      <c r="M3432" s="114"/>
      <c r="N3432" s="103"/>
      <c r="O3432" s="103" t="s">
        <v>17</v>
      </c>
    </row>
    <row r="3433" spans="1:15" ht="22.5" hidden="1">
      <c r="A3433" s="103">
        <f>MAX(A$3:A3432)+1</f>
        <v>3208</v>
      </c>
      <c r="B3433" s="103">
        <v>330100009</v>
      </c>
      <c r="C3433" s="103" t="s">
        <v>5979</v>
      </c>
      <c r="D3433" s="103"/>
      <c r="E3433" s="103" t="s">
        <v>5980</v>
      </c>
      <c r="F3433" s="114" t="s">
        <v>23</v>
      </c>
      <c r="G3433" s="114" t="s">
        <v>433</v>
      </c>
      <c r="H3433" s="308">
        <v>64</v>
      </c>
      <c r="I3433" s="308">
        <v>64</v>
      </c>
      <c r="J3433" s="308">
        <v>64</v>
      </c>
      <c r="K3433" s="103"/>
      <c r="L3433" s="188"/>
      <c r="M3433" s="188"/>
      <c r="N3433" s="103"/>
      <c r="O3433" s="103" t="s">
        <v>786</v>
      </c>
    </row>
    <row r="3434" spans="1:15" ht="22.5" hidden="1">
      <c r="A3434" s="103">
        <f>MAX(A$3:A3433)+1</f>
        <v>3209</v>
      </c>
      <c r="B3434" s="103">
        <v>330100010</v>
      </c>
      <c r="C3434" s="103" t="s">
        <v>5981</v>
      </c>
      <c r="D3434" s="103"/>
      <c r="E3434" s="103" t="s">
        <v>5980</v>
      </c>
      <c r="F3434" s="114" t="s">
        <v>23</v>
      </c>
      <c r="G3434" s="114" t="s">
        <v>433</v>
      </c>
      <c r="H3434" s="308">
        <v>64</v>
      </c>
      <c r="I3434" s="308">
        <v>64</v>
      </c>
      <c r="J3434" s="308">
        <v>64</v>
      </c>
      <c r="K3434" s="103"/>
      <c r="L3434" s="188"/>
      <c r="M3434" s="188"/>
      <c r="N3434" s="103"/>
      <c r="O3434" s="103" t="s">
        <v>786</v>
      </c>
    </row>
    <row r="3435" spans="1:15" ht="22.5" hidden="1">
      <c r="A3435" s="103">
        <f>MAX(A$3:A3434)+1</f>
        <v>3210</v>
      </c>
      <c r="B3435" s="103">
        <v>330100011</v>
      </c>
      <c r="C3435" s="103" t="s">
        <v>5982</v>
      </c>
      <c r="D3435" s="103" t="s">
        <v>5983</v>
      </c>
      <c r="E3435" s="103"/>
      <c r="F3435" s="114" t="s">
        <v>31</v>
      </c>
      <c r="G3435" s="114" t="s">
        <v>32</v>
      </c>
      <c r="H3435" s="308">
        <v>80</v>
      </c>
      <c r="I3435" s="308">
        <v>80</v>
      </c>
      <c r="J3435" s="308">
        <v>80</v>
      </c>
      <c r="K3435" s="103"/>
      <c r="L3435" s="188"/>
      <c r="M3435" s="188"/>
      <c r="N3435" s="103"/>
      <c r="O3435" s="103" t="s">
        <v>786</v>
      </c>
    </row>
    <row r="3436" spans="1:15" ht="22.5" hidden="1">
      <c r="A3436" s="103">
        <f>MAX(A$3:A3435)+1</f>
        <v>3211</v>
      </c>
      <c r="B3436" s="103">
        <v>330100012</v>
      </c>
      <c r="C3436" s="103" t="s">
        <v>146</v>
      </c>
      <c r="D3436" s="103" t="s">
        <v>5984</v>
      </c>
      <c r="E3436" s="103"/>
      <c r="F3436" s="114" t="s">
        <v>31</v>
      </c>
      <c r="G3436" s="114" t="s">
        <v>32</v>
      </c>
      <c r="H3436" s="308">
        <v>160</v>
      </c>
      <c r="I3436" s="308">
        <v>160</v>
      </c>
      <c r="J3436" s="308">
        <v>160</v>
      </c>
      <c r="K3436" s="103"/>
      <c r="L3436" s="188"/>
      <c r="M3436" s="188"/>
      <c r="N3436" s="103"/>
      <c r="O3436" s="103" t="s">
        <v>786</v>
      </c>
    </row>
    <row r="3437" spans="1:15" ht="22.5" hidden="1">
      <c r="A3437" s="103">
        <f>MAX(A$3:A3436)+1</f>
        <v>3212</v>
      </c>
      <c r="B3437" s="103">
        <v>330100013</v>
      </c>
      <c r="C3437" s="103" t="s">
        <v>147</v>
      </c>
      <c r="D3437" s="103" t="s">
        <v>5985</v>
      </c>
      <c r="E3437" s="103"/>
      <c r="F3437" s="114" t="s">
        <v>31</v>
      </c>
      <c r="G3437" s="114" t="s">
        <v>32</v>
      </c>
      <c r="H3437" s="308">
        <v>64</v>
      </c>
      <c r="I3437" s="308">
        <v>64</v>
      </c>
      <c r="J3437" s="308">
        <v>64</v>
      </c>
      <c r="K3437" s="103"/>
      <c r="L3437" s="188"/>
      <c r="M3437" s="188"/>
      <c r="N3437" s="103"/>
      <c r="O3437" s="103" t="s">
        <v>786</v>
      </c>
    </row>
    <row r="3438" spans="1:15" ht="22.5" hidden="1">
      <c r="A3438" s="103">
        <f>MAX(A$3:A3437)+1</f>
        <v>3213</v>
      </c>
      <c r="B3438" s="103">
        <v>330100014</v>
      </c>
      <c r="C3438" s="103" t="s">
        <v>5986</v>
      </c>
      <c r="D3438" s="103" t="s">
        <v>5987</v>
      </c>
      <c r="E3438" s="103" t="s">
        <v>5988</v>
      </c>
      <c r="F3438" s="114" t="s">
        <v>36</v>
      </c>
      <c r="G3438" s="114" t="s">
        <v>32</v>
      </c>
      <c r="H3438" s="308">
        <v>160</v>
      </c>
      <c r="I3438" s="308">
        <v>160</v>
      </c>
      <c r="J3438" s="308">
        <v>160</v>
      </c>
      <c r="K3438" s="103"/>
      <c r="L3438" s="188"/>
      <c r="M3438" s="188"/>
      <c r="N3438" s="103"/>
      <c r="O3438" s="103" t="s">
        <v>786</v>
      </c>
    </row>
    <row r="3439" spans="1:15" ht="56.25" hidden="1">
      <c r="A3439" s="103">
        <f>MAX(A$3:A3438)+1</f>
        <v>3214</v>
      </c>
      <c r="B3439" s="103">
        <v>330100015</v>
      </c>
      <c r="C3439" s="103" t="s">
        <v>1794</v>
      </c>
      <c r="D3439" s="286" t="s">
        <v>5989</v>
      </c>
      <c r="E3439" s="103" t="s">
        <v>5990</v>
      </c>
      <c r="F3439" s="114" t="s">
        <v>36</v>
      </c>
      <c r="G3439" s="114" t="s">
        <v>151</v>
      </c>
      <c r="H3439" s="308">
        <v>64</v>
      </c>
      <c r="I3439" s="308">
        <v>64</v>
      </c>
      <c r="J3439" s="308">
        <v>64</v>
      </c>
      <c r="K3439" s="103"/>
      <c r="L3439" s="188"/>
      <c r="M3439" s="188"/>
      <c r="N3439" s="103"/>
      <c r="O3439" s="103" t="s">
        <v>786</v>
      </c>
    </row>
    <row r="3440" spans="1:15" ht="22.5" hidden="1">
      <c r="A3440" s="103">
        <f>MAX(A$3:A3439)+1</f>
        <v>3215</v>
      </c>
      <c r="B3440" s="103" t="s">
        <v>5991</v>
      </c>
      <c r="C3440" s="103" t="s">
        <v>5992</v>
      </c>
      <c r="D3440" s="103" t="s">
        <v>5993</v>
      </c>
      <c r="E3440" s="103"/>
      <c r="F3440" s="114" t="s">
        <v>36</v>
      </c>
      <c r="G3440" s="114" t="s">
        <v>32</v>
      </c>
      <c r="H3440" s="302">
        <f t="shared" ref="H3440:J3440" si="1">1.2*30</f>
        <v>36</v>
      </c>
      <c r="I3440" s="302">
        <f t="shared" si="1"/>
        <v>36</v>
      </c>
      <c r="J3440" s="302">
        <f t="shared" si="1"/>
        <v>36</v>
      </c>
      <c r="K3440" s="296" t="s">
        <v>5994</v>
      </c>
      <c r="L3440" s="114"/>
      <c r="M3440" s="114"/>
      <c r="N3440" s="103"/>
      <c r="O3440" s="103" t="s">
        <v>17</v>
      </c>
    </row>
    <row r="3441" spans="1:15" ht="22.5" hidden="1">
      <c r="A3441" s="103">
        <f>MAX(A$3:A3440)+1</f>
        <v>3216</v>
      </c>
      <c r="B3441" s="103" t="s">
        <v>5995</v>
      </c>
      <c r="C3441" s="103" t="s">
        <v>5996</v>
      </c>
      <c r="D3441" s="103" t="s">
        <v>5997</v>
      </c>
      <c r="E3441" s="103"/>
      <c r="F3441" s="116" t="s">
        <v>36</v>
      </c>
      <c r="G3441" s="114" t="s">
        <v>151</v>
      </c>
      <c r="H3441" s="302">
        <v>45</v>
      </c>
      <c r="I3441" s="302">
        <v>45</v>
      </c>
      <c r="J3441" s="302">
        <v>45</v>
      </c>
      <c r="K3441" s="103"/>
      <c r="L3441" s="114"/>
      <c r="M3441" s="114"/>
      <c r="N3441" s="103"/>
      <c r="O3441" s="103" t="s">
        <v>17</v>
      </c>
    </row>
    <row r="3442" spans="1:15" ht="22.5" hidden="1">
      <c r="A3442" s="103">
        <f>MAX(A$3:A3441)+1</f>
        <v>3217</v>
      </c>
      <c r="B3442" s="103" t="s">
        <v>5998</v>
      </c>
      <c r="C3442" s="103" t="s">
        <v>5999</v>
      </c>
      <c r="D3442" s="103" t="s">
        <v>6000</v>
      </c>
      <c r="E3442" s="103" t="s">
        <v>5990</v>
      </c>
      <c r="F3442" s="114" t="s">
        <v>23</v>
      </c>
      <c r="G3442" s="114" t="s">
        <v>151</v>
      </c>
      <c r="H3442" s="302" t="s">
        <v>56</v>
      </c>
      <c r="I3442" s="302" t="s">
        <v>56</v>
      </c>
      <c r="J3442" s="302" t="s">
        <v>56</v>
      </c>
      <c r="K3442" s="303" t="s">
        <v>336</v>
      </c>
      <c r="L3442" s="114"/>
      <c r="M3442" s="114"/>
      <c r="N3442" s="103"/>
      <c r="O3442" s="103" t="s">
        <v>17</v>
      </c>
    </row>
    <row r="3443" spans="1:15" ht="22.5" hidden="1">
      <c r="A3443" s="103">
        <f>MAX(A$3:A3442)+1</f>
        <v>3218</v>
      </c>
      <c r="B3443" s="103">
        <v>330100016</v>
      </c>
      <c r="C3443" s="103" t="s">
        <v>6001</v>
      </c>
      <c r="D3443" s="103"/>
      <c r="E3443" s="103"/>
      <c r="F3443" s="114" t="s">
        <v>31</v>
      </c>
      <c r="G3443" s="114" t="s">
        <v>32</v>
      </c>
      <c r="H3443" s="308">
        <v>64</v>
      </c>
      <c r="I3443" s="308">
        <v>64</v>
      </c>
      <c r="J3443" s="308">
        <v>64</v>
      </c>
      <c r="K3443" s="103"/>
      <c r="L3443" s="188"/>
      <c r="M3443" s="188"/>
      <c r="N3443" s="103"/>
      <c r="O3443" s="103" t="s">
        <v>786</v>
      </c>
    </row>
    <row r="3444" spans="1:15" ht="22.5" hidden="1">
      <c r="A3444" s="103">
        <f>MAX(A$3:A3443)+1</f>
        <v>3219</v>
      </c>
      <c r="B3444" s="103">
        <v>330100017</v>
      </c>
      <c r="C3444" s="103" t="s">
        <v>6002</v>
      </c>
      <c r="D3444" s="103"/>
      <c r="E3444" s="103" t="s">
        <v>6003</v>
      </c>
      <c r="F3444" s="114" t="s">
        <v>36</v>
      </c>
      <c r="G3444" s="114" t="s">
        <v>5942</v>
      </c>
      <c r="H3444" s="308">
        <v>640</v>
      </c>
      <c r="I3444" s="308">
        <v>640</v>
      </c>
      <c r="J3444" s="308">
        <v>640</v>
      </c>
      <c r="K3444" s="103"/>
      <c r="L3444" s="188"/>
      <c r="M3444" s="188"/>
      <c r="N3444" s="103"/>
      <c r="O3444" s="103" t="s">
        <v>786</v>
      </c>
    </row>
    <row r="3445" spans="1:15" ht="24" hidden="1">
      <c r="A3445" s="103">
        <f>MAX(A$3:A3444)+1</f>
        <v>3220</v>
      </c>
      <c r="B3445" s="103" t="s">
        <v>6004</v>
      </c>
      <c r="C3445" s="103" t="s">
        <v>6005</v>
      </c>
      <c r="D3445" s="103"/>
      <c r="E3445" s="103"/>
      <c r="F3445" s="114" t="s">
        <v>36</v>
      </c>
      <c r="G3445" s="114" t="s">
        <v>151</v>
      </c>
      <c r="H3445" s="188">
        <v>341</v>
      </c>
      <c r="I3445" s="188">
        <v>341</v>
      </c>
      <c r="J3445" s="188">
        <v>341</v>
      </c>
      <c r="K3445" s="181" t="s">
        <v>6006</v>
      </c>
      <c r="L3445" s="188"/>
      <c r="M3445" s="188"/>
      <c r="N3445" s="103"/>
      <c r="O3445" s="103" t="s">
        <v>786</v>
      </c>
    </row>
    <row r="3446" spans="1:15" ht="22.5" hidden="1">
      <c r="A3446" s="103">
        <f>MAX(A$3:A3445)+1</f>
        <v>3221</v>
      </c>
      <c r="B3446" s="103">
        <v>330100018</v>
      </c>
      <c r="C3446" s="103" t="s">
        <v>6007</v>
      </c>
      <c r="D3446" s="103" t="s">
        <v>6008</v>
      </c>
      <c r="E3446" s="103"/>
      <c r="F3446" s="114" t="s">
        <v>3112</v>
      </c>
      <c r="G3446" s="114" t="s">
        <v>648</v>
      </c>
      <c r="H3446" s="302">
        <v>360</v>
      </c>
      <c r="I3446" s="302">
        <v>360</v>
      </c>
      <c r="J3446" s="302">
        <v>360</v>
      </c>
      <c r="K3446" s="103" t="s">
        <v>6009</v>
      </c>
      <c r="L3446" s="114"/>
      <c r="M3446" s="114"/>
      <c r="N3446" s="103"/>
      <c r="O3446" s="103" t="s">
        <v>17</v>
      </c>
    </row>
    <row r="3447" spans="1:15" ht="22.5" hidden="1">
      <c r="A3447" s="103">
        <f>MAX(A$3:A3446)+1</f>
        <v>3222</v>
      </c>
      <c r="B3447" s="103">
        <v>330100019</v>
      </c>
      <c r="C3447" s="103" t="s">
        <v>6010</v>
      </c>
      <c r="D3447" s="103" t="s">
        <v>6011</v>
      </c>
      <c r="E3447" s="103"/>
      <c r="F3447" s="114" t="s">
        <v>36</v>
      </c>
      <c r="G3447" s="114" t="s">
        <v>151</v>
      </c>
      <c r="H3447" s="302">
        <v>16</v>
      </c>
      <c r="I3447" s="302">
        <v>16</v>
      </c>
      <c r="J3447" s="302">
        <v>16</v>
      </c>
      <c r="K3447" s="103" t="s">
        <v>6012</v>
      </c>
      <c r="L3447" s="114"/>
      <c r="M3447" s="114"/>
      <c r="N3447" s="103"/>
      <c r="O3447" s="103" t="s">
        <v>17</v>
      </c>
    </row>
    <row r="3448" spans="1:15" ht="22.5" hidden="1">
      <c r="A3448" s="150">
        <f>MAX(A$3:A3447)+1</f>
        <v>3223</v>
      </c>
      <c r="B3448" s="150">
        <v>330100020</v>
      </c>
      <c r="C3448" s="150" t="s">
        <v>6013</v>
      </c>
      <c r="D3448" s="150" t="s">
        <v>6014</v>
      </c>
      <c r="E3448" s="150" t="s">
        <v>6015</v>
      </c>
      <c r="F3448" s="147" t="s">
        <v>31</v>
      </c>
      <c r="G3448" s="147" t="s">
        <v>32</v>
      </c>
      <c r="H3448" s="310" t="s">
        <v>56</v>
      </c>
      <c r="I3448" s="310" t="s">
        <v>56</v>
      </c>
      <c r="J3448" s="310" t="s">
        <v>56</v>
      </c>
      <c r="K3448" s="150"/>
      <c r="L3448" s="147"/>
      <c r="M3448" s="147"/>
      <c r="N3448" s="103"/>
      <c r="O3448" s="103" t="s">
        <v>6016</v>
      </c>
    </row>
    <row r="3449" spans="1:15" ht="22.5" hidden="1">
      <c r="A3449" s="150">
        <f>MAX(A$3:A3448)+1</f>
        <v>3224</v>
      </c>
      <c r="B3449" s="133">
        <v>330100021</v>
      </c>
      <c r="C3449" s="134" t="s">
        <v>6017</v>
      </c>
      <c r="D3449" s="152" t="s">
        <v>6018</v>
      </c>
      <c r="E3449" s="140" t="s">
        <v>6019</v>
      </c>
      <c r="F3449" s="95" t="s">
        <v>23</v>
      </c>
      <c r="G3449" s="147" t="s">
        <v>151</v>
      </c>
      <c r="H3449" s="310" t="s">
        <v>56</v>
      </c>
      <c r="I3449" s="310" t="s">
        <v>56</v>
      </c>
      <c r="J3449" s="310" t="s">
        <v>56</v>
      </c>
      <c r="K3449" s="244" t="s">
        <v>336</v>
      </c>
      <c r="L3449" s="114"/>
      <c r="M3449" s="147"/>
      <c r="N3449" s="103"/>
      <c r="O3449" s="103" t="s">
        <v>17</v>
      </c>
    </row>
    <row r="3450" spans="1:15" s="87" customFormat="1" ht="22.5" hidden="1">
      <c r="A3450" s="103"/>
      <c r="B3450" s="103">
        <v>3302</v>
      </c>
      <c r="C3450" s="103" t="s">
        <v>6020</v>
      </c>
      <c r="D3450" s="103"/>
      <c r="E3450" s="103" t="s">
        <v>6021</v>
      </c>
      <c r="F3450" s="114"/>
      <c r="G3450" s="114"/>
      <c r="H3450" s="302"/>
      <c r="I3450" s="302"/>
      <c r="J3450" s="302"/>
      <c r="K3450" s="103"/>
      <c r="L3450" s="114"/>
      <c r="M3450" s="114"/>
      <c r="N3450" s="103"/>
      <c r="O3450" s="103" t="s">
        <v>17</v>
      </c>
    </row>
    <row r="3451" spans="1:15" s="87" customFormat="1" ht="22.5" hidden="1">
      <c r="A3451" s="103"/>
      <c r="B3451" s="103">
        <v>330201</v>
      </c>
      <c r="C3451" s="103" t="s">
        <v>6022</v>
      </c>
      <c r="D3451" s="103"/>
      <c r="E3451" s="103" t="s">
        <v>6023</v>
      </c>
      <c r="F3451" s="114"/>
      <c r="G3451" s="114"/>
      <c r="H3451" s="302"/>
      <c r="I3451" s="302"/>
      <c r="J3451" s="302"/>
      <c r="K3451" s="103"/>
      <c r="L3451" s="114"/>
      <c r="M3451" s="114"/>
      <c r="N3451" s="103"/>
      <c r="O3451" s="103" t="s">
        <v>17</v>
      </c>
    </row>
    <row r="3452" spans="1:15" ht="22.5" hidden="1">
      <c r="A3452" s="103">
        <f>MAX(A$3:A3451)+1</f>
        <v>3225</v>
      </c>
      <c r="B3452" s="103">
        <v>330201001</v>
      </c>
      <c r="C3452" s="103" t="s">
        <v>6024</v>
      </c>
      <c r="D3452" s="103" t="s">
        <v>6025</v>
      </c>
      <c r="E3452" s="103"/>
      <c r="F3452" s="114" t="s">
        <v>31</v>
      </c>
      <c r="G3452" s="114" t="s">
        <v>32</v>
      </c>
      <c r="H3452" s="312">
        <v>120</v>
      </c>
      <c r="I3452" s="312">
        <v>108</v>
      </c>
      <c r="J3452" s="312">
        <v>97.2</v>
      </c>
      <c r="K3452" s="103"/>
      <c r="L3452" s="114"/>
      <c r="M3452" s="114"/>
      <c r="N3452" s="103"/>
      <c r="O3452" s="103" t="s">
        <v>17</v>
      </c>
    </row>
    <row r="3453" spans="1:15" ht="22.5" hidden="1">
      <c r="A3453" s="103">
        <f>MAX(A$3:A3452)+1</f>
        <v>3226</v>
      </c>
      <c r="B3453" s="103" t="s">
        <v>6026</v>
      </c>
      <c r="C3453" s="181" t="s">
        <v>6027</v>
      </c>
      <c r="D3453" s="103"/>
      <c r="E3453" s="103"/>
      <c r="F3453" s="114" t="s">
        <v>31</v>
      </c>
      <c r="G3453" s="114" t="s">
        <v>32</v>
      </c>
      <c r="H3453" s="302">
        <f t="shared" ref="H3453:J3453" si="2">1.5*20</f>
        <v>30</v>
      </c>
      <c r="I3453" s="302">
        <f t="shared" si="2"/>
        <v>30</v>
      </c>
      <c r="J3453" s="302">
        <f t="shared" si="2"/>
        <v>30</v>
      </c>
      <c r="K3453" s="181" t="s">
        <v>6027</v>
      </c>
      <c r="L3453" s="114"/>
      <c r="M3453" s="114"/>
      <c r="N3453" s="103"/>
      <c r="O3453" s="103" t="s">
        <v>17</v>
      </c>
    </row>
    <row r="3454" spans="1:15" ht="22.5" hidden="1">
      <c r="A3454" s="103">
        <f>MAX(A$3:A3453)+1</f>
        <v>3227</v>
      </c>
      <c r="B3454" s="103">
        <v>330201002</v>
      </c>
      <c r="C3454" s="286" t="s">
        <v>6028</v>
      </c>
      <c r="D3454" s="103"/>
      <c r="E3454" s="103" t="s">
        <v>6029</v>
      </c>
      <c r="F3454" s="114" t="s">
        <v>31</v>
      </c>
      <c r="G3454" s="114" t="s">
        <v>32</v>
      </c>
      <c r="H3454" s="308">
        <v>824</v>
      </c>
      <c r="I3454" s="308">
        <v>824</v>
      </c>
      <c r="J3454" s="308">
        <v>824</v>
      </c>
      <c r="K3454" s="103"/>
      <c r="L3454" s="188"/>
      <c r="M3454" s="188"/>
      <c r="N3454" s="103"/>
      <c r="O3454" s="103" t="s">
        <v>786</v>
      </c>
    </row>
    <row r="3455" spans="1:15" ht="22.5" hidden="1">
      <c r="A3455" s="103">
        <f>MAX(A$3:A3454)+1</f>
        <v>3228</v>
      </c>
      <c r="B3455" s="103">
        <v>330201003</v>
      </c>
      <c r="C3455" s="286" t="s">
        <v>6030</v>
      </c>
      <c r="D3455" s="103" t="s">
        <v>6031</v>
      </c>
      <c r="E3455" s="103"/>
      <c r="F3455" s="114" t="s">
        <v>31</v>
      </c>
      <c r="G3455" s="114" t="s">
        <v>32</v>
      </c>
      <c r="H3455" s="312">
        <v>300</v>
      </c>
      <c r="I3455" s="312">
        <v>270</v>
      </c>
      <c r="J3455" s="312">
        <v>243</v>
      </c>
      <c r="K3455" s="103"/>
      <c r="L3455" s="114"/>
      <c r="M3455" s="114"/>
      <c r="N3455" s="103"/>
      <c r="O3455" s="103" t="s">
        <v>17</v>
      </c>
    </row>
    <row r="3456" spans="1:15" ht="22.5" hidden="1">
      <c r="A3456" s="103">
        <f>MAX(A$3:A3455)+1</f>
        <v>3229</v>
      </c>
      <c r="B3456" s="103">
        <v>330201004</v>
      </c>
      <c r="C3456" s="286" t="s">
        <v>6032</v>
      </c>
      <c r="D3456" s="103" t="s">
        <v>6033</v>
      </c>
      <c r="E3456" s="103"/>
      <c r="F3456" s="114" t="s">
        <v>31</v>
      </c>
      <c r="G3456" s="114" t="s">
        <v>32</v>
      </c>
      <c r="H3456" s="312">
        <v>960</v>
      </c>
      <c r="I3456" s="312">
        <v>864</v>
      </c>
      <c r="J3456" s="312">
        <v>777.6</v>
      </c>
      <c r="K3456" s="103"/>
      <c r="L3456" s="114"/>
      <c r="M3456" s="114"/>
      <c r="N3456" s="103"/>
      <c r="O3456" s="103" t="s">
        <v>17</v>
      </c>
    </row>
    <row r="3457" spans="1:15" ht="22.5" hidden="1">
      <c r="A3457" s="103">
        <f>MAX(A$3:A3456)+1</f>
        <v>3230</v>
      </c>
      <c r="B3457" s="103">
        <v>330201005</v>
      </c>
      <c r="C3457" s="286" t="s">
        <v>6034</v>
      </c>
      <c r="D3457" s="103" t="s">
        <v>6035</v>
      </c>
      <c r="E3457" s="103"/>
      <c r="F3457" s="114" t="s">
        <v>31</v>
      </c>
      <c r="G3457" s="114" t="s">
        <v>32</v>
      </c>
      <c r="H3457" s="312">
        <v>720</v>
      </c>
      <c r="I3457" s="312">
        <v>648</v>
      </c>
      <c r="J3457" s="312">
        <v>583.20000000000005</v>
      </c>
      <c r="K3457" s="103"/>
      <c r="L3457" s="114"/>
      <c r="M3457" s="114"/>
      <c r="N3457" s="103"/>
      <c r="O3457" s="103" t="s">
        <v>17</v>
      </c>
    </row>
    <row r="3458" spans="1:15" ht="22.5" hidden="1">
      <c r="A3458" s="103">
        <f>MAX(A$3:A3457)+1</f>
        <v>3231</v>
      </c>
      <c r="B3458" s="103">
        <v>330201006</v>
      </c>
      <c r="C3458" s="286" t="s">
        <v>6036</v>
      </c>
      <c r="D3458" s="103" t="s">
        <v>6037</v>
      </c>
      <c r="E3458" s="103" t="s">
        <v>6038</v>
      </c>
      <c r="F3458" s="114" t="s">
        <v>31</v>
      </c>
      <c r="G3458" s="114" t="s">
        <v>32</v>
      </c>
      <c r="H3458" s="312">
        <v>2040</v>
      </c>
      <c r="I3458" s="312">
        <v>1836</v>
      </c>
      <c r="J3458" s="312">
        <v>1652.4</v>
      </c>
      <c r="K3458" s="103"/>
      <c r="L3458" s="114"/>
      <c r="M3458" s="114"/>
      <c r="N3458" s="103"/>
      <c r="O3458" s="103" t="s">
        <v>17</v>
      </c>
    </row>
    <row r="3459" spans="1:15" ht="22.5" hidden="1">
      <c r="A3459" s="103">
        <f>MAX(A$3:A3458)+1</f>
        <v>3232</v>
      </c>
      <c r="B3459" s="103" t="s">
        <v>6039</v>
      </c>
      <c r="C3459" s="103" t="s">
        <v>6040</v>
      </c>
      <c r="D3459" s="103"/>
      <c r="E3459" s="103"/>
      <c r="F3459" s="114" t="s">
        <v>31</v>
      </c>
      <c r="G3459" s="114" t="s">
        <v>32</v>
      </c>
      <c r="H3459" s="302">
        <f t="shared" ref="H3459:J3459" si="3">1.5*500</f>
        <v>750</v>
      </c>
      <c r="I3459" s="302">
        <f t="shared" si="3"/>
        <v>750</v>
      </c>
      <c r="J3459" s="302">
        <f t="shared" si="3"/>
        <v>750</v>
      </c>
      <c r="K3459" s="244" t="s">
        <v>6040</v>
      </c>
      <c r="L3459" s="114"/>
      <c r="M3459" s="114"/>
      <c r="N3459" s="103"/>
      <c r="O3459" s="103" t="s">
        <v>17</v>
      </c>
    </row>
    <row r="3460" spans="1:15" ht="22.5" hidden="1">
      <c r="A3460" s="103">
        <f>MAX(A$3:A3459)+1</f>
        <v>3233</v>
      </c>
      <c r="B3460" s="103">
        <v>330201007</v>
      </c>
      <c r="C3460" s="103" t="s">
        <v>6041</v>
      </c>
      <c r="D3460" s="103" t="s">
        <v>6042</v>
      </c>
      <c r="E3460" s="103"/>
      <c r="F3460" s="114" t="s">
        <v>31</v>
      </c>
      <c r="G3460" s="114" t="s">
        <v>32</v>
      </c>
      <c r="H3460" s="312">
        <v>1560</v>
      </c>
      <c r="I3460" s="312">
        <v>1404</v>
      </c>
      <c r="J3460" s="312">
        <v>1263.5999999999999</v>
      </c>
      <c r="K3460" s="103"/>
      <c r="L3460" s="114"/>
      <c r="M3460" s="114"/>
      <c r="N3460" s="103"/>
      <c r="O3460" s="103" t="s">
        <v>17</v>
      </c>
    </row>
    <row r="3461" spans="1:15" ht="22.5" hidden="1">
      <c r="A3461" s="103">
        <f>MAX(A$3:A3460)+1</f>
        <v>3234</v>
      </c>
      <c r="B3461" s="103">
        <v>330201008</v>
      </c>
      <c r="C3461" s="103" t="s">
        <v>6043</v>
      </c>
      <c r="D3461" s="103"/>
      <c r="E3461" s="103"/>
      <c r="F3461" s="114" t="s">
        <v>31</v>
      </c>
      <c r="G3461" s="114" t="s">
        <v>32</v>
      </c>
      <c r="H3461" s="308">
        <v>1520</v>
      </c>
      <c r="I3461" s="308">
        <v>1520</v>
      </c>
      <c r="J3461" s="308">
        <v>1520</v>
      </c>
      <c r="K3461" s="103"/>
      <c r="L3461" s="188"/>
      <c r="M3461" s="188"/>
      <c r="N3461" s="103"/>
      <c r="O3461" s="103" t="s">
        <v>786</v>
      </c>
    </row>
    <row r="3462" spans="1:15" ht="22.5" hidden="1">
      <c r="A3462" s="103">
        <f>MAX(A$3:A3461)+1</f>
        <v>3235</v>
      </c>
      <c r="B3462" s="103">
        <v>330201009</v>
      </c>
      <c r="C3462" s="103" t="s">
        <v>6044</v>
      </c>
      <c r="D3462" s="103" t="s">
        <v>6045</v>
      </c>
      <c r="E3462" s="103"/>
      <c r="F3462" s="114" t="s">
        <v>31</v>
      </c>
      <c r="G3462" s="114" t="s">
        <v>32</v>
      </c>
      <c r="H3462" s="312">
        <v>1560</v>
      </c>
      <c r="I3462" s="312">
        <v>1404</v>
      </c>
      <c r="J3462" s="312">
        <v>1263.5999999999999</v>
      </c>
      <c r="K3462" s="103"/>
      <c r="L3462" s="114"/>
      <c r="M3462" s="114"/>
      <c r="N3462" s="103"/>
      <c r="O3462" s="103" t="s">
        <v>17</v>
      </c>
    </row>
    <row r="3463" spans="1:15" ht="22.5" hidden="1">
      <c r="A3463" s="103">
        <f>MAX(A$3:A3462)+1</f>
        <v>3236</v>
      </c>
      <c r="B3463" s="103">
        <v>330201010</v>
      </c>
      <c r="C3463" s="103" t="s">
        <v>6046</v>
      </c>
      <c r="D3463" s="103"/>
      <c r="E3463" s="103"/>
      <c r="F3463" s="114" t="s">
        <v>31</v>
      </c>
      <c r="G3463" s="114" t="s">
        <v>32</v>
      </c>
      <c r="H3463" s="312">
        <v>720</v>
      </c>
      <c r="I3463" s="312">
        <v>648</v>
      </c>
      <c r="J3463" s="312">
        <v>583.20000000000005</v>
      </c>
      <c r="K3463" s="103"/>
      <c r="L3463" s="114"/>
      <c r="M3463" s="114"/>
      <c r="N3463" s="103"/>
      <c r="O3463" s="103" t="s">
        <v>17</v>
      </c>
    </row>
    <row r="3464" spans="1:15" ht="22.5" hidden="1">
      <c r="A3464" s="103">
        <f>MAX(A$3:A3463)+1</f>
        <v>3237</v>
      </c>
      <c r="B3464" s="103" t="s">
        <v>6047</v>
      </c>
      <c r="C3464" s="103" t="s">
        <v>6048</v>
      </c>
      <c r="D3464" s="103"/>
      <c r="E3464" s="103"/>
      <c r="F3464" s="114" t="s">
        <v>31</v>
      </c>
      <c r="G3464" s="114" t="s">
        <v>32</v>
      </c>
      <c r="H3464" s="302">
        <f t="shared" ref="H3464:J3464" si="4">1.5*200</f>
        <v>300</v>
      </c>
      <c r="I3464" s="302">
        <f t="shared" si="4"/>
        <v>300</v>
      </c>
      <c r="J3464" s="302">
        <f t="shared" si="4"/>
        <v>300</v>
      </c>
      <c r="K3464" s="244" t="s">
        <v>6048</v>
      </c>
      <c r="L3464" s="114"/>
      <c r="M3464" s="114"/>
      <c r="N3464" s="103"/>
      <c r="O3464" s="103" t="s">
        <v>17</v>
      </c>
    </row>
    <row r="3465" spans="1:15" ht="22.5" hidden="1">
      <c r="A3465" s="103">
        <f>MAX(A$3:A3464)+1</f>
        <v>3238</v>
      </c>
      <c r="B3465" s="103">
        <v>330201011</v>
      </c>
      <c r="C3465" s="103" t="s">
        <v>6049</v>
      </c>
      <c r="D3465" s="103"/>
      <c r="E3465" s="103"/>
      <c r="F3465" s="114" t="s">
        <v>31</v>
      </c>
      <c r="G3465" s="114" t="s">
        <v>32</v>
      </c>
      <c r="H3465" s="312">
        <v>3000</v>
      </c>
      <c r="I3465" s="312">
        <v>2700</v>
      </c>
      <c r="J3465" s="312">
        <v>2430</v>
      </c>
      <c r="K3465" s="103"/>
      <c r="L3465" s="114"/>
      <c r="M3465" s="114"/>
      <c r="N3465" s="103"/>
      <c r="O3465" s="103" t="s">
        <v>17</v>
      </c>
    </row>
    <row r="3466" spans="1:15" ht="22.5" hidden="1">
      <c r="A3466" s="103">
        <f>MAX(A$3:A3465)+1</f>
        <v>3239</v>
      </c>
      <c r="B3466" s="103">
        <v>330201012</v>
      </c>
      <c r="C3466" s="103" t="s">
        <v>6050</v>
      </c>
      <c r="D3466" s="103"/>
      <c r="E3466" s="103"/>
      <c r="F3466" s="114" t="s">
        <v>36</v>
      </c>
      <c r="G3466" s="114" t="s">
        <v>32</v>
      </c>
      <c r="H3466" s="312">
        <v>1080</v>
      </c>
      <c r="I3466" s="312">
        <v>972</v>
      </c>
      <c r="J3466" s="312">
        <v>874.8</v>
      </c>
      <c r="K3466" s="103"/>
      <c r="L3466" s="114"/>
      <c r="M3466" s="114"/>
      <c r="N3466" s="103"/>
      <c r="O3466" s="103" t="s">
        <v>17</v>
      </c>
    </row>
    <row r="3467" spans="1:15" ht="22.5" hidden="1">
      <c r="A3467" s="103">
        <f>MAX(A$3:A3466)+1</f>
        <v>3240</v>
      </c>
      <c r="B3467" s="103">
        <v>330201013</v>
      </c>
      <c r="C3467" s="103" t="s">
        <v>6051</v>
      </c>
      <c r="D3467" s="103" t="s">
        <v>6052</v>
      </c>
      <c r="E3467" s="103"/>
      <c r="F3467" s="114" t="s">
        <v>31</v>
      </c>
      <c r="G3467" s="114" t="s">
        <v>32</v>
      </c>
      <c r="H3467" s="308">
        <v>1228</v>
      </c>
      <c r="I3467" s="308">
        <v>1228</v>
      </c>
      <c r="J3467" s="308">
        <v>1228</v>
      </c>
      <c r="K3467" s="103"/>
      <c r="L3467" s="188"/>
      <c r="M3467" s="188"/>
      <c r="N3467" s="103"/>
      <c r="O3467" s="103" t="s">
        <v>786</v>
      </c>
    </row>
    <row r="3468" spans="1:15" ht="22.5" hidden="1">
      <c r="A3468" s="103">
        <f>MAX(A$3:A3467)+1</f>
        <v>3241</v>
      </c>
      <c r="B3468" s="103">
        <v>330201014</v>
      </c>
      <c r="C3468" s="103" t="s">
        <v>6053</v>
      </c>
      <c r="D3468" s="103" t="s">
        <v>6054</v>
      </c>
      <c r="E3468" s="103"/>
      <c r="F3468" s="114" t="s">
        <v>31</v>
      </c>
      <c r="G3468" s="114" t="s">
        <v>32</v>
      </c>
      <c r="H3468" s="308">
        <v>2446</v>
      </c>
      <c r="I3468" s="308">
        <v>2446</v>
      </c>
      <c r="J3468" s="308">
        <v>2446</v>
      </c>
      <c r="K3468" s="103"/>
      <c r="L3468" s="188"/>
      <c r="M3468" s="188"/>
      <c r="N3468" s="103"/>
      <c r="O3468" s="103" t="s">
        <v>786</v>
      </c>
    </row>
    <row r="3469" spans="1:15" ht="22.5" hidden="1">
      <c r="A3469" s="103">
        <f>MAX(A$3:A3468)+1</f>
        <v>3242</v>
      </c>
      <c r="B3469" s="103" t="s">
        <v>6055</v>
      </c>
      <c r="C3469" s="181" t="s">
        <v>6056</v>
      </c>
      <c r="D3469" s="103"/>
      <c r="E3469" s="103"/>
      <c r="F3469" s="114" t="s">
        <v>31</v>
      </c>
      <c r="G3469" s="114" t="s">
        <v>32</v>
      </c>
      <c r="H3469" s="302">
        <f t="shared" ref="H3469:J3469" si="5">1.5*700</f>
        <v>1050</v>
      </c>
      <c r="I3469" s="302">
        <f t="shared" si="5"/>
        <v>1050</v>
      </c>
      <c r="J3469" s="302">
        <f t="shared" si="5"/>
        <v>1050</v>
      </c>
      <c r="K3469" s="244" t="s">
        <v>6056</v>
      </c>
      <c r="L3469" s="114"/>
      <c r="M3469" s="114"/>
      <c r="N3469" s="103"/>
      <c r="O3469" s="103" t="s">
        <v>17</v>
      </c>
    </row>
    <row r="3470" spans="1:15" ht="22.5" hidden="1">
      <c r="A3470" s="103">
        <f>MAX(A$3:A3469)+1</f>
        <v>3243</v>
      </c>
      <c r="B3470" s="103">
        <v>330201015</v>
      </c>
      <c r="C3470" s="286" t="s">
        <v>6057</v>
      </c>
      <c r="D3470" s="286" t="s">
        <v>6058</v>
      </c>
      <c r="E3470" s="103"/>
      <c r="F3470" s="114" t="s">
        <v>31</v>
      </c>
      <c r="G3470" s="114" t="s">
        <v>32</v>
      </c>
      <c r="H3470" s="308">
        <v>2703</v>
      </c>
      <c r="I3470" s="308">
        <v>2703</v>
      </c>
      <c r="J3470" s="308">
        <v>2703</v>
      </c>
      <c r="K3470" s="103"/>
      <c r="L3470" s="188"/>
      <c r="M3470" s="188"/>
      <c r="N3470" s="103"/>
      <c r="O3470" s="103" t="s">
        <v>786</v>
      </c>
    </row>
    <row r="3471" spans="1:15" ht="22.5" hidden="1">
      <c r="A3471" s="103">
        <f>MAX(A$3:A3470)+1</f>
        <v>3244</v>
      </c>
      <c r="B3471" s="103">
        <v>330201016</v>
      </c>
      <c r="C3471" s="286" t="s">
        <v>6059</v>
      </c>
      <c r="D3471" s="286" t="s">
        <v>6060</v>
      </c>
      <c r="E3471" s="103"/>
      <c r="F3471" s="114" t="s">
        <v>31</v>
      </c>
      <c r="G3471" s="114" t="s">
        <v>32</v>
      </c>
      <c r="H3471" s="312">
        <v>1560</v>
      </c>
      <c r="I3471" s="312">
        <v>1404</v>
      </c>
      <c r="J3471" s="312">
        <v>1263.5999999999999</v>
      </c>
      <c r="K3471" s="103"/>
      <c r="L3471" s="114"/>
      <c r="M3471" s="114"/>
      <c r="N3471" s="103"/>
      <c r="O3471" s="103" t="s">
        <v>17</v>
      </c>
    </row>
    <row r="3472" spans="1:15" ht="22.5" hidden="1">
      <c r="A3472" s="103">
        <f>MAX(A$3:A3471)+1</f>
        <v>3245</v>
      </c>
      <c r="B3472" s="103">
        <v>330201017</v>
      </c>
      <c r="C3472" s="286" t="s">
        <v>6061</v>
      </c>
      <c r="D3472" s="286" t="s">
        <v>6062</v>
      </c>
      <c r="E3472" s="103"/>
      <c r="F3472" s="114" t="s">
        <v>31</v>
      </c>
      <c r="G3472" s="114" t="s">
        <v>32</v>
      </c>
      <c r="H3472" s="312">
        <v>2104</v>
      </c>
      <c r="I3472" s="312">
        <v>1893.6</v>
      </c>
      <c r="J3472" s="312">
        <v>1704.24</v>
      </c>
      <c r="K3472" s="103"/>
      <c r="L3472" s="114"/>
      <c r="M3472" s="114"/>
      <c r="N3472" s="103"/>
      <c r="O3472" s="103" t="s">
        <v>17</v>
      </c>
    </row>
    <row r="3473" spans="1:15" ht="22.5" hidden="1">
      <c r="A3473" s="103">
        <f>MAX(A$3:A3472)+1</f>
        <v>3246</v>
      </c>
      <c r="B3473" s="103">
        <v>330201018</v>
      </c>
      <c r="C3473" s="286" t="s">
        <v>6063</v>
      </c>
      <c r="D3473" s="286" t="s">
        <v>6064</v>
      </c>
      <c r="E3473" s="103" t="s">
        <v>6065</v>
      </c>
      <c r="F3473" s="114" t="s">
        <v>23</v>
      </c>
      <c r="G3473" s="114" t="s">
        <v>32</v>
      </c>
      <c r="H3473" s="308">
        <v>1307</v>
      </c>
      <c r="I3473" s="308">
        <v>1307</v>
      </c>
      <c r="J3473" s="308">
        <v>1307</v>
      </c>
      <c r="K3473" s="103"/>
      <c r="L3473" s="188"/>
      <c r="M3473" s="188"/>
      <c r="N3473" s="103"/>
      <c r="O3473" s="103" t="s">
        <v>786</v>
      </c>
    </row>
    <row r="3474" spans="1:15" ht="32.1" hidden="1" customHeight="1">
      <c r="A3474" s="103">
        <f>MAX(A$3:A3473)+1</f>
        <v>3247</v>
      </c>
      <c r="B3474" s="103">
        <v>330201019</v>
      </c>
      <c r="C3474" s="286" t="s">
        <v>6066</v>
      </c>
      <c r="D3474" s="286" t="s">
        <v>6067</v>
      </c>
      <c r="E3474" s="103" t="s">
        <v>6068</v>
      </c>
      <c r="F3474" s="114" t="s">
        <v>31</v>
      </c>
      <c r="G3474" s="114" t="s">
        <v>32</v>
      </c>
      <c r="H3474" s="312">
        <v>1560</v>
      </c>
      <c r="I3474" s="312">
        <v>1404</v>
      </c>
      <c r="J3474" s="312">
        <v>1263.5999999999999</v>
      </c>
      <c r="K3474" s="103"/>
      <c r="L3474" s="114"/>
      <c r="M3474" s="114"/>
      <c r="N3474" s="103"/>
      <c r="O3474" s="103" t="s">
        <v>17</v>
      </c>
    </row>
    <row r="3475" spans="1:15" ht="22.5" hidden="1">
      <c r="A3475" s="103">
        <f>MAX(A$3:A3474)+1</f>
        <v>3248</v>
      </c>
      <c r="B3475" s="103">
        <v>330201020</v>
      </c>
      <c r="C3475" s="286" t="s">
        <v>6069</v>
      </c>
      <c r="D3475" s="286"/>
      <c r="E3475" s="103"/>
      <c r="F3475" s="114" t="s">
        <v>31</v>
      </c>
      <c r="G3475" s="114" t="s">
        <v>32</v>
      </c>
      <c r="H3475" s="308">
        <v>974</v>
      </c>
      <c r="I3475" s="308">
        <v>974</v>
      </c>
      <c r="J3475" s="308">
        <v>974</v>
      </c>
      <c r="K3475" s="103"/>
      <c r="L3475" s="188"/>
      <c r="M3475" s="188"/>
      <c r="N3475" s="103"/>
      <c r="O3475" s="103" t="s">
        <v>786</v>
      </c>
    </row>
    <row r="3476" spans="1:15" ht="22.5" hidden="1">
      <c r="A3476" s="103">
        <f>MAX(A$3:A3475)+1</f>
        <v>3249</v>
      </c>
      <c r="B3476" s="103">
        <v>330201021</v>
      </c>
      <c r="C3476" s="286" t="s">
        <v>6070</v>
      </c>
      <c r="D3476" s="286" t="s">
        <v>6071</v>
      </c>
      <c r="E3476" s="103"/>
      <c r="F3476" s="114" t="s">
        <v>31</v>
      </c>
      <c r="G3476" s="114" t="s">
        <v>32</v>
      </c>
      <c r="H3476" s="312">
        <v>1560</v>
      </c>
      <c r="I3476" s="312">
        <v>1404</v>
      </c>
      <c r="J3476" s="312">
        <v>1263.5999999999999</v>
      </c>
      <c r="K3476" s="103"/>
      <c r="L3476" s="114"/>
      <c r="M3476" s="114"/>
      <c r="N3476" s="103"/>
      <c r="O3476" s="103" t="s">
        <v>17</v>
      </c>
    </row>
    <row r="3477" spans="1:15" ht="22.5" hidden="1">
      <c r="A3477" s="103">
        <f>MAX(A$3:A3476)+1</f>
        <v>3250</v>
      </c>
      <c r="B3477" s="133" t="s">
        <v>6072</v>
      </c>
      <c r="C3477" s="134" t="s">
        <v>6073</v>
      </c>
      <c r="D3477" s="150" t="s">
        <v>6074</v>
      </c>
      <c r="E3477" s="140"/>
      <c r="F3477" s="95" t="s">
        <v>23</v>
      </c>
      <c r="G3477" s="147" t="s">
        <v>32</v>
      </c>
      <c r="H3477" s="302" t="s">
        <v>56</v>
      </c>
      <c r="I3477" s="302" t="s">
        <v>56</v>
      </c>
      <c r="J3477" s="302" t="s">
        <v>56</v>
      </c>
      <c r="K3477" s="103"/>
      <c r="L3477" s="114"/>
      <c r="M3477" s="114"/>
      <c r="N3477" s="103"/>
      <c r="O3477" s="103" t="s">
        <v>17</v>
      </c>
    </row>
    <row r="3478" spans="1:15" ht="33.75" hidden="1">
      <c r="A3478" s="103">
        <f>MAX(A$3:A3477)+1</f>
        <v>3251</v>
      </c>
      <c r="B3478" s="103">
        <v>330201022</v>
      </c>
      <c r="C3478" s="103" t="s">
        <v>6075</v>
      </c>
      <c r="D3478" s="103" t="s">
        <v>6076</v>
      </c>
      <c r="E3478" s="103"/>
      <c r="F3478" s="114" t="s">
        <v>31</v>
      </c>
      <c r="G3478" s="114" t="s">
        <v>32</v>
      </c>
      <c r="H3478" s="302">
        <v>4424</v>
      </c>
      <c r="I3478" s="302">
        <v>4424</v>
      </c>
      <c r="J3478" s="302">
        <v>4424</v>
      </c>
      <c r="K3478" s="103"/>
      <c r="L3478" s="126"/>
      <c r="M3478" s="126"/>
      <c r="N3478" s="103"/>
      <c r="O3478" s="103" t="s">
        <v>17</v>
      </c>
    </row>
    <row r="3479" spans="1:15" ht="22.5" hidden="1">
      <c r="A3479" s="103">
        <f>MAX(A$3:A3478)+1</f>
        <v>3252</v>
      </c>
      <c r="B3479" s="103">
        <v>330201023</v>
      </c>
      <c r="C3479" s="103" t="s">
        <v>6077</v>
      </c>
      <c r="D3479" s="103" t="s">
        <v>6078</v>
      </c>
      <c r="E3479" s="103" t="s">
        <v>6079</v>
      </c>
      <c r="F3479" s="114" t="s">
        <v>31</v>
      </c>
      <c r="G3479" s="114" t="s">
        <v>32</v>
      </c>
      <c r="H3479" s="308">
        <v>4310</v>
      </c>
      <c r="I3479" s="308">
        <v>4310</v>
      </c>
      <c r="J3479" s="308">
        <v>4310</v>
      </c>
      <c r="K3479" s="103"/>
      <c r="L3479" s="188"/>
      <c r="M3479" s="188"/>
      <c r="N3479" s="103"/>
      <c r="O3479" s="103" t="s">
        <v>786</v>
      </c>
    </row>
    <row r="3480" spans="1:15" ht="33.75" hidden="1">
      <c r="A3480" s="103">
        <f>MAX(A$3:A3479)+1</f>
        <v>3253</v>
      </c>
      <c r="B3480" s="103">
        <v>330201024</v>
      </c>
      <c r="C3480" s="103" t="s">
        <v>6080</v>
      </c>
      <c r="D3480" s="103" t="s">
        <v>6081</v>
      </c>
      <c r="E3480" s="103"/>
      <c r="F3480" s="114" t="s">
        <v>31</v>
      </c>
      <c r="G3480" s="114" t="s">
        <v>32</v>
      </c>
      <c r="H3480" s="302">
        <v>5240</v>
      </c>
      <c r="I3480" s="302">
        <v>5240</v>
      </c>
      <c r="J3480" s="302">
        <v>5240</v>
      </c>
      <c r="K3480" s="103"/>
      <c r="L3480" s="126"/>
      <c r="M3480" s="126"/>
      <c r="N3480" s="103"/>
      <c r="O3480" s="103" t="s">
        <v>17</v>
      </c>
    </row>
    <row r="3481" spans="1:15" ht="22.5" hidden="1">
      <c r="A3481" s="103">
        <f>MAX(A$3:A3480)+1</f>
        <v>3254</v>
      </c>
      <c r="B3481" s="103">
        <v>330201025</v>
      </c>
      <c r="C3481" s="103" t="s">
        <v>6082</v>
      </c>
      <c r="D3481" s="103" t="s">
        <v>6083</v>
      </c>
      <c r="E3481" s="103"/>
      <c r="F3481" s="114" t="s">
        <v>31</v>
      </c>
      <c r="G3481" s="114" t="s">
        <v>32</v>
      </c>
      <c r="H3481" s="302">
        <v>5176</v>
      </c>
      <c r="I3481" s="302">
        <v>5176</v>
      </c>
      <c r="J3481" s="302">
        <v>5176</v>
      </c>
      <c r="K3481" s="103"/>
      <c r="L3481" s="126"/>
      <c r="M3481" s="126"/>
      <c r="N3481" s="103"/>
      <c r="O3481" s="103" t="s">
        <v>17</v>
      </c>
    </row>
    <row r="3482" spans="1:15" ht="22.5" hidden="1">
      <c r="A3482" s="103">
        <f>MAX(A$3:A3481)+1</f>
        <v>3255</v>
      </c>
      <c r="B3482" s="103">
        <v>330201026</v>
      </c>
      <c r="C3482" s="103" t="s">
        <v>6084</v>
      </c>
      <c r="D3482" s="103"/>
      <c r="E3482" s="103"/>
      <c r="F3482" s="114" t="s">
        <v>36</v>
      </c>
      <c r="G3482" s="114" t="s">
        <v>32</v>
      </c>
      <c r="H3482" s="302">
        <v>4976</v>
      </c>
      <c r="I3482" s="302">
        <v>4976</v>
      </c>
      <c r="J3482" s="302">
        <v>4976</v>
      </c>
      <c r="K3482" s="103"/>
      <c r="L3482" s="114"/>
      <c r="M3482" s="114"/>
      <c r="N3482" s="103"/>
      <c r="O3482" s="103" t="s">
        <v>17</v>
      </c>
    </row>
    <row r="3483" spans="1:15" ht="22.5" hidden="1">
      <c r="A3483" s="103">
        <f>MAX(A$3:A3482)+1</f>
        <v>3256</v>
      </c>
      <c r="B3483" s="103">
        <v>330201027</v>
      </c>
      <c r="C3483" s="103" t="s">
        <v>6085</v>
      </c>
      <c r="D3483" s="103" t="s">
        <v>6086</v>
      </c>
      <c r="E3483" s="103"/>
      <c r="F3483" s="114" t="s">
        <v>31</v>
      </c>
      <c r="G3483" s="114" t="s">
        <v>32</v>
      </c>
      <c r="H3483" s="302">
        <v>5856</v>
      </c>
      <c r="I3483" s="302">
        <v>5856</v>
      </c>
      <c r="J3483" s="302">
        <v>5856</v>
      </c>
      <c r="K3483" s="103"/>
      <c r="L3483" s="126"/>
      <c r="M3483" s="126"/>
      <c r="N3483" s="103"/>
      <c r="O3483" s="103" t="s">
        <v>17</v>
      </c>
    </row>
    <row r="3484" spans="1:15" ht="22.5" hidden="1">
      <c r="A3484" s="103">
        <f>MAX(A$3:A3483)+1</f>
        <v>3257</v>
      </c>
      <c r="B3484" s="103">
        <v>330201028</v>
      </c>
      <c r="C3484" s="286" t="s">
        <v>6087</v>
      </c>
      <c r="D3484" s="103"/>
      <c r="E3484" s="103"/>
      <c r="F3484" s="114" t="s">
        <v>31</v>
      </c>
      <c r="G3484" s="114" t="s">
        <v>32</v>
      </c>
      <c r="H3484" s="312">
        <v>2104</v>
      </c>
      <c r="I3484" s="312">
        <v>1893.6</v>
      </c>
      <c r="J3484" s="312">
        <v>1704.24</v>
      </c>
      <c r="K3484" s="103"/>
      <c r="L3484" s="114"/>
      <c r="M3484" s="114"/>
      <c r="N3484" s="103"/>
      <c r="O3484" s="103" t="s">
        <v>17</v>
      </c>
    </row>
    <row r="3485" spans="1:15" ht="22.5" hidden="1">
      <c r="A3485" s="103">
        <f>MAX(A$3:A3484)+1</f>
        <v>3258</v>
      </c>
      <c r="B3485" s="103">
        <v>330201029</v>
      </c>
      <c r="C3485" s="286" t="s">
        <v>6088</v>
      </c>
      <c r="D3485" s="103" t="s">
        <v>6089</v>
      </c>
      <c r="E3485" s="103"/>
      <c r="F3485" s="114" t="s">
        <v>31</v>
      </c>
      <c r="G3485" s="114" t="s">
        <v>32</v>
      </c>
      <c r="H3485" s="308">
        <v>4224</v>
      </c>
      <c r="I3485" s="308">
        <v>4224</v>
      </c>
      <c r="J3485" s="308">
        <v>4224</v>
      </c>
      <c r="K3485" s="103"/>
      <c r="L3485" s="188"/>
      <c r="M3485" s="188"/>
      <c r="N3485" s="103"/>
      <c r="O3485" s="103" t="s">
        <v>786</v>
      </c>
    </row>
    <row r="3486" spans="1:15" ht="22.5" hidden="1">
      <c r="A3486" s="103">
        <f>MAX(A$3:A3485)+1</f>
        <v>3259</v>
      </c>
      <c r="B3486" s="103">
        <v>330201030</v>
      </c>
      <c r="C3486" s="286" t="s">
        <v>6090</v>
      </c>
      <c r="D3486" s="103"/>
      <c r="E3486" s="103"/>
      <c r="F3486" s="114" t="s">
        <v>31</v>
      </c>
      <c r="G3486" s="114" t="s">
        <v>32</v>
      </c>
      <c r="H3486" s="308">
        <v>4440</v>
      </c>
      <c r="I3486" s="308">
        <v>4440</v>
      </c>
      <c r="J3486" s="308">
        <v>4440</v>
      </c>
      <c r="K3486" s="103"/>
      <c r="L3486" s="188"/>
      <c r="M3486" s="188"/>
      <c r="N3486" s="103"/>
      <c r="O3486" s="103" t="s">
        <v>786</v>
      </c>
    </row>
    <row r="3487" spans="1:15" ht="22.5" hidden="1">
      <c r="A3487" s="103">
        <f>MAX(A$3:A3486)+1</f>
        <v>3260</v>
      </c>
      <c r="B3487" s="103">
        <v>330201031</v>
      </c>
      <c r="C3487" s="286" t="s">
        <v>6091</v>
      </c>
      <c r="D3487" s="103" t="s">
        <v>6092</v>
      </c>
      <c r="E3487" s="103"/>
      <c r="F3487" s="114" t="s">
        <v>31</v>
      </c>
      <c r="G3487" s="114" t="s">
        <v>32</v>
      </c>
      <c r="H3487" s="312">
        <v>2104</v>
      </c>
      <c r="I3487" s="312">
        <v>1893.6</v>
      </c>
      <c r="J3487" s="312">
        <v>1704.24</v>
      </c>
      <c r="K3487" s="103"/>
      <c r="L3487" s="114"/>
      <c r="M3487" s="114"/>
      <c r="N3487" s="103"/>
      <c r="O3487" s="103" t="s">
        <v>17</v>
      </c>
    </row>
    <row r="3488" spans="1:15" ht="22.5" hidden="1">
      <c r="A3488" s="103">
        <f>MAX(A$3:A3487)+1</f>
        <v>3261</v>
      </c>
      <c r="B3488" s="103">
        <v>330201032</v>
      </c>
      <c r="C3488" s="286" t="s">
        <v>6093</v>
      </c>
      <c r="D3488" s="103"/>
      <c r="E3488" s="103"/>
      <c r="F3488" s="114" t="s">
        <v>31</v>
      </c>
      <c r="G3488" s="114" t="s">
        <v>32</v>
      </c>
      <c r="H3488" s="312">
        <v>2640</v>
      </c>
      <c r="I3488" s="312">
        <v>2376</v>
      </c>
      <c r="J3488" s="312">
        <v>2138.4</v>
      </c>
      <c r="K3488" s="103"/>
      <c r="L3488" s="114"/>
      <c r="M3488" s="114"/>
      <c r="N3488" s="103"/>
      <c r="O3488" s="103" t="s">
        <v>17</v>
      </c>
    </row>
    <row r="3489" spans="1:15" ht="22.5" hidden="1">
      <c r="A3489" s="103">
        <f>MAX(A$3:A3488)+1</f>
        <v>3262</v>
      </c>
      <c r="B3489" s="103">
        <v>330201033</v>
      </c>
      <c r="C3489" s="286" t="s">
        <v>6094</v>
      </c>
      <c r="D3489" s="103" t="s">
        <v>6095</v>
      </c>
      <c r="E3489" s="103"/>
      <c r="F3489" s="114" t="s">
        <v>31</v>
      </c>
      <c r="G3489" s="114" t="s">
        <v>32</v>
      </c>
      <c r="H3489" s="312">
        <v>2104</v>
      </c>
      <c r="I3489" s="312">
        <v>1893.6</v>
      </c>
      <c r="J3489" s="312">
        <v>1704.24</v>
      </c>
      <c r="K3489" s="296" t="s">
        <v>6096</v>
      </c>
      <c r="L3489" s="114"/>
      <c r="M3489" s="114"/>
      <c r="N3489" s="103"/>
      <c r="O3489" s="103" t="s">
        <v>17</v>
      </c>
    </row>
    <row r="3490" spans="1:15" ht="22.5" hidden="1">
      <c r="A3490" s="103">
        <f>MAX(A$3:A3489)+1</f>
        <v>3263</v>
      </c>
      <c r="B3490" s="103">
        <v>330201034</v>
      </c>
      <c r="C3490" s="103" t="s">
        <v>6097</v>
      </c>
      <c r="D3490" s="103" t="s">
        <v>6098</v>
      </c>
      <c r="E3490" s="103"/>
      <c r="F3490" s="114" t="s">
        <v>36</v>
      </c>
      <c r="G3490" s="114" t="s">
        <v>32</v>
      </c>
      <c r="H3490" s="302">
        <v>3480</v>
      </c>
      <c r="I3490" s="302">
        <v>3480</v>
      </c>
      <c r="J3490" s="302">
        <v>3480</v>
      </c>
      <c r="K3490" s="103" t="s">
        <v>6099</v>
      </c>
      <c r="L3490" s="114"/>
      <c r="M3490" s="114"/>
      <c r="N3490" s="103"/>
      <c r="O3490" s="103" t="s">
        <v>17</v>
      </c>
    </row>
    <row r="3491" spans="1:15" ht="22.5" hidden="1">
      <c r="A3491" s="103">
        <f>MAX(A$3:A3490)+1</f>
        <v>3264</v>
      </c>
      <c r="B3491" s="103">
        <v>330201035</v>
      </c>
      <c r="C3491" s="103" t="s">
        <v>6100</v>
      </c>
      <c r="D3491" s="103"/>
      <c r="E3491" s="103"/>
      <c r="F3491" s="114" t="s">
        <v>36</v>
      </c>
      <c r="G3491" s="114" t="s">
        <v>32</v>
      </c>
      <c r="H3491" s="312">
        <v>1560</v>
      </c>
      <c r="I3491" s="312">
        <v>1404</v>
      </c>
      <c r="J3491" s="312">
        <v>1263.5999999999999</v>
      </c>
      <c r="K3491" s="103"/>
      <c r="L3491" s="114"/>
      <c r="M3491" s="114"/>
      <c r="N3491" s="103"/>
      <c r="O3491" s="103" t="s">
        <v>17</v>
      </c>
    </row>
    <row r="3492" spans="1:15" ht="22.5" hidden="1">
      <c r="A3492" s="103">
        <f>MAX(A$3:A3491)+1</f>
        <v>3265</v>
      </c>
      <c r="B3492" s="103">
        <v>330201036</v>
      </c>
      <c r="C3492" s="103" t="s">
        <v>6101</v>
      </c>
      <c r="D3492" s="286" t="s">
        <v>6102</v>
      </c>
      <c r="E3492" s="103"/>
      <c r="F3492" s="114" t="s">
        <v>31</v>
      </c>
      <c r="G3492" s="114" t="s">
        <v>32</v>
      </c>
      <c r="H3492" s="302">
        <v>4808</v>
      </c>
      <c r="I3492" s="302">
        <v>4808</v>
      </c>
      <c r="J3492" s="302">
        <v>4808</v>
      </c>
      <c r="K3492" s="103"/>
      <c r="L3492" s="126"/>
      <c r="M3492" s="126"/>
      <c r="N3492" s="103"/>
      <c r="O3492" s="103" t="s">
        <v>17</v>
      </c>
    </row>
    <row r="3493" spans="1:15" ht="22.5" hidden="1">
      <c r="A3493" s="103">
        <f>MAX(A$3:A3492)+1</f>
        <v>3266</v>
      </c>
      <c r="B3493" s="103">
        <v>330201037</v>
      </c>
      <c r="C3493" s="103" t="s">
        <v>6103</v>
      </c>
      <c r="D3493" s="286" t="s">
        <v>6104</v>
      </c>
      <c r="E3493" s="103"/>
      <c r="F3493" s="114" t="s">
        <v>31</v>
      </c>
      <c r="G3493" s="114" t="s">
        <v>32</v>
      </c>
      <c r="H3493" s="302">
        <v>6736</v>
      </c>
      <c r="I3493" s="302">
        <v>6736</v>
      </c>
      <c r="J3493" s="302">
        <v>6736</v>
      </c>
      <c r="K3493" s="103"/>
      <c r="L3493" s="126"/>
      <c r="M3493" s="126"/>
      <c r="N3493" s="103"/>
      <c r="O3493" s="103" t="s">
        <v>17</v>
      </c>
    </row>
    <row r="3494" spans="1:15" ht="33.75" hidden="1">
      <c r="A3494" s="103">
        <f>MAX(A$3:A3493)+1</f>
        <v>3267</v>
      </c>
      <c r="B3494" s="103">
        <v>330201038</v>
      </c>
      <c r="C3494" s="103" t="s">
        <v>6105</v>
      </c>
      <c r="D3494" s="286" t="s">
        <v>6106</v>
      </c>
      <c r="E3494" s="103"/>
      <c r="F3494" s="114" t="s">
        <v>31</v>
      </c>
      <c r="G3494" s="114" t="s">
        <v>32</v>
      </c>
      <c r="H3494" s="302">
        <v>4400</v>
      </c>
      <c r="I3494" s="302">
        <v>4400</v>
      </c>
      <c r="J3494" s="302">
        <v>4400</v>
      </c>
      <c r="K3494" s="103"/>
      <c r="L3494" s="126"/>
      <c r="M3494" s="126"/>
      <c r="N3494" s="103"/>
      <c r="O3494" s="103" t="s">
        <v>17</v>
      </c>
    </row>
    <row r="3495" spans="1:15" ht="22.5" hidden="1">
      <c r="A3495" s="103">
        <f>MAX(A$3:A3494)+1</f>
        <v>3268</v>
      </c>
      <c r="B3495" s="103">
        <v>330201039</v>
      </c>
      <c r="C3495" s="103" t="s">
        <v>6107</v>
      </c>
      <c r="D3495" s="286" t="s">
        <v>6108</v>
      </c>
      <c r="E3495" s="103" t="s">
        <v>6109</v>
      </c>
      <c r="F3495" s="114" t="s">
        <v>31</v>
      </c>
      <c r="G3495" s="114" t="s">
        <v>32</v>
      </c>
      <c r="H3495" s="302">
        <v>4304</v>
      </c>
      <c r="I3495" s="302">
        <v>4304</v>
      </c>
      <c r="J3495" s="302">
        <v>4304</v>
      </c>
      <c r="K3495" s="103"/>
      <c r="L3495" s="126"/>
      <c r="M3495" s="126"/>
      <c r="N3495" s="103"/>
      <c r="O3495" s="103" t="s">
        <v>17</v>
      </c>
    </row>
    <row r="3496" spans="1:15" ht="22.5" hidden="1">
      <c r="A3496" s="103">
        <f>MAX(A$3:A3495)+1</f>
        <v>3269</v>
      </c>
      <c r="B3496" s="103">
        <v>330201040</v>
      </c>
      <c r="C3496" s="103" t="s">
        <v>6110</v>
      </c>
      <c r="D3496" s="103" t="s">
        <v>6111</v>
      </c>
      <c r="E3496" s="103"/>
      <c r="F3496" s="114" t="s">
        <v>31</v>
      </c>
      <c r="G3496" s="114" t="s">
        <v>32</v>
      </c>
      <c r="H3496" s="308">
        <v>4752</v>
      </c>
      <c r="I3496" s="308">
        <v>4752</v>
      </c>
      <c r="J3496" s="308">
        <v>4752</v>
      </c>
      <c r="K3496" s="103"/>
      <c r="L3496" s="188"/>
      <c r="M3496" s="188"/>
      <c r="N3496" s="103"/>
      <c r="O3496" s="103" t="s">
        <v>786</v>
      </c>
    </row>
    <row r="3497" spans="1:15" ht="45" hidden="1">
      <c r="A3497" s="103">
        <f>MAX(A$3:A3496)+1</f>
        <v>3270</v>
      </c>
      <c r="B3497" s="103">
        <v>330201041</v>
      </c>
      <c r="C3497" s="103" t="s">
        <v>6112</v>
      </c>
      <c r="D3497" s="286" t="s">
        <v>6113</v>
      </c>
      <c r="E3497" s="103"/>
      <c r="F3497" s="114" t="s">
        <v>31</v>
      </c>
      <c r="G3497" s="114" t="s">
        <v>32</v>
      </c>
      <c r="H3497" s="302">
        <v>7024</v>
      </c>
      <c r="I3497" s="302">
        <v>7024</v>
      </c>
      <c r="J3497" s="302">
        <v>7024</v>
      </c>
      <c r="K3497" s="296" t="s">
        <v>6114</v>
      </c>
      <c r="L3497" s="126"/>
      <c r="M3497" s="126"/>
      <c r="N3497" s="103"/>
      <c r="O3497" s="103" t="s">
        <v>17</v>
      </c>
    </row>
    <row r="3498" spans="1:15" ht="22.5" hidden="1">
      <c r="A3498" s="103">
        <f>MAX(A$3:A3497)+1</f>
        <v>3271</v>
      </c>
      <c r="B3498" s="103">
        <v>330201042</v>
      </c>
      <c r="C3498" s="103" t="s">
        <v>6115</v>
      </c>
      <c r="D3498" s="103"/>
      <c r="E3498" s="103"/>
      <c r="F3498" s="114" t="s">
        <v>36</v>
      </c>
      <c r="G3498" s="114" t="s">
        <v>32</v>
      </c>
      <c r="H3498" s="312">
        <v>2640</v>
      </c>
      <c r="I3498" s="312">
        <v>2376</v>
      </c>
      <c r="J3498" s="312">
        <v>2138.4</v>
      </c>
      <c r="K3498" s="103"/>
      <c r="L3498" s="114"/>
      <c r="M3498" s="114"/>
      <c r="N3498" s="103"/>
      <c r="O3498" s="103" t="s">
        <v>17</v>
      </c>
    </row>
    <row r="3499" spans="1:15" ht="22.5" hidden="1">
      <c r="A3499" s="103">
        <f>MAX(A$3:A3498)+1</f>
        <v>3272</v>
      </c>
      <c r="B3499" s="103">
        <v>330201043</v>
      </c>
      <c r="C3499" s="103" t="s">
        <v>6116</v>
      </c>
      <c r="D3499" s="103"/>
      <c r="E3499" s="103"/>
      <c r="F3499" s="114" t="s">
        <v>36</v>
      </c>
      <c r="G3499" s="114" t="s">
        <v>32</v>
      </c>
      <c r="H3499" s="312">
        <v>2640</v>
      </c>
      <c r="I3499" s="312">
        <v>2376</v>
      </c>
      <c r="J3499" s="312">
        <v>2138.4</v>
      </c>
      <c r="K3499" s="103"/>
      <c r="L3499" s="114"/>
      <c r="M3499" s="114"/>
      <c r="N3499" s="103"/>
      <c r="O3499" s="103" t="s">
        <v>17</v>
      </c>
    </row>
    <row r="3500" spans="1:15" ht="22.5" hidden="1">
      <c r="A3500" s="103">
        <f>MAX(A$3:A3499)+1</f>
        <v>3273</v>
      </c>
      <c r="B3500" s="103">
        <v>330201044</v>
      </c>
      <c r="C3500" s="103" t="s">
        <v>6117</v>
      </c>
      <c r="D3500" s="103"/>
      <c r="E3500" s="103"/>
      <c r="F3500" s="114" t="s">
        <v>31</v>
      </c>
      <c r="G3500" s="114" t="s">
        <v>32</v>
      </c>
      <c r="H3500" s="312">
        <v>2640</v>
      </c>
      <c r="I3500" s="312">
        <v>2376</v>
      </c>
      <c r="J3500" s="312">
        <v>2138.4</v>
      </c>
      <c r="K3500" s="103"/>
      <c r="L3500" s="114"/>
      <c r="M3500" s="114"/>
      <c r="N3500" s="103"/>
      <c r="O3500" s="103" t="s">
        <v>17</v>
      </c>
    </row>
    <row r="3501" spans="1:15" ht="22.5" hidden="1">
      <c r="A3501" s="103">
        <f>MAX(A$3:A3500)+1</f>
        <v>3274</v>
      </c>
      <c r="B3501" s="103">
        <v>330201045</v>
      </c>
      <c r="C3501" s="103" t="s">
        <v>6118</v>
      </c>
      <c r="D3501" s="103"/>
      <c r="E3501" s="103"/>
      <c r="F3501" s="114" t="s">
        <v>36</v>
      </c>
      <c r="G3501" s="114" t="s">
        <v>32</v>
      </c>
      <c r="H3501" s="302">
        <v>4120</v>
      </c>
      <c r="I3501" s="302">
        <v>4120</v>
      </c>
      <c r="J3501" s="302">
        <v>4120</v>
      </c>
      <c r="K3501" s="103"/>
      <c r="L3501" s="126"/>
      <c r="M3501" s="126"/>
      <c r="N3501" s="103"/>
      <c r="O3501" s="103" t="s">
        <v>17</v>
      </c>
    </row>
    <row r="3502" spans="1:15" ht="22.5" hidden="1">
      <c r="A3502" s="103">
        <f>MAX(A$3:A3501)+1</f>
        <v>3275</v>
      </c>
      <c r="B3502" s="103">
        <v>330201046</v>
      </c>
      <c r="C3502" s="286" t="s">
        <v>6119</v>
      </c>
      <c r="D3502" s="103"/>
      <c r="E3502" s="103"/>
      <c r="F3502" s="114" t="s">
        <v>36</v>
      </c>
      <c r="G3502" s="114" t="s">
        <v>32</v>
      </c>
      <c r="H3502" s="312">
        <v>2400</v>
      </c>
      <c r="I3502" s="312">
        <v>2160</v>
      </c>
      <c r="J3502" s="312">
        <v>1944</v>
      </c>
      <c r="K3502" s="103"/>
      <c r="L3502" s="114"/>
      <c r="M3502" s="114"/>
      <c r="N3502" s="103"/>
      <c r="O3502" s="103" t="s">
        <v>17</v>
      </c>
    </row>
    <row r="3503" spans="1:15" ht="22.5" hidden="1">
      <c r="A3503" s="103">
        <f>MAX(A$3:A3502)+1</f>
        <v>3276</v>
      </c>
      <c r="B3503" s="103">
        <v>330201047</v>
      </c>
      <c r="C3503" s="286" t="s">
        <v>6120</v>
      </c>
      <c r="D3503" s="103"/>
      <c r="E3503" s="103"/>
      <c r="F3503" s="114" t="s">
        <v>36</v>
      </c>
      <c r="G3503" s="114" t="s">
        <v>32</v>
      </c>
      <c r="H3503" s="312">
        <v>2400</v>
      </c>
      <c r="I3503" s="312">
        <v>2160</v>
      </c>
      <c r="J3503" s="312">
        <v>1944</v>
      </c>
      <c r="K3503" s="296" t="s">
        <v>6121</v>
      </c>
      <c r="L3503" s="114"/>
      <c r="M3503" s="114"/>
      <c r="N3503" s="103"/>
      <c r="O3503" s="103" t="s">
        <v>17</v>
      </c>
    </row>
    <row r="3504" spans="1:15" ht="22.5" hidden="1">
      <c r="A3504" s="103">
        <f>MAX(A$3:A3503)+1</f>
        <v>3277</v>
      </c>
      <c r="B3504" s="103">
        <v>330201048</v>
      </c>
      <c r="C3504" s="286" t="s">
        <v>6122</v>
      </c>
      <c r="D3504" s="103"/>
      <c r="E3504" s="103"/>
      <c r="F3504" s="114" t="s">
        <v>36</v>
      </c>
      <c r="G3504" s="114" t="s">
        <v>32</v>
      </c>
      <c r="H3504" s="312">
        <v>2400</v>
      </c>
      <c r="I3504" s="312">
        <v>2160</v>
      </c>
      <c r="J3504" s="312">
        <v>1944</v>
      </c>
      <c r="K3504" s="103"/>
      <c r="L3504" s="114"/>
      <c r="M3504" s="114"/>
      <c r="N3504" s="103"/>
      <c r="O3504" s="103" t="s">
        <v>17</v>
      </c>
    </row>
    <row r="3505" spans="1:15" ht="22.5" hidden="1">
      <c r="A3505" s="103">
        <f>MAX(A$3:A3504)+1</f>
        <v>3278</v>
      </c>
      <c r="B3505" s="103">
        <v>330201049</v>
      </c>
      <c r="C3505" s="286" t="s">
        <v>6123</v>
      </c>
      <c r="D3505" s="103"/>
      <c r="E3505" s="103"/>
      <c r="F3505" s="114" t="s">
        <v>31</v>
      </c>
      <c r="G3505" s="114" t="s">
        <v>32</v>
      </c>
      <c r="H3505" s="312">
        <v>1560</v>
      </c>
      <c r="I3505" s="312">
        <v>1404</v>
      </c>
      <c r="J3505" s="312">
        <v>1263.5999999999999</v>
      </c>
      <c r="K3505" s="103"/>
      <c r="L3505" s="114"/>
      <c r="M3505" s="114"/>
      <c r="N3505" s="103"/>
      <c r="O3505" s="103" t="s">
        <v>17</v>
      </c>
    </row>
    <row r="3506" spans="1:15" ht="22.5" hidden="1">
      <c r="A3506" s="103">
        <f>MAX(A$3:A3505)+1</f>
        <v>3279</v>
      </c>
      <c r="B3506" s="103">
        <v>330201050</v>
      </c>
      <c r="C3506" s="286" t="s">
        <v>6124</v>
      </c>
      <c r="D3506" s="103"/>
      <c r="E3506" s="103" t="s">
        <v>6125</v>
      </c>
      <c r="F3506" s="114" t="s">
        <v>31</v>
      </c>
      <c r="G3506" s="114" t="s">
        <v>32</v>
      </c>
      <c r="H3506" s="312">
        <v>2104</v>
      </c>
      <c r="I3506" s="312">
        <v>1893.6</v>
      </c>
      <c r="J3506" s="312">
        <v>1704.24</v>
      </c>
      <c r="K3506" s="103"/>
      <c r="L3506" s="114"/>
      <c r="M3506" s="114"/>
      <c r="N3506" s="103"/>
      <c r="O3506" s="103" t="s">
        <v>17</v>
      </c>
    </row>
    <row r="3507" spans="1:15" ht="22.5" hidden="1">
      <c r="A3507" s="103">
        <f>MAX(A$3:A3506)+1</f>
        <v>3280</v>
      </c>
      <c r="B3507" s="103">
        <v>330201051</v>
      </c>
      <c r="C3507" s="286" t="s">
        <v>6126</v>
      </c>
      <c r="D3507" s="103" t="s">
        <v>6127</v>
      </c>
      <c r="E3507" s="103" t="s">
        <v>6128</v>
      </c>
      <c r="F3507" s="114" t="s">
        <v>31</v>
      </c>
      <c r="G3507" s="114" t="s">
        <v>32</v>
      </c>
      <c r="H3507" s="312">
        <v>2104</v>
      </c>
      <c r="I3507" s="312">
        <v>1893.6</v>
      </c>
      <c r="J3507" s="312">
        <v>1704.24</v>
      </c>
      <c r="K3507" s="103"/>
      <c r="L3507" s="114"/>
      <c r="M3507" s="114"/>
      <c r="N3507" s="103"/>
      <c r="O3507" s="103" t="s">
        <v>17</v>
      </c>
    </row>
    <row r="3508" spans="1:15" ht="22.5" hidden="1">
      <c r="A3508" s="103">
        <f>MAX(A$3:A3507)+1</f>
        <v>3281</v>
      </c>
      <c r="B3508" s="103">
        <v>330201052</v>
      </c>
      <c r="C3508" s="286" t="s">
        <v>6129</v>
      </c>
      <c r="D3508" s="103" t="s">
        <v>6130</v>
      </c>
      <c r="E3508" s="103" t="s">
        <v>6131</v>
      </c>
      <c r="F3508" s="114" t="s">
        <v>31</v>
      </c>
      <c r="G3508" s="114" t="s">
        <v>32</v>
      </c>
      <c r="H3508" s="312">
        <v>2104</v>
      </c>
      <c r="I3508" s="312">
        <v>1893.6</v>
      </c>
      <c r="J3508" s="312">
        <v>1704.24</v>
      </c>
      <c r="K3508" s="103"/>
      <c r="L3508" s="114"/>
      <c r="M3508" s="114"/>
      <c r="N3508" s="103"/>
      <c r="O3508" s="103" t="s">
        <v>17</v>
      </c>
    </row>
    <row r="3509" spans="1:15" ht="22.5" hidden="1">
      <c r="A3509" s="103">
        <f>MAX(A$3:A3508)+1</f>
        <v>3282</v>
      </c>
      <c r="B3509" s="103">
        <v>330201053</v>
      </c>
      <c r="C3509" s="286" t="s">
        <v>6132</v>
      </c>
      <c r="D3509" s="103" t="s">
        <v>6133</v>
      </c>
      <c r="E3509" s="103"/>
      <c r="F3509" s="114" t="s">
        <v>31</v>
      </c>
      <c r="G3509" s="114" t="s">
        <v>32</v>
      </c>
      <c r="H3509" s="312">
        <v>2640</v>
      </c>
      <c r="I3509" s="312">
        <v>2376</v>
      </c>
      <c r="J3509" s="312">
        <v>2138.4</v>
      </c>
      <c r="K3509" s="103"/>
      <c r="L3509" s="114"/>
      <c r="M3509" s="114"/>
      <c r="N3509" s="103"/>
      <c r="O3509" s="103" t="s">
        <v>17</v>
      </c>
    </row>
    <row r="3510" spans="1:15" ht="22.5" hidden="1">
      <c r="A3510" s="103">
        <f>MAX(A$3:A3509)+1</f>
        <v>3283</v>
      </c>
      <c r="B3510" s="103">
        <v>330201054</v>
      </c>
      <c r="C3510" s="286" t="s">
        <v>6134</v>
      </c>
      <c r="D3510" s="103"/>
      <c r="E3510" s="103"/>
      <c r="F3510" s="114" t="s">
        <v>31</v>
      </c>
      <c r="G3510" s="114" t="s">
        <v>32</v>
      </c>
      <c r="H3510" s="312">
        <v>3120</v>
      </c>
      <c r="I3510" s="312">
        <v>2808</v>
      </c>
      <c r="J3510" s="312">
        <v>2527.1999999999998</v>
      </c>
      <c r="K3510" s="103"/>
      <c r="L3510" s="114"/>
      <c r="M3510" s="114"/>
      <c r="N3510" s="103"/>
      <c r="O3510" s="103" t="s">
        <v>17</v>
      </c>
    </row>
    <row r="3511" spans="1:15" ht="22.5" hidden="1">
      <c r="A3511" s="103">
        <f>MAX(A$3:A3510)+1</f>
        <v>3284</v>
      </c>
      <c r="B3511" s="103">
        <v>330201055</v>
      </c>
      <c r="C3511" s="286" t="s">
        <v>6135</v>
      </c>
      <c r="D3511" s="103"/>
      <c r="E3511" s="103" t="s">
        <v>6136</v>
      </c>
      <c r="F3511" s="114" t="s">
        <v>3112</v>
      </c>
      <c r="G3511" s="114" t="s">
        <v>32</v>
      </c>
      <c r="H3511" s="308">
        <v>2502</v>
      </c>
      <c r="I3511" s="308">
        <v>2502</v>
      </c>
      <c r="J3511" s="308">
        <v>2502</v>
      </c>
      <c r="K3511" s="103" t="s">
        <v>5969</v>
      </c>
      <c r="L3511" s="122"/>
      <c r="M3511" s="188"/>
      <c r="N3511" s="103"/>
      <c r="O3511" s="103" t="s">
        <v>786</v>
      </c>
    </row>
    <row r="3512" spans="1:15" ht="22.5" hidden="1">
      <c r="A3512" s="103">
        <f>MAX(A$3:A3511)+1</f>
        <v>3285</v>
      </c>
      <c r="B3512" s="103">
        <v>330201056</v>
      </c>
      <c r="C3512" s="103" t="s">
        <v>6137</v>
      </c>
      <c r="D3512" s="103"/>
      <c r="E3512" s="103"/>
      <c r="F3512" s="114" t="s">
        <v>31</v>
      </c>
      <c r="G3512" s="114" t="s">
        <v>32</v>
      </c>
      <c r="H3512" s="312">
        <v>2640</v>
      </c>
      <c r="I3512" s="312">
        <v>2376</v>
      </c>
      <c r="J3512" s="312">
        <v>2138.4</v>
      </c>
      <c r="K3512" s="103"/>
      <c r="L3512" s="114"/>
      <c r="M3512" s="114"/>
      <c r="N3512" s="103"/>
      <c r="O3512" s="103" t="s">
        <v>17</v>
      </c>
    </row>
    <row r="3513" spans="1:15" ht="22.5" hidden="1">
      <c r="A3513" s="103">
        <f>MAX(A$3:A3512)+1</f>
        <v>3286</v>
      </c>
      <c r="B3513" s="103">
        <v>330201057</v>
      </c>
      <c r="C3513" s="103" t="s">
        <v>6138</v>
      </c>
      <c r="D3513" s="103"/>
      <c r="E3513" s="103"/>
      <c r="F3513" s="114" t="s">
        <v>23</v>
      </c>
      <c r="G3513" s="114" t="s">
        <v>32</v>
      </c>
      <c r="H3513" s="308">
        <v>2524</v>
      </c>
      <c r="I3513" s="308">
        <v>2524</v>
      </c>
      <c r="J3513" s="308">
        <v>2524</v>
      </c>
      <c r="K3513" s="103"/>
      <c r="L3513" s="188"/>
      <c r="M3513" s="188"/>
      <c r="N3513" s="103"/>
      <c r="O3513" s="103" t="s">
        <v>786</v>
      </c>
    </row>
    <row r="3514" spans="1:15" ht="22.5" hidden="1">
      <c r="A3514" s="103">
        <f>MAX(A$3:A3513)+1</f>
        <v>3287</v>
      </c>
      <c r="B3514" s="103">
        <v>330201058</v>
      </c>
      <c r="C3514" s="103" t="s">
        <v>6139</v>
      </c>
      <c r="D3514" s="103" t="s">
        <v>6140</v>
      </c>
      <c r="E3514" s="103"/>
      <c r="F3514" s="114" t="s">
        <v>36</v>
      </c>
      <c r="G3514" s="114" t="s">
        <v>32</v>
      </c>
      <c r="H3514" s="312">
        <v>2104</v>
      </c>
      <c r="I3514" s="312">
        <v>1893.6</v>
      </c>
      <c r="J3514" s="312">
        <v>1704.24</v>
      </c>
      <c r="K3514" s="103"/>
      <c r="L3514" s="114"/>
      <c r="M3514" s="114"/>
      <c r="N3514" s="103"/>
      <c r="O3514" s="103" t="s">
        <v>17</v>
      </c>
    </row>
    <row r="3515" spans="1:15" ht="22.5" hidden="1">
      <c r="A3515" s="103">
        <f>MAX(A$3:A3514)+1</f>
        <v>3288</v>
      </c>
      <c r="B3515" s="103">
        <v>330201059</v>
      </c>
      <c r="C3515" s="103" t="s">
        <v>6141</v>
      </c>
      <c r="D3515" s="103" t="s">
        <v>6142</v>
      </c>
      <c r="E3515" s="103" t="s">
        <v>6143</v>
      </c>
      <c r="F3515" s="114" t="s">
        <v>36</v>
      </c>
      <c r="G3515" s="114" t="s">
        <v>32</v>
      </c>
      <c r="H3515" s="308">
        <v>2026</v>
      </c>
      <c r="I3515" s="308">
        <v>2026</v>
      </c>
      <c r="J3515" s="308">
        <v>2026</v>
      </c>
      <c r="K3515" s="103"/>
      <c r="L3515" s="188"/>
      <c r="M3515" s="188"/>
      <c r="N3515" s="103"/>
      <c r="O3515" s="103" t="s">
        <v>786</v>
      </c>
    </row>
    <row r="3516" spans="1:15" ht="22.5" hidden="1">
      <c r="A3516" s="103">
        <f>MAX(A$3:A3515)+1</f>
        <v>3289</v>
      </c>
      <c r="B3516" s="103" t="s">
        <v>6144</v>
      </c>
      <c r="C3516" s="103" t="s">
        <v>6145</v>
      </c>
      <c r="D3516" s="103"/>
      <c r="E3516" s="103" t="s">
        <v>282</v>
      </c>
      <c r="F3516" s="114" t="s">
        <v>36</v>
      </c>
      <c r="G3516" s="114" t="s">
        <v>32</v>
      </c>
      <c r="H3516" s="302">
        <v>600</v>
      </c>
      <c r="I3516" s="302">
        <v>600</v>
      </c>
      <c r="J3516" s="302">
        <v>600</v>
      </c>
      <c r="K3516" s="103"/>
      <c r="L3516" s="114"/>
      <c r="M3516" s="114"/>
      <c r="N3516" s="103"/>
      <c r="O3516" s="103" t="s">
        <v>17</v>
      </c>
    </row>
    <row r="3517" spans="1:15" ht="22.5" hidden="1">
      <c r="A3517" s="103">
        <f>MAX(A$3:A3516)+1</f>
        <v>3290</v>
      </c>
      <c r="B3517" s="103">
        <v>330201060</v>
      </c>
      <c r="C3517" s="103" t="s">
        <v>6146</v>
      </c>
      <c r="D3517" s="103" t="s">
        <v>6147</v>
      </c>
      <c r="E3517" s="103"/>
      <c r="F3517" s="114" t="s">
        <v>36</v>
      </c>
      <c r="G3517" s="114" t="s">
        <v>6148</v>
      </c>
      <c r="H3517" s="312">
        <v>1504</v>
      </c>
      <c r="I3517" s="312">
        <v>1353.6</v>
      </c>
      <c r="J3517" s="312">
        <v>1218.24</v>
      </c>
      <c r="K3517" s="103"/>
      <c r="L3517" s="114"/>
      <c r="M3517" s="114"/>
      <c r="N3517" s="103"/>
      <c r="O3517" s="103" t="s">
        <v>17</v>
      </c>
    </row>
    <row r="3518" spans="1:15" ht="22.5" hidden="1">
      <c r="A3518" s="103">
        <f>MAX(A$3:A3517)+1</f>
        <v>3291</v>
      </c>
      <c r="B3518" s="103" t="s">
        <v>6149</v>
      </c>
      <c r="C3518" s="181" t="s">
        <v>6150</v>
      </c>
      <c r="D3518" s="103"/>
      <c r="E3518" s="103"/>
      <c r="F3518" s="114" t="s">
        <v>36</v>
      </c>
      <c r="G3518" s="114" t="s">
        <v>6148</v>
      </c>
      <c r="H3518" s="302">
        <f t="shared" ref="H3518:J3518" si="6">1.5*500</f>
        <v>750</v>
      </c>
      <c r="I3518" s="302">
        <f t="shared" si="6"/>
        <v>750</v>
      </c>
      <c r="J3518" s="302">
        <f t="shared" si="6"/>
        <v>750</v>
      </c>
      <c r="K3518" s="181" t="s">
        <v>6150</v>
      </c>
      <c r="L3518" s="114"/>
      <c r="M3518" s="114"/>
      <c r="N3518" s="103"/>
      <c r="O3518" s="103" t="s">
        <v>17</v>
      </c>
    </row>
    <row r="3519" spans="1:15" ht="22.5" hidden="1">
      <c r="A3519" s="103">
        <f>MAX(A$3:A3518)+1</f>
        <v>3292</v>
      </c>
      <c r="B3519" s="103">
        <v>330201061</v>
      </c>
      <c r="C3519" s="103" t="s">
        <v>6151</v>
      </c>
      <c r="D3519" s="103" t="s">
        <v>6152</v>
      </c>
      <c r="E3519" s="103" t="s">
        <v>6153</v>
      </c>
      <c r="F3519" s="114" t="s">
        <v>36</v>
      </c>
      <c r="G3519" s="114" t="s">
        <v>32</v>
      </c>
      <c r="H3519" s="302">
        <v>5496</v>
      </c>
      <c r="I3519" s="302">
        <v>5496</v>
      </c>
      <c r="J3519" s="302">
        <v>5496</v>
      </c>
      <c r="K3519" s="103"/>
      <c r="L3519" s="114"/>
      <c r="M3519" s="114"/>
      <c r="N3519" s="103"/>
      <c r="O3519" s="103" t="s">
        <v>17</v>
      </c>
    </row>
    <row r="3520" spans="1:15" s="87" customFormat="1" ht="22.5" hidden="1">
      <c r="A3520" s="103"/>
      <c r="B3520" s="103">
        <v>330202</v>
      </c>
      <c r="C3520" s="103" t="s">
        <v>6154</v>
      </c>
      <c r="D3520" s="103"/>
      <c r="E3520" s="103"/>
      <c r="F3520" s="114"/>
      <c r="G3520" s="114"/>
      <c r="H3520" s="302"/>
      <c r="I3520" s="302"/>
      <c r="J3520" s="302"/>
      <c r="K3520" s="103"/>
      <c r="L3520" s="114"/>
      <c r="M3520" s="114"/>
      <c r="N3520" s="103"/>
      <c r="O3520" s="103" t="s">
        <v>17</v>
      </c>
    </row>
    <row r="3521" spans="1:15" ht="22.5" hidden="1">
      <c r="A3521" s="103">
        <f>MAX(A$3:A3520)+1</f>
        <v>3293</v>
      </c>
      <c r="B3521" s="103">
        <v>330202001</v>
      </c>
      <c r="C3521" s="286" t="s">
        <v>6155</v>
      </c>
      <c r="D3521" s="103"/>
      <c r="E3521" s="103"/>
      <c r="F3521" s="114" t="s">
        <v>31</v>
      </c>
      <c r="G3521" s="114" t="s">
        <v>32</v>
      </c>
      <c r="H3521" s="312">
        <v>2104</v>
      </c>
      <c r="I3521" s="312">
        <v>1893.6</v>
      </c>
      <c r="J3521" s="312">
        <v>1704.24</v>
      </c>
      <c r="K3521" s="103"/>
      <c r="L3521" s="114"/>
      <c r="M3521" s="114"/>
      <c r="N3521" s="103"/>
      <c r="O3521" s="103" t="s">
        <v>17</v>
      </c>
    </row>
    <row r="3522" spans="1:15" ht="22.5" hidden="1">
      <c r="A3522" s="103">
        <f>MAX(A$3:A3521)+1</f>
        <v>3294</v>
      </c>
      <c r="B3522" s="103">
        <v>330202002</v>
      </c>
      <c r="C3522" s="286" t="s">
        <v>6156</v>
      </c>
      <c r="D3522" s="103"/>
      <c r="E3522" s="103"/>
      <c r="F3522" s="114" t="s">
        <v>31</v>
      </c>
      <c r="G3522" s="114" t="s">
        <v>6157</v>
      </c>
      <c r="H3522" s="312">
        <v>420</v>
      </c>
      <c r="I3522" s="312">
        <v>378</v>
      </c>
      <c r="J3522" s="312">
        <v>340.2</v>
      </c>
      <c r="K3522" s="105" t="s">
        <v>6158</v>
      </c>
      <c r="L3522" s="114"/>
      <c r="M3522" s="114"/>
      <c r="N3522" s="103"/>
      <c r="O3522" s="103" t="s">
        <v>17</v>
      </c>
    </row>
    <row r="3523" spans="1:15" ht="22.5" hidden="1">
      <c r="A3523" s="103">
        <f>MAX(A$3:A3522)+1</f>
        <v>3295</v>
      </c>
      <c r="B3523" s="103">
        <v>330202003</v>
      </c>
      <c r="C3523" s="286" t="s">
        <v>6159</v>
      </c>
      <c r="D3523" s="103" t="s">
        <v>6160</v>
      </c>
      <c r="E3523" s="103"/>
      <c r="F3523" s="114" t="s">
        <v>31</v>
      </c>
      <c r="G3523" s="114" t="s">
        <v>6157</v>
      </c>
      <c r="H3523" s="312">
        <v>1560</v>
      </c>
      <c r="I3523" s="312">
        <v>1404</v>
      </c>
      <c r="J3523" s="312">
        <v>1263.5999999999999</v>
      </c>
      <c r="K3523" s="103"/>
      <c r="L3523" s="114"/>
      <c r="M3523" s="114"/>
      <c r="N3523" s="103"/>
      <c r="O3523" s="103" t="s">
        <v>17</v>
      </c>
    </row>
    <row r="3524" spans="1:15" ht="22.5" hidden="1">
      <c r="A3524" s="103">
        <f>MAX(A$3:A3523)+1</f>
        <v>3296</v>
      </c>
      <c r="B3524" s="103">
        <v>330202004</v>
      </c>
      <c r="C3524" s="286" t="s">
        <v>6161</v>
      </c>
      <c r="D3524" s="103"/>
      <c r="E3524" s="103"/>
      <c r="F3524" s="114" t="s">
        <v>31</v>
      </c>
      <c r="G3524" s="114" t="s">
        <v>6157</v>
      </c>
      <c r="H3524" s="312">
        <v>300</v>
      </c>
      <c r="I3524" s="312">
        <v>270</v>
      </c>
      <c r="J3524" s="312">
        <v>243</v>
      </c>
      <c r="K3524" s="103"/>
      <c r="L3524" s="114"/>
      <c r="M3524" s="114"/>
      <c r="N3524" s="103"/>
      <c r="O3524" s="103" t="s">
        <v>17</v>
      </c>
    </row>
    <row r="3525" spans="1:15" ht="22.5" hidden="1">
      <c r="A3525" s="103">
        <f>MAX(A$3:A3524)+1</f>
        <v>3297</v>
      </c>
      <c r="B3525" s="103">
        <v>330202005</v>
      </c>
      <c r="C3525" s="286" t="s">
        <v>6162</v>
      </c>
      <c r="D3525" s="103"/>
      <c r="E3525" s="103"/>
      <c r="F3525" s="114" t="s">
        <v>31</v>
      </c>
      <c r="G3525" s="114" t="s">
        <v>32</v>
      </c>
      <c r="H3525" s="312">
        <v>2400</v>
      </c>
      <c r="I3525" s="312">
        <v>2160</v>
      </c>
      <c r="J3525" s="312">
        <v>1944</v>
      </c>
      <c r="K3525" s="103"/>
      <c r="L3525" s="114"/>
      <c r="M3525" s="114"/>
      <c r="N3525" s="103"/>
      <c r="O3525" s="103" t="s">
        <v>17</v>
      </c>
    </row>
    <row r="3526" spans="1:15" ht="22.5" hidden="1">
      <c r="A3526" s="103">
        <f>MAX(A$3:A3525)+1</f>
        <v>3298</v>
      </c>
      <c r="B3526" s="103">
        <v>330202006</v>
      </c>
      <c r="C3526" s="286" t="s">
        <v>6163</v>
      </c>
      <c r="D3526" s="103"/>
      <c r="E3526" s="103"/>
      <c r="F3526" s="114" t="s">
        <v>31</v>
      </c>
      <c r="G3526" s="114" t="s">
        <v>32</v>
      </c>
      <c r="H3526" s="312">
        <v>2040</v>
      </c>
      <c r="I3526" s="312">
        <v>1836</v>
      </c>
      <c r="J3526" s="312">
        <v>1652.4</v>
      </c>
      <c r="K3526" s="103"/>
      <c r="L3526" s="114"/>
      <c r="M3526" s="114"/>
      <c r="N3526" s="103"/>
      <c r="O3526" s="103" t="s">
        <v>17</v>
      </c>
    </row>
    <row r="3527" spans="1:15" ht="22.5" hidden="1">
      <c r="A3527" s="103">
        <f>MAX(A$3:A3526)+1</f>
        <v>3299</v>
      </c>
      <c r="B3527" s="103">
        <v>330202007</v>
      </c>
      <c r="C3527" s="103" t="s">
        <v>6164</v>
      </c>
      <c r="D3527" s="103" t="s">
        <v>6165</v>
      </c>
      <c r="E3527" s="103"/>
      <c r="F3527" s="114" t="s">
        <v>31</v>
      </c>
      <c r="G3527" s="114" t="s">
        <v>32</v>
      </c>
      <c r="H3527" s="302">
        <v>3728</v>
      </c>
      <c r="I3527" s="302">
        <v>3728</v>
      </c>
      <c r="J3527" s="302">
        <v>3728</v>
      </c>
      <c r="K3527" s="103"/>
      <c r="L3527" s="126"/>
      <c r="M3527" s="126"/>
      <c r="N3527" s="103"/>
      <c r="O3527" s="103" t="s">
        <v>17</v>
      </c>
    </row>
    <row r="3528" spans="1:15" ht="22.5" hidden="1">
      <c r="A3528" s="103">
        <f>MAX(A$3:A3527)+1</f>
        <v>3300</v>
      </c>
      <c r="B3528" s="103">
        <v>330202008</v>
      </c>
      <c r="C3528" s="286" t="s">
        <v>6166</v>
      </c>
      <c r="D3528" s="103" t="s">
        <v>6167</v>
      </c>
      <c r="E3528" s="103"/>
      <c r="F3528" s="114" t="s">
        <v>31</v>
      </c>
      <c r="G3528" s="114" t="s">
        <v>32</v>
      </c>
      <c r="H3528" s="308">
        <v>1188</v>
      </c>
      <c r="I3528" s="308">
        <v>1188</v>
      </c>
      <c r="J3528" s="308">
        <v>1188</v>
      </c>
      <c r="K3528" s="103"/>
      <c r="L3528" s="188"/>
      <c r="M3528" s="188"/>
      <c r="N3528" s="103"/>
      <c r="O3528" s="103" t="s">
        <v>786</v>
      </c>
    </row>
    <row r="3529" spans="1:15" ht="22.5" hidden="1">
      <c r="A3529" s="103">
        <f>MAX(A$3:A3528)+1</f>
        <v>3301</v>
      </c>
      <c r="B3529" s="103">
        <v>330202009</v>
      </c>
      <c r="C3529" s="286" t="s">
        <v>6168</v>
      </c>
      <c r="D3529" s="103" t="s">
        <v>6169</v>
      </c>
      <c r="E3529" s="103"/>
      <c r="F3529" s="114" t="s">
        <v>31</v>
      </c>
      <c r="G3529" s="114" t="s">
        <v>32</v>
      </c>
      <c r="H3529" s="312">
        <v>1560</v>
      </c>
      <c r="I3529" s="312">
        <v>1404</v>
      </c>
      <c r="J3529" s="312">
        <v>1263.5999999999999</v>
      </c>
      <c r="K3529" s="103"/>
      <c r="L3529" s="114"/>
      <c r="M3529" s="114"/>
      <c r="N3529" s="103"/>
      <c r="O3529" s="103" t="s">
        <v>17</v>
      </c>
    </row>
    <row r="3530" spans="1:15" ht="22.5" hidden="1">
      <c r="A3530" s="103">
        <f>MAX(A$3:A3529)+1</f>
        <v>3302</v>
      </c>
      <c r="B3530" s="103">
        <v>330202010</v>
      </c>
      <c r="C3530" s="286" t="s">
        <v>6170</v>
      </c>
      <c r="D3530" s="103"/>
      <c r="E3530" s="103" t="s">
        <v>6171</v>
      </c>
      <c r="F3530" s="114" t="s">
        <v>36</v>
      </c>
      <c r="G3530" s="114" t="s">
        <v>32</v>
      </c>
      <c r="H3530" s="312">
        <v>1560</v>
      </c>
      <c r="I3530" s="312">
        <v>1404</v>
      </c>
      <c r="J3530" s="312">
        <v>1263.5999999999999</v>
      </c>
      <c r="K3530" s="103"/>
      <c r="L3530" s="114"/>
      <c r="M3530" s="114"/>
      <c r="N3530" s="103"/>
      <c r="O3530" s="103" t="s">
        <v>17</v>
      </c>
    </row>
    <row r="3531" spans="1:15" ht="22.5" hidden="1">
      <c r="A3531" s="103">
        <f>MAX(A$3:A3530)+1</f>
        <v>3303</v>
      </c>
      <c r="B3531" s="103">
        <v>330202011</v>
      </c>
      <c r="C3531" s="286" t="s">
        <v>6172</v>
      </c>
      <c r="D3531" s="103" t="s">
        <v>6173</v>
      </c>
      <c r="E3531" s="103"/>
      <c r="F3531" s="114" t="s">
        <v>31</v>
      </c>
      <c r="G3531" s="114" t="s">
        <v>32</v>
      </c>
      <c r="H3531" s="312">
        <v>1560</v>
      </c>
      <c r="I3531" s="312">
        <v>1404</v>
      </c>
      <c r="J3531" s="312">
        <v>1263.5999999999999</v>
      </c>
      <c r="K3531" s="103"/>
      <c r="L3531" s="114"/>
      <c r="M3531" s="114"/>
      <c r="N3531" s="103"/>
      <c r="O3531" s="103" t="s">
        <v>17</v>
      </c>
    </row>
    <row r="3532" spans="1:15" ht="22.5" hidden="1">
      <c r="A3532" s="103">
        <f>MAX(A$3:A3531)+1</f>
        <v>3304</v>
      </c>
      <c r="B3532" s="103">
        <v>330202012</v>
      </c>
      <c r="C3532" s="286" t="s">
        <v>6174</v>
      </c>
      <c r="D3532" s="103"/>
      <c r="E3532" s="103"/>
      <c r="F3532" s="114" t="s">
        <v>31</v>
      </c>
      <c r="G3532" s="114" t="s">
        <v>32</v>
      </c>
      <c r="H3532" s="312">
        <v>1560</v>
      </c>
      <c r="I3532" s="312">
        <v>1404</v>
      </c>
      <c r="J3532" s="312">
        <v>1263.5999999999999</v>
      </c>
      <c r="K3532" s="103"/>
      <c r="L3532" s="114"/>
      <c r="M3532" s="114"/>
      <c r="N3532" s="103"/>
      <c r="O3532" s="103" t="s">
        <v>17</v>
      </c>
    </row>
    <row r="3533" spans="1:15" ht="22.5" hidden="1">
      <c r="A3533" s="103">
        <f>MAX(A$3:A3532)+1</f>
        <v>3305</v>
      </c>
      <c r="B3533" s="103">
        <v>330202013</v>
      </c>
      <c r="C3533" s="286" t="s">
        <v>6175</v>
      </c>
      <c r="D3533" s="103"/>
      <c r="E3533" s="103"/>
      <c r="F3533" s="114" t="s">
        <v>36</v>
      </c>
      <c r="G3533" s="114" t="s">
        <v>32</v>
      </c>
      <c r="H3533" s="312">
        <v>1560</v>
      </c>
      <c r="I3533" s="312">
        <v>1404</v>
      </c>
      <c r="J3533" s="312">
        <v>1263.5999999999999</v>
      </c>
      <c r="K3533" s="103"/>
      <c r="L3533" s="114"/>
      <c r="M3533" s="114"/>
      <c r="N3533" s="103"/>
      <c r="O3533" s="103" t="s">
        <v>17</v>
      </c>
    </row>
    <row r="3534" spans="1:15" ht="22.5" hidden="1">
      <c r="A3534" s="103">
        <f>MAX(A$3:A3533)+1</f>
        <v>3306</v>
      </c>
      <c r="B3534" s="103">
        <v>330202014</v>
      </c>
      <c r="C3534" s="286" t="s">
        <v>6176</v>
      </c>
      <c r="D3534" s="103"/>
      <c r="E3534" s="103"/>
      <c r="F3534" s="114" t="s">
        <v>31</v>
      </c>
      <c r="G3534" s="114" t="s">
        <v>32</v>
      </c>
      <c r="H3534" s="312">
        <v>1560</v>
      </c>
      <c r="I3534" s="312">
        <v>1404</v>
      </c>
      <c r="J3534" s="312">
        <v>1263.5999999999999</v>
      </c>
      <c r="K3534" s="103"/>
      <c r="L3534" s="114"/>
      <c r="M3534" s="114"/>
      <c r="N3534" s="103"/>
      <c r="O3534" s="103" t="s">
        <v>17</v>
      </c>
    </row>
    <row r="3535" spans="1:15" ht="22.5" hidden="1">
      <c r="A3535" s="103">
        <f>MAX(A$3:A3534)+1</f>
        <v>3307</v>
      </c>
      <c r="B3535" s="103">
        <v>330202015</v>
      </c>
      <c r="C3535" s="286" t="s">
        <v>6177</v>
      </c>
      <c r="D3535" s="103"/>
      <c r="E3535" s="103"/>
      <c r="F3535" s="114" t="s">
        <v>31</v>
      </c>
      <c r="G3535" s="114" t="s">
        <v>32</v>
      </c>
      <c r="H3535" s="312">
        <v>1560</v>
      </c>
      <c r="I3535" s="312">
        <v>1404</v>
      </c>
      <c r="J3535" s="312">
        <v>1263.5999999999999</v>
      </c>
      <c r="K3535" s="103"/>
      <c r="L3535" s="114"/>
      <c r="M3535" s="114"/>
      <c r="N3535" s="103"/>
      <c r="O3535" s="103" t="s">
        <v>17</v>
      </c>
    </row>
    <row r="3536" spans="1:15" ht="22.5" hidden="1">
      <c r="A3536" s="103">
        <f>MAX(A$3:A3535)+1</f>
        <v>3308</v>
      </c>
      <c r="B3536" s="103">
        <v>330202016</v>
      </c>
      <c r="C3536" s="286" t="s">
        <v>6178</v>
      </c>
      <c r="D3536" s="103"/>
      <c r="E3536" s="103"/>
      <c r="F3536" s="114" t="s">
        <v>36</v>
      </c>
      <c r="G3536" s="114" t="s">
        <v>32</v>
      </c>
      <c r="H3536" s="312">
        <v>1560</v>
      </c>
      <c r="I3536" s="312">
        <v>1404</v>
      </c>
      <c r="J3536" s="312">
        <v>1263.5999999999999</v>
      </c>
      <c r="K3536" s="103"/>
      <c r="L3536" s="114"/>
      <c r="M3536" s="114"/>
      <c r="N3536" s="103"/>
      <c r="O3536" s="103" t="s">
        <v>17</v>
      </c>
    </row>
    <row r="3537" spans="1:15" ht="22.5" hidden="1">
      <c r="A3537" s="103">
        <f>MAX(A$3:A3536)+1</f>
        <v>3309</v>
      </c>
      <c r="B3537" s="103">
        <v>330202017</v>
      </c>
      <c r="C3537" s="286" t="s">
        <v>6179</v>
      </c>
      <c r="D3537" s="103" t="s">
        <v>6180</v>
      </c>
      <c r="E3537" s="103"/>
      <c r="F3537" s="114" t="s">
        <v>31</v>
      </c>
      <c r="G3537" s="114" t="s">
        <v>32</v>
      </c>
      <c r="H3537" s="312">
        <v>1560</v>
      </c>
      <c r="I3537" s="312">
        <v>1404</v>
      </c>
      <c r="J3537" s="312">
        <v>1263.5999999999999</v>
      </c>
      <c r="K3537" s="103"/>
      <c r="L3537" s="114"/>
      <c r="M3537" s="114"/>
      <c r="N3537" s="103"/>
      <c r="O3537" s="103" t="s">
        <v>17</v>
      </c>
    </row>
    <row r="3538" spans="1:15" ht="22.5" hidden="1">
      <c r="A3538" s="103">
        <f>MAX(A$3:A3537)+1</f>
        <v>3310</v>
      </c>
      <c r="B3538" s="103">
        <v>330202018</v>
      </c>
      <c r="C3538" s="286" t="s">
        <v>6181</v>
      </c>
      <c r="D3538" s="103"/>
      <c r="E3538" s="103"/>
      <c r="F3538" s="114" t="s">
        <v>31</v>
      </c>
      <c r="G3538" s="114" t="s">
        <v>32</v>
      </c>
      <c r="H3538" s="312">
        <v>2104</v>
      </c>
      <c r="I3538" s="312">
        <v>1893.6</v>
      </c>
      <c r="J3538" s="312">
        <v>1704.24</v>
      </c>
      <c r="K3538" s="103"/>
      <c r="L3538" s="114"/>
      <c r="M3538" s="114"/>
      <c r="N3538" s="103"/>
      <c r="O3538" s="103" t="s">
        <v>17</v>
      </c>
    </row>
    <row r="3539" spans="1:15" ht="45" hidden="1">
      <c r="A3539" s="103">
        <f>MAX(A$3:A3538)+1</f>
        <v>3311</v>
      </c>
      <c r="B3539" s="104">
        <v>330202019</v>
      </c>
      <c r="C3539" s="104" t="s">
        <v>6182</v>
      </c>
      <c r="D3539" s="104" t="s">
        <v>6183</v>
      </c>
      <c r="E3539" s="103"/>
      <c r="F3539" s="114" t="s">
        <v>23</v>
      </c>
      <c r="G3539" s="114" t="s">
        <v>32</v>
      </c>
      <c r="H3539" s="302" t="s">
        <v>56</v>
      </c>
      <c r="I3539" s="302" t="s">
        <v>56</v>
      </c>
      <c r="J3539" s="302" t="s">
        <v>56</v>
      </c>
      <c r="K3539" s="103"/>
      <c r="L3539" s="114"/>
      <c r="M3539" s="114"/>
      <c r="N3539" s="114"/>
      <c r="O3539" s="103" t="s">
        <v>94</v>
      </c>
    </row>
    <row r="3540" spans="1:15" s="87" customFormat="1" ht="22.5" hidden="1">
      <c r="A3540" s="103"/>
      <c r="B3540" s="103">
        <v>330203</v>
      </c>
      <c r="C3540" s="103" t="s">
        <v>6184</v>
      </c>
      <c r="D3540" s="104"/>
      <c r="E3540" s="103"/>
      <c r="F3540" s="114"/>
      <c r="G3540" s="114"/>
      <c r="H3540" s="302"/>
      <c r="I3540" s="302"/>
      <c r="J3540" s="302"/>
      <c r="K3540" s="103"/>
      <c r="L3540" s="114"/>
      <c r="M3540" s="114"/>
      <c r="N3540" s="103"/>
      <c r="O3540" s="103" t="s">
        <v>17</v>
      </c>
    </row>
    <row r="3541" spans="1:15" ht="22.5" hidden="1">
      <c r="A3541" s="103">
        <f>MAX(A$3:A3540)+1</f>
        <v>3312</v>
      </c>
      <c r="B3541" s="103">
        <v>330203001</v>
      </c>
      <c r="C3541" s="315" t="s">
        <v>6185</v>
      </c>
      <c r="D3541" s="103" t="s">
        <v>6186</v>
      </c>
      <c r="E3541" s="103" t="s">
        <v>6187</v>
      </c>
      <c r="F3541" s="114" t="s">
        <v>31</v>
      </c>
      <c r="G3541" s="114" t="s">
        <v>6188</v>
      </c>
      <c r="H3541" s="312">
        <v>4144</v>
      </c>
      <c r="I3541" s="312">
        <v>3729.6</v>
      </c>
      <c r="J3541" s="312">
        <v>3356.64</v>
      </c>
      <c r="K3541" s="244" t="s">
        <v>6189</v>
      </c>
      <c r="L3541" s="114"/>
      <c r="M3541" s="114"/>
      <c r="N3541" s="103"/>
      <c r="O3541" s="103" t="s">
        <v>17</v>
      </c>
    </row>
    <row r="3542" spans="1:15" ht="22.5" hidden="1">
      <c r="A3542" s="103">
        <f>MAX(A$3:A3541)+1</f>
        <v>3313</v>
      </c>
      <c r="B3542" s="103" t="s">
        <v>6190</v>
      </c>
      <c r="C3542" s="181" t="s">
        <v>6191</v>
      </c>
      <c r="D3542" s="103"/>
      <c r="E3542" s="103"/>
      <c r="F3542" s="114" t="s">
        <v>31</v>
      </c>
      <c r="G3542" s="114" t="s">
        <v>1321</v>
      </c>
      <c r="H3542" s="302">
        <f t="shared" ref="H3542:J3542" si="7">1.5*800</f>
        <v>1200</v>
      </c>
      <c r="I3542" s="302">
        <f t="shared" si="7"/>
        <v>1200</v>
      </c>
      <c r="J3542" s="302">
        <f t="shared" si="7"/>
        <v>1200</v>
      </c>
      <c r="K3542" s="244" t="s">
        <v>6191</v>
      </c>
      <c r="L3542" s="114"/>
      <c r="M3542" s="114"/>
      <c r="N3542" s="103"/>
      <c r="O3542" s="103" t="s">
        <v>17</v>
      </c>
    </row>
    <row r="3543" spans="1:15" ht="22.5" hidden="1">
      <c r="A3543" s="103">
        <f>MAX(A$3:A3542)+1</f>
        <v>3314</v>
      </c>
      <c r="B3543" s="103">
        <v>330203002</v>
      </c>
      <c r="C3543" s="315" t="s">
        <v>6192</v>
      </c>
      <c r="D3543" s="103" t="s">
        <v>6193</v>
      </c>
      <c r="E3543" s="103" t="s">
        <v>6187</v>
      </c>
      <c r="F3543" s="114" t="s">
        <v>31</v>
      </c>
      <c r="G3543" s="114" t="s">
        <v>32</v>
      </c>
      <c r="H3543" s="302">
        <v>5040</v>
      </c>
      <c r="I3543" s="302">
        <v>5040</v>
      </c>
      <c r="J3543" s="302">
        <v>5040</v>
      </c>
      <c r="K3543" s="244" t="s">
        <v>6194</v>
      </c>
      <c r="L3543" s="126"/>
      <c r="M3543" s="126"/>
      <c r="N3543" s="103"/>
      <c r="O3543" s="103" t="s">
        <v>17</v>
      </c>
    </row>
    <row r="3544" spans="1:15" ht="22.5" hidden="1">
      <c r="A3544" s="103">
        <f>MAX(A$3:A3543)+1</f>
        <v>3315</v>
      </c>
      <c r="B3544" s="103" t="s">
        <v>6195</v>
      </c>
      <c r="C3544" s="181" t="s">
        <v>6191</v>
      </c>
      <c r="D3544" s="103"/>
      <c r="E3544" s="103"/>
      <c r="F3544" s="114" t="s">
        <v>31</v>
      </c>
      <c r="G3544" s="114" t="s">
        <v>1321</v>
      </c>
      <c r="H3544" s="302">
        <f t="shared" ref="H3544:J3544" si="8">1.5*600</f>
        <v>900</v>
      </c>
      <c r="I3544" s="302">
        <f t="shared" si="8"/>
        <v>900</v>
      </c>
      <c r="J3544" s="302">
        <f t="shared" si="8"/>
        <v>900</v>
      </c>
      <c r="K3544" s="244" t="s">
        <v>6191</v>
      </c>
      <c r="L3544" s="114"/>
      <c r="M3544" s="114"/>
      <c r="N3544" s="103"/>
      <c r="O3544" s="103" t="s">
        <v>17</v>
      </c>
    </row>
    <row r="3545" spans="1:15" ht="22.5" hidden="1">
      <c r="A3545" s="103">
        <f>MAX(A$3:A3544)+1</f>
        <v>3316</v>
      </c>
      <c r="B3545" s="103" t="s">
        <v>6196</v>
      </c>
      <c r="C3545" s="303" t="s">
        <v>6197</v>
      </c>
      <c r="D3545" s="103" t="s">
        <v>6198</v>
      </c>
      <c r="E3545" s="303" t="s">
        <v>6187</v>
      </c>
      <c r="F3545" s="114" t="s">
        <v>31</v>
      </c>
      <c r="G3545" s="114" t="s">
        <v>32</v>
      </c>
      <c r="H3545" s="302">
        <v>3304</v>
      </c>
      <c r="I3545" s="302">
        <v>3304</v>
      </c>
      <c r="J3545" s="302">
        <v>3304</v>
      </c>
      <c r="K3545" s="103"/>
      <c r="L3545" s="114"/>
      <c r="M3545" s="114"/>
      <c r="N3545" s="103"/>
      <c r="O3545" s="103" t="s">
        <v>17</v>
      </c>
    </row>
    <row r="3546" spans="1:15" ht="22.5" hidden="1">
      <c r="A3546" s="103">
        <f>MAX(A$3:A3545)+1</f>
        <v>3317</v>
      </c>
      <c r="B3546" s="103">
        <v>330203003</v>
      </c>
      <c r="C3546" s="103" t="s">
        <v>6199</v>
      </c>
      <c r="D3546" s="103" t="s">
        <v>6200</v>
      </c>
      <c r="E3546" s="103" t="s">
        <v>6109</v>
      </c>
      <c r="F3546" s="114" t="s">
        <v>31</v>
      </c>
      <c r="G3546" s="114" t="s">
        <v>32</v>
      </c>
      <c r="H3546" s="308">
        <v>4997</v>
      </c>
      <c r="I3546" s="308">
        <v>4997</v>
      </c>
      <c r="J3546" s="308">
        <v>4997</v>
      </c>
      <c r="K3546" s="103"/>
      <c r="L3546" s="188"/>
      <c r="M3546" s="188"/>
      <c r="N3546" s="103"/>
      <c r="O3546" s="103" t="s">
        <v>786</v>
      </c>
    </row>
    <row r="3547" spans="1:15" ht="22.5" hidden="1">
      <c r="A3547" s="103">
        <f>MAX(A$3:A3546)+1</f>
        <v>3318</v>
      </c>
      <c r="B3547" s="103">
        <v>330203004</v>
      </c>
      <c r="C3547" s="103" t="s">
        <v>6201</v>
      </c>
      <c r="D3547" s="103" t="s">
        <v>6202</v>
      </c>
      <c r="E3547" s="103" t="s">
        <v>6203</v>
      </c>
      <c r="F3547" s="114" t="s">
        <v>31</v>
      </c>
      <c r="G3547" s="114" t="s">
        <v>32</v>
      </c>
      <c r="H3547" s="308">
        <v>6128</v>
      </c>
      <c r="I3547" s="308">
        <v>6128</v>
      </c>
      <c r="J3547" s="308">
        <v>6128</v>
      </c>
      <c r="K3547" s="103"/>
      <c r="L3547" s="188"/>
      <c r="M3547" s="188"/>
      <c r="N3547" s="103"/>
      <c r="O3547" s="103" t="s">
        <v>786</v>
      </c>
    </row>
    <row r="3548" spans="1:15" ht="22.5" hidden="1">
      <c r="A3548" s="103">
        <f>MAX(A$3:A3547)+1</f>
        <v>3319</v>
      </c>
      <c r="B3548" s="103">
        <v>330203005</v>
      </c>
      <c r="C3548" s="103" t="s">
        <v>6204</v>
      </c>
      <c r="D3548" s="103" t="s">
        <v>6205</v>
      </c>
      <c r="E3548" s="103"/>
      <c r="F3548" s="114" t="s">
        <v>31</v>
      </c>
      <c r="G3548" s="114" t="s">
        <v>32</v>
      </c>
      <c r="H3548" s="302">
        <v>5040</v>
      </c>
      <c r="I3548" s="302">
        <v>5040</v>
      </c>
      <c r="J3548" s="302">
        <v>5040</v>
      </c>
      <c r="K3548" s="103"/>
      <c r="L3548" s="126"/>
      <c r="M3548" s="103"/>
      <c r="N3548" s="103"/>
      <c r="O3548" s="103" t="s">
        <v>17</v>
      </c>
    </row>
    <row r="3549" spans="1:15" ht="22.5" hidden="1">
      <c r="A3549" s="103">
        <f>MAX(A$3:A3548)+1</f>
        <v>3320</v>
      </c>
      <c r="B3549" s="103">
        <v>330203006</v>
      </c>
      <c r="C3549" s="103" t="s">
        <v>6206</v>
      </c>
      <c r="D3549" s="103" t="s">
        <v>6207</v>
      </c>
      <c r="E3549" s="103"/>
      <c r="F3549" s="114" t="s">
        <v>31</v>
      </c>
      <c r="G3549" s="114" t="s">
        <v>32</v>
      </c>
      <c r="H3549" s="308">
        <v>4760</v>
      </c>
      <c r="I3549" s="308">
        <v>4760</v>
      </c>
      <c r="J3549" s="308">
        <v>4760</v>
      </c>
      <c r="K3549" s="103"/>
      <c r="L3549" s="188"/>
      <c r="M3549" s="188"/>
      <c r="N3549" s="103"/>
      <c r="O3549" s="103" t="s">
        <v>786</v>
      </c>
    </row>
    <row r="3550" spans="1:15" ht="24" hidden="1">
      <c r="A3550" s="103">
        <f>MAX(A$3:A3549)+1</f>
        <v>3321</v>
      </c>
      <c r="B3550" s="103" t="s">
        <v>6208</v>
      </c>
      <c r="C3550" s="244" t="s">
        <v>6209</v>
      </c>
      <c r="D3550" s="103"/>
      <c r="E3550" s="103"/>
      <c r="F3550" s="114" t="s">
        <v>31</v>
      </c>
      <c r="G3550" s="114" t="s">
        <v>32</v>
      </c>
      <c r="H3550" s="302">
        <f t="shared" ref="H3550:J3550" si="9">1.5*500</f>
        <v>750</v>
      </c>
      <c r="I3550" s="302">
        <f t="shared" si="9"/>
        <v>750</v>
      </c>
      <c r="J3550" s="302">
        <f t="shared" si="9"/>
        <v>750</v>
      </c>
      <c r="K3550" s="244" t="s">
        <v>6209</v>
      </c>
      <c r="L3550" s="114"/>
      <c r="M3550" s="114"/>
      <c r="N3550" s="103"/>
      <c r="O3550" s="103" t="s">
        <v>17</v>
      </c>
    </row>
    <row r="3551" spans="1:15" ht="22.5" hidden="1">
      <c r="A3551" s="103">
        <f>MAX(A$3:A3550)+1</f>
        <v>3322</v>
      </c>
      <c r="B3551" s="103">
        <v>330203007</v>
      </c>
      <c r="C3551" s="103" t="s">
        <v>6210</v>
      </c>
      <c r="D3551" s="103" t="s">
        <v>6211</v>
      </c>
      <c r="E3551" s="103"/>
      <c r="F3551" s="114" t="s">
        <v>31</v>
      </c>
      <c r="G3551" s="114" t="s">
        <v>32</v>
      </c>
      <c r="H3551" s="302">
        <v>3384</v>
      </c>
      <c r="I3551" s="302">
        <v>3384</v>
      </c>
      <c r="J3551" s="302">
        <v>3384</v>
      </c>
      <c r="K3551" s="103"/>
      <c r="L3551" s="126"/>
      <c r="M3551" s="126"/>
      <c r="N3551" s="103"/>
      <c r="O3551" s="103" t="s">
        <v>17</v>
      </c>
    </row>
    <row r="3552" spans="1:15" ht="22.5" hidden="1">
      <c r="A3552" s="103">
        <f>MAX(A$3:A3551)+1</f>
        <v>3323</v>
      </c>
      <c r="B3552" s="103" t="s">
        <v>6212</v>
      </c>
      <c r="C3552" s="180" t="s">
        <v>6213</v>
      </c>
      <c r="D3552" s="103"/>
      <c r="E3552" s="103"/>
      <c r="F3552" s="114" t="s">
        <v>31</v>
      </c>
      <c r="G3552" s="114" t="s">
        <v>32</v>
      </c>
      <c r="H3552" s="302">
        <f t="shared" ref="H3552:J3552" si="10">1.5*500</f>
        <v>750</v>
      </c>
      <c r="I3552" s="302">
        <f t="shared" si="10"/>
        <v>750</v>
      </c>
      <c r="J3552" s="302">
        <f t="shared" si="10"/>
        <v>750</v>
      </c>
      <c r="K3552" s="244" t="s">
        <v>6213</v>
      </c>
      <c r="L3552" s="114"/>
      <c r="M3552" s="114"/>
      <c r="N3552" s="103"/>
      <c r="O3552" s="103" t="s">
        <v>17</v>
      </c>
    </row>
    <row r="3553" spans="1:15" ht="22.5" hidden="1">
      <c r="A3553" s="103">
        <f>MAX(A$3:A3552)+1</f>
        <v>3324</v>
      </c>
      <c r="B3553" s="103">
        <v>330203008</v>
      </c>
      <c r="C3553" s="286" t="s">
        <v>6214</v>
      </c>
      <c r="D3553" s="103"/>
      <c r="E3553" s="103"/>
      <c r="F3553" s="114" t="s">
        <v>31</v>
      </c>
      <c r="G3553" s="114" t="s">
        <v>32</v>
      </c>
      <c r="H3553" s="312">
        <v>2400</v>
      </c>
      <c r="I3553" s="312">
        <v>2160</v>
      </c>
      <c r="J3553" s="312">
        <v>1944</v>
      </c>
      <c r="K3553" s="244"/>
      <c r="L3553" s="114"/>
      <c r="M3553" s="114"/>
      <c r="N3553" s="103"/>
      <c r="O3553" s="103" t="s">
        <v>17</v>
      </c>
    </row>
    <row r="3554" spans="1:15" ht="22.5" hidden="1">
      <c r="A3554" s="103">
        <f>MAX(A$3:A3553)+1</f>
        <v>3325</v>
      </c>
      <c r="B3554" s="103" t="s">
        <v>6215</v>
      </c>
      <c r="C3554" s="180" t="s">
        <v>6213</v>
      </c>
      <c r="D3554" s="103"/>
      <c r="E3554" s="103"/>
      <c r="F3554" s="114" t="s">
        <v>31</v>
      </c>
      <c r="G3554" s="114" t="s">
        <v>32</v>
      </c>
      <c r="H3554" s="302">
        <f t="shared" ref="H3554:J3554" si="11">1.5*500</f>
        <v>750</v>
      </c>
      <c r="I3554" s="302">
        <f t="shared" si="11"/>
        <v>750</v>
      </c>
      <c r="J3554" s="302">
        <f t="shared" si="11"/>
        <v>750</v>
      </c>
      <c r="K3554" s="244" t="s">
        <v>6213</v>
      </c>
      <c r="L3554" s="114"/>
      <c r="M3554" s="114"/>
      <c r="N3554" s="103"/>
      <c r="O3554" s="103" t="s">
        <v>17</v>
      </c>
    </row>
    <row r="3555" spans="1:15" ht="22.5" hidden="1">
      <c r="A3555" s="103">
        <f>MAX(A$3:A3554)+1</f>
        <v>3326</v>
      </c>
      <c r="B3555" s="103">
        <v>330203009</v>
      </c>
      <c r="C3555" s="103" t="s">
        <v>6216</v>
      </c>
      <c r="D3555" s="103"/>
      <c r="E3555" s="103"/>
      <c r="F3555" s="114" t="s">
        <v>31</v>
      </c>
      <c r="G3555" s="114" t="s">
        <v>32</v>
      </c>
      <c r="H3555" s="312">
        <v>1560</v>
      </c>
      <c r="I3555" s="312">
        <v>1404</v>
      </c>
      <c r="J3555" s="312">
        <v>1263.5999999999999</v>
      </c>
      <c r="K3555" s="103"/>
      <c r="L3555" s="114"/>
      <c r="M3555" s="114"/>
      <c r="N3555" s="103"/>
      <c r="O3555" s="103" t="s">
        <v>17</v>
      </c>
    </row>
    <row r="3556" spans="1:15" ht="22.5" hidden="1">
      <c r="A3556" s="103">
        <f>MAX(A$3:A3555)+1</f>
        <v>3327</v>
      </c>
      <c r="B3556" s="103">
        <v>330203010</v>
      </c>
      <c r="C3556" s="103" t="s">
        <v>6217</v>
      </c>
      <c r="D3556" s="103" t="s">
        <v>6218</v>
      </c>
      <c r="E3556" s="103"/>
      <c r="F3556" s="114" t="s">
        <v>31</v>
      </c>
      <c r="G3556" s="114" t="s">
        <v>719</v>
      </c>
      <c r="H3556" s="312">
        <v>1560</v>
      </c>
      <c r="I3556" s="312">
        <v>1404</v>
      </c>
      <c r="J3556" s="312">
        <v>1263.5999999999999</v>
      </c>
      <c r="K3556" s="103"/>
      <c r="L3556" s="114"/>
      <c r="M3556" s="114"/>
      <c r="N3556" s="103"/>
      <c r="O3556" s="103" t="s">
        <v>17</v>
      </c>
    </row>
    <row r="3557" spans="1:15" ht="22.5" hidden="1">
      <c r="A3557" s="103">
        <f>MAX(A$3:A3556)+1</f>
        <v>3328</v>
      </c>
      <c r="B3557" s="103">
        <v>330203011</v>
      </c>
      <c r="C3557" s="103" t="s">
        <v>6219</v>
      </c>
      <c r="D3557" s="103" t="s">
        <v>6220</v>
      </c>
      <c r="E3557" s="103"/>
      <c r="F3557" s="114" t="s">
        <v>31</v>
      </c>
      <c r="G3557" s="114" t="s">
        <v>32</v>
      </c>
      <c r="H3557" s="312">
        <v>1560</v>
      </c>
      <c r="I3557" s="312">
        <v>1404</v>
      </c>
      <c r="J3557" s="312">
        <v>1263.5999999999999</v>
      </c>
      <c r="K3557" s="103"/>
      <c r="L3557" s="114"/>
      <c r="M3557" s="114"/>
      <c r="N3557" s="103"/>
      <c r="O3557" s="103" t="s">
        <v>17</v>
      </c>
    </row>
    <row r="3558" spans="1:15" ht="22.5" hidden="1">
      <c r="A3558" s="103">
        <f>MAX(A$3:A3557)+1</f>
        <v>3329</v>
      </c>
      <c r="B3558" s="103" t="s">
        <v>6221</v>
      </c>
      <c r="C3558" s="181" t="s">
        <v>6222</v>
      </c>
      <c r="D3558" s="103"/>
      <c r="E3558" s="103"/>
      <c r="F3558" s="114" t="s">
        <v>31</v>
      </c>
      <c r="G3558" s="114" t="s">
        <v>32</v>
      </c>
      <c r="H3558" s="302">
        <f t="shared" ref="H3558:J3558" si="12">1.5*400</f>
        <v>600</v>
      </c>
      <c r="I3558" s="302">
        <f t="shared" si="12"/>
        <v>600</v>
      </c>
      <c r="J3558" s="302">
        <f t="shared" si="12"/>
        <v>600</v>
      </c>
      <c r="K3558" s="181" t="s">
        <v>6222</v>
      </c>
      <c r="L3558" s="114"/>
      <c r="M3558" s="114"/>
      <c r="N3558" s="103"/>
      <c r="O3558" s="103" t="s">
        <v>17</v>
      </c>
    </row>
    <row r="3559" spans="1:15" ht="22.5" hidden="1">
      <c r="A3559" s="103">
        <f>MAX(A$3:A3558)+1</f>
        <v>3330</v>
      </c>
      <c r="B3559" s="103">
        <v>330203012</v>
      </c>
      <c r="C3559" s="286" t="s">
        <v>6223</v>
      </c>
      <c r="D3559" s="103"/>
      <c r="E3559" s="103"/>
      <c r="F3559" s="114" t="s">
        <v>31</v>
      </c>
      <c r="G3559" s="114" t="s">
        <v>32</v>
      </c>
      <c r="H3559" s="308">
        <v>4800</v>
      </c>
      <c r="I3559" s="308">
        <v>4800</v>
      </c>
      <c r="J3559" s="308">
        <v>4800</v>
      </c>
      <c r="K3559" s="103"/>
      <c r="L3559" s="188"/>
      <c r="M3559" s="188"/>
      <c r="N3559" s="103"/>
      <c r="O3559" s="103" t="s">
        <v>786</v>
      </c>
    </row>
    <row r="3560" spans="1:15" ht="22.5" hidden="1">
      <c r="A3560" s="103">
        <f>MAX(A$3:A3559)+1</f>
        <v>3331</v>
      </c>
      <c r="B3560" s="103">
        <v>330203013</v>
      </c>
      <c r="C3560" s="286" t="s">
        <v>6224</v>
      </c>
      <c r="D3560" s="103" t="s">
        <v>6225</v>
      </c>
      <c r="E3560" s="103"/>
      <c r="F3560" s="114" t="s">
        <v>31</v>
      </c>
      <c r="G3560" s="114" t="s">
        <v>32</v>
      </c>
      <c r="H3560" s="312">
        <v>1560</v>
      </c>
      <c r="I3560" s="312">
        <v>1404</v>
      </c>
      <c r="J3560" s="312">
        <v>1263.5999999999999</v>
      </c>
      <c r="K3560" s="103"/>
      <c r="L3560" s="114"/>
      <c r="M3560" s="114"/>
      <c r="N3560" s="103"/>
      <c r="O3560" s="103" t="s">
        <v>17</v>
      </c>
    </row>
    <row r="3561" spans="1:15" ht="22.5" hidden="1">
      <c r="A3561" s="103">
        <f>MAX(A$3:A3560)+1</f>
        <v>3332</v>
      </c>
      <c r="B3561" s="103">
        <v>330203014</v>
      </c>
      <c r="C3561" s="286" t="s">
        <v>6226</v>
      </c>
      <c r="D3561" s="103" t="s">
        <v>6227</v>
      </c>
      <c r="E3561" s="103" t="s">
        <v>6228</v>
      </c>
      <c r="F3561" s="114" t="s">
        <v>31</v>
      </c>
      <c r="G3561" s="114" t="s">
        <v>32</v>
      </c>
      <c r="H3561" s="312">
        <v>1080</v>
      </c>
      <c r="I3561" s="312">
        <v>972</v>
      </c>
      <c r="J3561" s="312">
        <v>874.8</v>
      </c>
      <c r="K3561" s="103"/>
      <c r="L3561" s="114"/>
      <c r="M3561" s="114"/>
      <c r="N3561" s="103"/>
      <c r="O3561" s="103" t="s">
        <v>17</v>
      </c>
    </row>
    <row r="3562" spans="1:15" ht="22.5" hidden="1">
      <c r="A3562" s="103">
        <f>MAX(A$3:A3561)+1</f>
        <v>3333</v>
      </c>
      <c r="B3562" s="103">
        <v>330203015</v>
      </c>
      <c r="C3562" s="286" t="s">
        <v>6229</v>
      </c>
      <c r="D3562" s="103"/>
      <c r="E3562" s="103"/>
      <c r="F3562" s="114" t="s">
        <v>31</v>
      </c>
      <c r="G3562" s="114" t="s">
        <v>32</v>
      </c>
      <c r="H3562" s="308">
        <v>4300</v>
      </c>
      <c r="I3562" s="308">
        <v>4300</v>
      </c>
      <c r="J3562" s="308">
        <v>4300</v>
      </c>
      <c r="K3562" s="103"/>
      <c r="L3562" s="188"/>
      <c r="M3562" s="188"/>
      <c r="N3562" s="103"/>
      <c r="O3562" s="103" t="s">
        <v>786</v>
      </c>
    </row>
    <row r="3563" spans="1:15" s="87" customFormat="1" ht="22.5" hidden="1">
      <c r="A3563" s="103"/>
      <c r="B3563" s="103">
        <v>330204</v>
      </c>
      <c r="C3563" s="103" t="s">
        <v>6230</v>
      </c>
      <c r="D3563" s="103"/>
      <c r="E3563" s="103"/>
      <c r="F3563" s="114"/>
      <c r="G3563" s="114"/>
      <c r="H3563" s="302"/>
      <c r="I3563" s="302"/>
      <c r="J3563" s="302"/>
      <c r="K3563" s="103"/>
      <c r="L3563" s="114"/>
      <c r="M3563" s="114"/>
      <c r="N3563" s="103"/>
      <c r="O3563" s="103" t="s">
        <v>17</v>
      </c>
    </row>
    <row r="3564" spans="1:15" ht="22.5" hidden="1">
      <c r="A3564" s="103">
        <f>MAX(A$3:A3563)+1</f>
        <v>3334</v>
      </c>
      <c r="B3564" s="103">
        <v>330204001</v>
      </c>
      <c r="C3564" s="286" t="s">
        <v>6231</v>
      </c>
      <c r="D3564" s="103"/>
      <c r="E3564" s="103"/>
      <c r="F3564" s="114" t="s">
        <v>31</v>
      </c>
      <c r="G3564" s="114" t="s">
        <v>32</v>
      </c>
      <c r="H3564" s="312">
        <v>1560</v>
      </c>
      <c r="I3564" s="312">
        <v>1404</v>
      </c>
      <c r="J3564" s="312">
        <v>1263.5999999999999</v>
      </c>
      <c r="K3564" s="103"/>
      <c r="L3564" s="114"/>
      <c r="M3564" s="114"/>
      <c r="N3564" s="103"/>
      <c r="O3564" s="103" t="s">
        <v>17</v>
      </c>
    </row>
    <row r="3565" spans="1:15" ht="22.5" hidden="1">
      <c r="A3565" s="103">
        <f>MAX(A$3:A3564)+1</f>
        <v>3335</v>
      </c>
      <c r="B3565" s="103">
        <v>330204002</v>
      </c>
      <c r="C3565" s="286" t="s">
        <v>6232</v>
      </c>
      <c r="D3565" s="103"/>
      <c r="E3565" s="103" t="s">
        <v>6068</v>
      </c>
      <c r="F3565" s="114" t="s">
        <v>31</v>
      </c>
      <c r="G3565" s="114" t="s">
        <v>32</v>
      </c>
      <c r="H3565" s="312">
        <v>2104</v>
      </c>
      <c r="I3565" s="312">
        <v>1893.6</v>
      </c>
      <c r="J3565" s="312">
        <v>1704.24</v>
      </c>
      <c r="K3565" s="103"/>
      <c r="L3565" s="114"/>
      <c r="M3565" s="114"/>
      <c r="N3565" s="103"/>
      <c r="O3565" s="103" t="s">
        <v>17</v>
      </c>
    </row>
    <row r="3566" spans="1:15" ht="22.5" hidden="1">
      <c r="A3566" s="103">
        <f>MAX(A$3:A3565)+1</f>
        <v>3336</v>
      </c>
      <c r="B3566" s="103">
        <v>330204003</v>
      </c>
      <c r="C3566" s="286" t="s">
        <v>6233</v>
      </c>
      <c r="D3566" s="103"/>
      <c r="E3566" s="103"/>
      <c r="F3566" s="114" t="s">
        <v>31</v>
      </c>
      <c r="G3566" s="114" t="s">
        <v>32</v>
      </c>
      <c r="H3566" s="312">
        <v>1560</v>
      </c>
      <c r="I3566" s="312">
        <v>1404</v>
      </c>
      <c r="J3566" s="312">
        <v>1263.5999999999999</v>
      </c>
      <c r="K3566" s="103"/>
      <c r="L3566" s="114"/>
      <c r="M3566" s="114"/>
      <c r="N3566" s="103"/>
      <c r="O3566" s="103" t="s">
        <v>17</v>
      </c>
    </row>
    <row r="3567" spans="1:15" ht="22.5" hidden="1">
      <c r="A3567" s="103">
        <f>MAX(A$3:A3566)+1</f>
        <v>3337</v>
      </c>
      <c r="B3567" s="103">
        <v>330204004</v>
      </c>
      <c r="C3567" s="286" t="s">
        <v>6234</v>
      </c>
      <c r="D3567" s="103"/>
      <c r="E3567" s="103"/>
      <c r="F3567" s="114" t="s">
        <v>31</v>
      </c>
      <c r="G3567" s="114" t="s">
        <v>32</v>
      </c>
      <c r="H3567" s="312">
        <v>1560</v>
      </c>
      <c r="I3567" s="312">
        <v>1404</v>
      </c>
      <c r="J3567" s="312">
        <v>1263.5999999999999</v>
      </c>
      <c r="K3567" s="103"/>
      <c r="L3567" s="114"/>
      <c r="M3567" s="114"/>
      <c r="N3567" s="103"/>
      <c r="O3567" s="103" t="s">
        <v>17</v>
      </c>
    </row>
    <row r="3568" spans="1:15" ht="22.5" hidden="1">
      <c r="A3568" s="103">
        <f>MAX(A$3:A3567)+1</f>
        <v>3338</v>
      </c>
      <c r="B3568" s="103">
        <v>330204005</v>
      </c>
      <c r="C3568" s="286" t="s">
        <v>6235</v>
      </c>
      <c r="D3568" s="103"/>
      <c r="E3568" s="103"/>
      <c r="F3568" s="114" t="s">
        <v>31</v>
      </c>
      <c r="G3568" s="114" t="s">
        <v>32</v>
      </c>
      <c r="H3568" s="312">
        <v>1560</v>
      </c>
      <c r="I3568" s="312">
        <v>1404</v>
      </c>
      <c r="J3568" s="312">
        <v>1263.5999999999999</v>
      </c>
      <c r="K3568" s="103"/>
      <c r="L3568" s="114"/>
      <c r="M3568" s="114"/>
      <c r="N3568" s="103"/>
      <c r="O3568" s="103" t="s">
        <v>17</v>
      </c>
    </row>
    <row r="3569" spans="1:15" ht="22.5" hidden="1">
      <c r="A3569" s="103">
        <f>MAX(A$3:A3568)+1</f>
        <v>3339</v>
      </c>
      <c r="B3569" s="103">
        <v>330204006</v>
      </c>
      <c r="C3569" s="286" t="s">
        <v>6236</v>
      </c>
      <c r="D3569" s="103" t="s">
        <v>6237</v>
      </c>
      <c r="E3569" s="103"/>
      <c r="F3569" s="114" t="s">
        <v>31</v>
      </c>
      <c r="G3569" s="114" t="s">
        <v>32</v>
      </c>
      <c r="H3569" s="312">
        <v>1560</v>
      </c>
      <c r="I3569" s="312">
        <v>1404</v>
      </c>
      <c r="J3569" s="312">
        <v>1263.5999999999999</v>
      </c>
      <c r="K3569" s="103"/>
      <c r="L3569" s="114"/>
      <c r="M3569" s="114"/>
      <c r="N3569" s="103"/>
      <c r="O3569" s="103" t="s">
        <v>17</v>
      </c>
    </row>
    <row r="3570" spans="1:15" ht="22.5" hidden="1">
      <c r="A3570" s="103">
        <f>MAX(A$3:A3569)+1</f>
        <v>3340</v>
      </c>
      <c r="B3570" s="103">
        <v>330204007</v>
      </c>
      <c r="C3570" s="286" t="s">
        <v>6238</v>
      </c>
      <c r="D3570" s="103" t="s">
        <v>6239</v>
      </c>
      <c r="E3570" s="103"/>
      <c r="F3570" s="114" t="s">
        <v>31</v>
      </c>
      <c r="G3570" s="114" t="s">
        <v>32</v>
      </c>
      <c r="H3570" s="308">
        <v>4256</v>
      </c>
      <c r="I3570" s="308">
        <v>4256</v>
      </c>
      <c r="J3570" s="308">
        <v>4256</v>
      </c>
      <c r="K3570" s="103"/>
      <c r="L3570" s="188"/>
      <c r="M3570" s="188"/>
      <c r="N3570" s="103"/>
      <c r="O3570" s="103" t="s">
        <v>786</v>
      </c>
    </row>
    <row r="3571" spans="1:15" ht="24" hidden="1">
      <c r="A3571" s="103">
        <f>MAX(A$3:A3570)+1</f>
        <v>3341</v>
      </c>
      <c r="B3571" s="103" t="s">
        <v>6240</v>
      </c>
      <c r="C3571" s="180" t="s">
        <v>6241</v>
      </c>
      <c r="D3571" s="103"/>
      <c r="E3571" s="103"/>
      <c r="F3571" s="114" t="s">
        <v>31</v>
      </c>
      <c r="G3571" s="114" t="s">
        <v>32</v>
      </c>
      <c r="H3571" s="302">
        <f t="shared" ref="H3571:J3571" si="13">1.5*200</f>
        <v>300</v>
      </c>
      <c r="I3571" s="302">
        <f t="shared" si="13"/>
        <v>300</v>
      </c>
      <c r="J3571" s="302">
        <f t="shared" si="13"/>
        <v>300</v>
      </c>
      <c r="K3571" s="244" t="s">
        <v>6241</v>
      </c>
      <c r="L3571" s="114"/>
      <c r="M3571" s="114"/>
      <c r="N3571" s="103"/>
      <c r="O3571" s="103" t="s">
        <v>17</v>
      </c>
    </row>
    <row r="3572" spans="1:15" ht="33.75" hidden="1">
      <c r="A3572" s="103">
        <f>MAX(A$3:A3571)+1</f>
        <v>3342</v>
      </c>
      <c r="B3572" s="103">
        <v>330204008</v>
      </c>
      <c r="C3572" s="103" t="s">
        <v>6242</v>
      </c>
      <c r="D3572" s="286" t="s">
        <v>6243</v>
      </c>
      <c r="E3572" s="103"/>
      <c r="F3572" s="114" t="s">
        <v>31</v>
      </c>
      <c r="G3572" s="114" t="s">
        <v>32</v>
      </c>
      <c r="H3572" s="308">
        <v>3246</v>
      </c>
      <c r="I3572" s="308">
        <v>3246</v>
      </c>
      <c r="J3572" s="308">
        <v>3246</v>
      </c>
      <c r="K3572" s="103"/>
      <c r="L3572" s="188"/>
      <c r="M3572" s="188"/>
      <c r="N3572" s="103"/>
      <c r="O3572" s="103" t="s">
        <v>786</v>
      </c>
    </row>
    <row r="3573" spans="1:15" ht="22.5" hidden="1">
      <c r="A3573" s="103">
        <f>MAX(A$3:A3572)+1</f>
        <v>3343</v>
      </c>
      <c r="B3573" s="103">
        <v>330204009</v>
      </c>
      <c r="C3573" s="103" t="s">
        <v>6244</v>
      </c>
      <c r="D3573" s="286" t="s">
        <v>6245</v>
      </c>
      <c r="E3573" s="103"/>
      <c r="F3573" s="114" t="s">
        <v>31</v>
      </c>
      <c r="G3573" s="114" t="s">
        <v>32</v>
      </c>
      <c r="H3573" s="312">
        <v>3080</v>
      </c>
      <c r="I3573" s="312">
        <v>2772</v>
      </c>
      <c r="J3573" s="312">
        <v>2494.8000000000002</v>
      </c>
      <c r="K3573" s="103"/>
      <c r="L3573" s="114"/>
      <c r="M3573" s="114"/>
      <c r="N3573" s="103"/>
      <c r="O3573" s="103" t="s">
        <v>17</v>
      </c>
    </row>
    <row r="3574" spans="1:15" ht="24" hidden="1">
      <c r="A3574" s="103">
        <f>MAX(A$3:A3573)+1</f>
        <v>3344</v>
      </c>
      <c r="B3574" s="103" t="s">
        <v>6246</v>
      </c>
      <c r="C3574" s="181" t="s">
        <v>6241</v>
      </c>
      <c r="D3574" s="103"/>
      <c r="E3574" s="103"/>
      <c r="F3574" s="114" t="s">
        <v>31</v>
      </c>
      <c r="G3574" s="114" t="s">
        <v>32</v>
      </c>
      <c r="H3574" s="302">
        <v>300</v>
      </c>
      <c r="I3574" s="302">
        <v>300</v>
      </c>
      <c r="J3574" s="302">
        <v>300</v>
      </c>
      <c r="K3574" s="181" t="s">
        <v>6241</v>
      </c>
      <c r="L3574" s="114"/>
      <c r="M3574" s="114"/>
      <c r="N3574" s="103"/>
      <c r="O3574" s="103" t="s">
        <v>17</v>
      </c>
    </row>
    <row r="3575" spans="1:15" ht="22.5" hidden="1">
      <c r="A3575" s="103">
        <f>MAX(A$3:A3574)+1</f>
        <v>3345</v>
      </c>
      <c r="B3575" s="103">
        <v>330204010</v>
      </c>
      <c r="C3575" s="286" t="s">
        <v>6247</v>
      </c>
      <c r="D3575" s="103"/>
      <c r="E3575" s="103"/>
      <c r="F3575" s="114" t="s">
        <v>31</v>
      </c>
      <c r="G3575" s="114" t="s">
        <v>32</v>
      </c>
      <c r="H3575" s="312">
        <v>1080</v>
      </c>
      <c r="I3575" s="312">
        <v>972</v>
      </c>
      <c r="J3575" s="312">
        <v>874.8</v>
      </c>
      <c r="K3575" s="103"/>
      <c r="L3575" s="114"/>
      <c r="M3575" s="114"/>
      <c r="N3575" s="103"/>
      <c r="O3575" s="103" t="s">
        <v>17</v>
      </c>
    </row>
    <row r="3576" spans="1:15" ht="22.5" hidden="1">
      <c r="A3576" s="103">
        <f>MAX(A$3:A3575)+1</f>
        <v>3346</v>
      </c>
      <c r="B3576" s="103">
        <v>330204011</v>
      </c>
      <c r="C3576" s="286" t="s">
        <v>6248</v>
      </c>
      <c r="D3576" s="103"/>
      <c r="E3576" s="103" t="s">
        <v>6249</v>
      </c>
      <c r="F3576" s="114" t="s">
        <v>31</v>
      </c>
      <c r="G3576" s="114" t="s">
        <v>32</v>
      </c>
      <c r="H3576" s="312">
        <v>2640</v>
      </c>
      <c r="I3576" s="312">
        <v>2376</v>
      </c>
      <c r="J3576" s="312">
        <v>2138.4</v>
      </c>
      <c r="K3576" s="103"/>
      <c r="L3576" s="114"/>
      <c r="M3576" s="114"/>
      <c r="N3576" s="103"/>
      <c r="O3576" s="103" t="s">
        <v>17</v>
      </c>
    </row>
    <row r="3577" spans="1:15" ht="22.5" hidden="1">
      <c r="A3577" s="103">
        <f>MAX(A$3:A3576)+1</f>
        <v>3347</v>
      </c>
      <c r="B3577" s="103">
        <v>330204012</v>
      </c>
      <c r="C3577" s="286" t="s">
        <v>3439</v>
      </c>
      <c r="D3577" s="103"/>
      <c r="E3577" s="103"/>
      <c r="F3577" s="114" t="s">
        <v>31</v>
      </c>
      <c r="G3577" s="114" t="s">
        <v>32</v>
      </c>
      <c r="H3577" s="312">
        <v>1440</v>
      </c>
      <c r="I3577" s="312">
        <v>1296</v>
      </c>
      <c r="J3577" s="312">
        <v>1166.4000000000001</v>
      </c>
      <c r="K3577" s="103"/>
      <c r="L3577" s="114"/>
      <c r="M3577" s="114"/>
      <c r="N3577" s="103"/>
      <c r="O3577" s="103" t="s">
        <v>17</v>
      </c>
    </row>
    <row r="3578" spans="1:15" ht="22.5" hidden="1">
      <c r="A3578" s="103">
        <f>MAX(A$3:A3577)+1</f>
        <v>3348</v>
      </c>
      <c r="B3578" s="103">
        <v>330204013</v>
      </c>
      <c r="C3578" s="286" t="s">
        <v>6250</v>
      </c>
      <c r="D3578" s="103"/>
      <c r="E3578" s="103"/>
      <c r="F3578" s="114" t="s">
        <v>31</v>
      </c>
      <c r="G3578" s="114" t="s">
        <v>32</v>
      </c>
      <c r="H3578" s="312">
        <v>1080</v>
      </c>
      <c r="I3578" s="312">
        <v>972</v>
      </c>
      <c r="J3578" s="312">
        <v>874.8</v>
      </c>
      <c r="K3578" s="103"/>
      <c r="L3578" s="114"/>
      <c r="M3578" s="114"/>
      <c r="N3578" s="103"/>
      <c r="O3578" s="103" t="s">
        <v>17</v>
      </c>
    </row>
    <row r="3579" spans="1:15" ht="22.5" hidden="1">
      <c r="A3579" s="103">
        <f>MAX(A$3:A3578)+1</f>
        <v>3349</v>
      </c>
      <c r="B3579" s="103">
        <v>330204014</v>
      </c>
      <c r="C3579" s="286" t="s">
        <v>6251</v>
      </c>
      <c r="D3579" s="103"/>
      <c r="E3579" s="103"/>
      <c r="F3579" s="114" t="s">
        <v>31</v>
      </c>
      <c r="G3579" s="114" t="s">
        <v>32</v>
      </c>
      <c r="H3579" s="308">
        <v>2920</v>
      </c>
      <c r="I3579" s="308">
        <v>2920</v>
      </c>
      <c r="J3579" s="308">
        <v>2920</v>
      </c>
      <c r="K3579" s="103"/>
      <c r="L3579" s="188"/>
      <c r="M3579" s="188"/>
      <c r="N3579" s="103"/>
      <c r="O3579" s="103" t="s">
        <v>786</v>
      </c>
    </row>
    <row r="3580" spans="1:15" ht="22.5" hidden="1">
      <c r="A3580" s="103">
        <f>MAX(A$3:A3579)+1</f>
        <v>3350</v>
      </c>
      <c r="B3580" s="103">
        <v>330204015</v>
      </c>
      <c r="C3580" s="286" t="s">
        <v>6252</v>
      </c>
      <c r="D3580" s="103" t="s">
        <v>6253</v>
      </c>
      <c r="E3580" s="103"/>
      <c r="F3580" s="114" t="s">
        <v>31</v>
      </c>
      <c r="G3580" s="114" t="s">
        <v>32</v>
      </c>
      <c r="H3580" s="312">
        <v>1560</v>
      </c>
      <c r="I3580" s="312">
        <v>1404</v>
      </c>
      <c r="J3580" s="312">
        <v>1263.5999999999999</v>
      </c>
      <c r="K3580" s="103"/>
      <c r="L3580" s="114"/>
      <c r="M3580" s="114"/>
      <c r="N3580" s="103"/>
      <c r="O3580" s="103" t="s">
        <v>17</v>
      </c>
    </row>
    <row r="3581" spans="1:15" ht="22.5" hidden="1">
      <c r="A3581" s="103">
        <f>MAX(A$3:A3580)+1</f>
        <v>3351</v>
      </c>
      <c r="B3581" s="103">
        <v>330204016</v>
      </c>
      <c r="C3581" s="286" t="s">
        <v>6254</v>
      </c>
      <c r="D3581" s="103"/>
      <c r="E3581" s="103"/>
      <c r="F3581" s="114" t="s">
        <v>36</v>
      </c>
      <c r="G3581" s="114" t="s">
        <v>32</v>
      </c>
      <c r="H3581" s="312">
        <v>3120</v>
      </c>
      <c r="I3581" s="312">
        <v>2808</v>
      </c>
      <c r="J3581" s="312">
        <v>2527.1999999999998</v>
      </c>
      <c r="K3581" s="103"/>
      <c r="L3581" s="114"/>
      <c r="M3581" s="114"/>
      <c r="N3581" s="103"/>
      <c r="O3581" s="103" t="s">
        <v>17</v>
      </c>
    </row>
    <row r="3582" spans="1:15" ht="22.5" hidden="1">
      <c r="A3582" s="103">
        <f>MAX(A$3:A3581)+1</f>
        <v>3352</v>
      </c>
      <c r="B3582" s="103">
        <v>330204017</v>
      </c>
      <c r="C3582" s="286" t="s">
        <v>6255</v>
      </c>
      <c r="D3582" s="103"/>
      <c r="E3582" s="103"/>
      <c r="F3582" s="114" t="s">
        <v>31</v>
      </c>
      <c r="G3582" s="114" t="s">
        <v>32</v>
      </c>
      <c r="H3582" s="312">
        <v>2640</v>
      </c>
      <c r="I3582" s="312">
        <v>2376</v>
      </c>
      <c r="J3582" s="312">
        <v>2138.4</v>
      </c>
      <c r="K3582" s="103"/>
      <c r="L3582" s="114"/>
      <c r="M3582" s="114"/>
      <c r="N3582" s="103"/>
      <c r="O3582" s="103" t="s">
        <v>17</v>
      </c>
    </row>
    <row r="3583" spans="1:15" ht="22.5" hidden="1">
      <c r="A3583" s="103">
        <f>MAX(A$3:A3582)+1</f>
        <v>3353</v>
      </c>
      <c r="B3583" s="103">
        <v>330204018</v>
      </c>
      <c r="C3583" s="286" t="s">
        <v>6256</v>
      </c>
      <c r="D3583" s="103"/>
      <c r="E3583" s="103"/>
      <c r="F3583" s="114" t="s">
        <v>31</v>
      </c>
      <c r="G3583" s="114" t="s">
        <v>32</v>
      </c>
      <c r="H3583" s="308">
        <v>1610</v>
      </c>
      <c r="I3583" s="308">
        <v>1610</v>
      </c>
      <c r="J3583" s="308">
        <v>1610</v>
      </c>
      <c r="K3583" s="103"/>
      <c r="L3583" s="188"/>
      <c r="M3583" s="188"/>
      <c r="N3583" s="103"/>
      <c r="O3583" s="103" t="s">
        <v>786</v>
      </c>
    </row>
    <row r="3584" spans="1:15" ht="22.5" hidden="1">
      <c r="A3584" s="103">
        <f>MAX(A$3:A3583)+1</f>
        <v>3354</v>
      </c>
      <c r="B3584" s="103">
        <v>330204019</v>
      </c>
      <c r="C3584" s="286" t="s">
        <v>6257</v>
      </c>
      <c r="D3584" s="103"/>
      <c r="E3584" s="103"/>
      <c r="F3584" s="114" t="s">
        <v>31</v>
      </c>
      <c r="G3584" s="114" t="s">
        <v>32</v>
      </c>
      <c r="H3584" s="312">
        <v>2040</v>
      </c>
      <c r="I3584" s="312">
        <v>1836</v>
      </c>
      <c r="J3584" s="312">
        <v>1652.4</v>
      </c>
      <c r="K3584" s="103"/>
      <c r="L3584" s="114"/>
      <c r="M3584" s="114"/>
      <c r="N3584" s="103"/>
      <c r="O3584" s="103" t="s">
        <v>17</v>
      </c>
    </row>
    <row r="3585" spans="1:15" ht="22.5" hidden="1">
      <c r="A3585" s="103">
        <f>MAX(A$3:A3584)+1</f>
        <v>3355</v>
      </c>
      <c r="B3585" s="103">
        <v>330204020</v>
      </c>
      <c r="C3585" s="286" t="s">
        <v>6258</v>
      </c>
      <c r="D3585" s="103"/>
      <c r="E3585" s="103"/>
      <c r="F3585" s="114" t="s">
        <v>31</v>
      </c>
      <c r="G3585" s="114" t="s">
        <v>32</v>
      </c>
      <c r="H3585" s="312">
        <v>840</v>
      </c>
      <c r="I3585" s="312">
        <v>756</v>
      </c>
      <c r="J3585" s="312">
        <v>680.4</v>
      </c>
      <c r="K3585" s="103"/>
      <c r="L3585" s="114"/>
      <c r="M3585" s="114"/>
      <c r="N3585" s="103"/>
      <c r="O3585" s="103" t="s">
        <v>17</v>
      </c>
    </row>
    <row r="3586" spans="1:15" ht="22.5" hidden="1">
      <c r="A3586" s="103">
        <f>MAX(A$3:A3585)+1</f>
        <v>3356</v>
      </c>
      <c r="B3586" s="103">
        <v>330204021</v>
      </c>
      <c r="C3586" s="286" t="s">
        <v>6259</v>
      </c>
      <c r="D3586" s="103"/>
      <c r="E3586" s="103"/>
      <c r="F3586" s="114" t="s">
        <v>31</v>
      </c>
      <c r="G3586" s="114" t="s">
        <v>32</v>
      </c>
      <c r="H3586" s="312">
        <v>1080</v>
      </c>
      <c r="I3586" s="312">
        <v>972</v>
      </c>
      <c r="J3586" s="312">
        <v>874.8</v>
      </c>
      <c r="K3586" s="103"/>
      <c r="L3586" s="114"/>
      <c r="M3586" s="114"/>
      <c r="N3586" s="103"/>
      <c r="O3586" s="103" t="s">
        <v>17</v>
      </c>
    </row>
    <row r="3587" spans="1:15" s="87" customFormat="1" ht="22.5" hidden="1">
      <c r="A3587" s="103"/>
      <c r="B3587" s="103">
        <v>3303</v>
      </c>
      <c r="C3587" s="103" t="s">
        <v>6260</v>
      </c>
      <c r="D3587" s="103"/>
      <c r="E3587" s="103"/>
      <c r="F3587" s="114"/>
      <c r="G3587" s="114"/>
      <c r="H3587" s="302"/>
      <c r="I3587" s="302"/>
      <c r="J3587" s="302"/>
      <c r="K3587" s="103"/>
      <c r="L3587" s="114"/>
      <c r="M3587" s="114"/>
      <c r="N3587" s="103"/>
      <c r="O3587" s="103" t="s">
        <v>17</v>
      </c>
    </row>
    <row r="3588" spans="1:15" ht="22.5" hidden="1">
      <c r="A3588" s="103">
        <f>MAX(A$3:A3587)+1</f>
        <v>3357</v>
      </c>
      <c r="B3588" s="103">
        <v>330300001</v>
      </c>
      <c r="C3588" s="286" t="s">
        <v>6261</v>
      </c>
      <c r="D3588" s="103" t="s">
        <v>6262</v>
      </c>
      <c r="E3588" s="103" t="s">
        <v>4890</v>
      </c>
      <c r="F3588" s="114" t="s">
        <v>36</v>
      </c>
      <c r="G3588" s="114" t="s">
        <v>32</v>
      </c>
      <c r="H3588" s="312">
        <v>2400</v>
      </c>
      <c r="I3588" s="312">
        <v>2160</v>
      </c>
      <c r="J3588" s="312">
        <v>1944</v>
      </c>
      <c r="K3588" s="103"/>
      <c r="L3588" s="114"/>
      <c r="M3588" s="114"/>
      <c r="N3588" s="103"/>
      <c r="O3588" s="103" t="s">
        <v>17</v>
      </c>
    </row>
    <row r="3589" spans="1:15" ht="22.5" hidden="1">
      <c r="A3589" s="103">
        <f>MAX(A$3:A3588)+1</f>
        <v>3358</v>
      </c>
      <c r="B3589" s="103">
        <v>330300002</v>
      </c>
      <c r="C3589" s="286" t="s">
        <v>6263</v>
      </c>
      <c r="D3589" s="103"/>
      <c r="E3589" s="103" t="s">
        <v>4890</v>
      </c>
      <c r="F3589" s="114" t="s">
        <v>31</v>
      </c>
      <c r="G3589" s="114" t="s">
        <v>32</v>
      </c>
      <c r="H3589" s="312">
        <v>1328</v>
      </c>
      <c r="I3589" s="312">
        <v>1195.2</v>
      </c>
      <c r="J3589" s="312">
        <v>1075.68</v>
      </c>
      <c r="K3589" s="103"/>
      <c r="L3589" s="114"/>
      <c r="M3589" s="114"/>
      <c r="N3589" s="103"/>
      <c r="O3589" s="103" t="s">
        <v>17</v>
      </c>
    </row>
    <row r="3590" spans="1:15" ht="33.75" hidden="1">
      <c r="A3590" s="103">
        <f>MAX(A$3:A3589)+1</f>
        <v>3359</v>
      </c>
      <c r="B3590" s="103">
        <v>330300003</v>
      </c>
      <c r="C3590" s="316" t="s">
        <v>6264</v>
      </c>
      <c r="D3590" s="154" t="s">
        <v>6265</v>
      </c>
      <c r="E3590" s="154"/>
      <c r="F3590" s="114" t="s">
        <v>31</v>
      </c>
      <c r="G3590" s="188" t="s">
        <v>32</v>
      </c>
      <c r="H3590" s="308">
        <v>2000</v>
      </c>
      <c r="I3590" s="308">
        <v>2000</v>
      </c>
      <c r="J3590" s="308">
        <v>2000</v>
      </c>
      <c r="K3590" s="154"/>
      <c r="L3590" s="114"/>
      <c r="M3590" s="188"/>
      <c r="N3590" s="114"/>
      <c r="O3590" s="103" t="s">
        <v>1347</v>
      </c>
    </row>
    <row r="3591" spans="1:15" ht="22.5" hidden="1">
      <c r="A3591" s="103">
        <f>MAX(A$3:A3590)+1</f>
        <v>3360</v>
      </c>
      <c r="B3591" s="103">
        <v>330300004</v>
      </c>
      <c r="C3591" s="286" t="s">
        <v>6266</v>
      </c>
      <c r="D3591" s="103" t="s">
        <v>6267</v>
      </c>
      <c r="E3591" s="103" t="s">
        <v>4890</v>
      </c>
      <c r="F3591" s="114" t="s">
        <v>36</v>
      </c>
      <c r="G3591" s="114" t="s">
        <v>32</v>
      </c>
      <c r="H3591" s="312">
        <v>2448</v>
      </c>
      <c r="I3591" s="312">
        <v>2203.1999999999998</v>
      </c>
      <c r="J3591" s="312">
        <v>1982.88</v>
      </c>
      <c r="K3591" s="103"/>
      <c r="L3591" s="114"/>
      <c r="M3591" s="114"/>
      <c r="N3591" s="103"/>
      <c r="O3591" s="103" t="s">
        <v>17</v>
      </c>
    </row>
    <row r="3592" spans="1:15" ht="22.5" hidden="1">
      <c r="A3592" s="103">
        <f>MAX(A$3:A3591)+1</f>
        <v>3361</v>
      </c>
      <c r="B3592" s="103">
        <v>330300005</v>
      </c>
      <c r="C3592" s="286" t="s">
        <v>6268</v>
      </c>
      <c r="D3592" s="103" t="s">
        <v>6262</v>
      </c>
      <c r="E3592" s="103" t="s">
        <v>4890</v>
      </c>
      <c r="F3592" s="114" t="s">
        <v>36</v>
      </c>
      <c r="G3592" s="114" t="s">
        <v>32</v>
      </c>
      <c r="H3592" s="312">
        <v>1864</v>
      </c>
      <c r="I3592" s="312">
        <v>1677.6</v>
      </c>
      <c r="J3592" s="312">
        <v>1509.84</v>
      </c>
      <c r="K3592" s="103"/>
      <c r="L3592" s="114"/>
      <c r="M3592" s="114"/>
      <c r="N3592" s="103"/>
      <c r="O3592" s="103" t="s">
        <v>17</v>
      </c>
    </row>
    <row r="3593" spans="1:15" ht="22.5" hidden="1">
      <c r="A3593" s="103">
        <f>MAX(A$3:A3592)+1</f>
        <v>3362</v>
      </c>
      <c r="B3593" s="103">
        <v>330300006</v>
      </c>
      <c r="C3593" s="286" t="s">
        <v>6269</v>
      </c>
      <c r="D3593" s="103"/>
      <c r="E3593" s="103"/>
      <c r="F3593" s="114" t="s">
        <v>31</v>
      </c>
      <c r="G3593" s="114" t="s">
        <v>32</v>
      </c>
      <c r="H3593" s="312">
        <v>1864</v>
      </c>
      <c r="I3593" s="312">
        <v>1677.6</v>
      </c>
      <c r="J3593" s="312">
        <v>1509.84</v>
      </c>
      <c r="K3593" s="103"/>
      <c r="L3593" s="114"/>
      <c r="M3593" s="114"/>
      <c r="N3593" s="103"/>
      <c r="O3593" s="103" t="s">
        <v>17</v>
      </c>
    </row>
    <row r="3594" spans="1:15" ht="22.5" hidden="1">
      <c r="A3594" s="103">
        <f>MAX(A$3:A3593)+1</f>
        <v>3363</v>
      </c>
      <c r="B3594" s="103">
        <v>330300007</v>
      </c>
      <c r="C3594" s="286" t="s">
        <v>6270</v>
      </c>
      <c r="D3594" s="103" t="s">
        <v>6271</v>
      </c>
      <c r="E3594" s="103"/>
      <c r="F3594" s="114" t="s">
        <v>31</v>
      </c>
      <c r="G3594" s="114" t="s">
        <v>32</v>
      </c>
      <c r="H3594" s="302">
        <v>166</v>
      </c>
      <c r="I3594" s="302">
        <v>166</v>
      </c>
      <c r="J3594" s="302">
        <v>166</v>
      </c>
      <c r="K3594" s="103"/>
      <c r="L3594" s="114"/>
      <c r="M3594" s="114"/>
      <c r="N3594" s="103"/>
      <c r="O3594" s="103" t="s">
        <v>17</v>
      </c>
    </row>
    <row r="3595" spans="1:15" ht="22.5" hidden="1">
      <c r="A3595" s="103">
        <f>MAX(A$3:A3594)+1</f>
        <v>3364</v>
      </c>
      <c r="B3595" s="103">
        <v>330300008</v>
      </c>
      <c r="C3595" s="286" t="s">
        <v>6272</v>
      </c>
      <c r="D3595" s="103" t="s">
        <v>6273</v>
      </c>
      <c r="E3595" s="103"/>
      <c r="F3595" s="114" t="s">
        <v>31</v>
      </c>
      <c r="G3595" s="114" t="s">
        <v>719</v>
      </c>
      <c r="H3595" s="312">
        <v>1200</v>
      </c>
      <c r="I3595" s="312">
        <v>1080</v>
      </c>
      <c r="J3595" s="312">
        <v>972</v>
      </c>
      <c r="K3595" s="103"/>
      <c r="L3595" s="114"/>
      <c r="M3595" s="114"/>
      <c r="N3595" s="103"/>
      <c r="O3595" s="103" t="s">
        <v>17</v>
      </c>
    </row>
    <row r="3596" spans="1:15" ht="22.5" hidden="1">
      <c r="A3596" s="103">
        <f>MAX(A$3:A3595)+1</f>
        <v>3365</v>
      </c>
      <c r="B3596" s="103">
        <v>330300009</v>
      </c>
      <c r="C3596" s="286" t="s">
        <v>6274</v>
      </c>
      <c r="D3596" s="103" t="s">
        <v>6275</v>
      </c>
      <c r="E3596" s="103"/>
      <c r="F3596" s="114" t="s">
        <v>31</v>
      </c>
      <c r="G3596" s="114" t="s">
        <v>719</v>
      </c>
      <c r="H3596" s="308">
        <v>1680</v>
      </c>
      <c r="I3596" s="308">
        <v>1680</v>
      </c>
      <c r="J3596" s="308">
        <v>1680</v>
      </c>
      <c r="K3596" s="103"/>
      <c r="L3596" s="188"/>
      <c r="M3596" s="188"/>
      <c r="N3596" s="103"/>
      <c r="O3596" s="103" t="s">
        <v>786</v>
      </c>
    </row>
    <row r="3597" spans="1:15" ht="22.5" hidden="1">
      <c r="A3597" s="103">
        <f>MAX(A$3:A3596)+1</f>
        <v>3366</v>
      </c>
      <c r="B3597" s="103">
        <v>330300010</v>
      </c>
      <c r="C3597" s="103" t="s">
        <v>6276</v>
      </c>
      <c r="D3597" s="103"/>
      <c r="E3597" s="103"/>
      <c r="F3597" s="114" t="s">
        <v>31</v>
      </c>
      <c r="G3597" s="114" t="s">
        <v>32</v>
      </c>
      <c r="H3597" s="302">
        <v>2000</v>
      </c>
      <c r="I3597" s="302">
        <v>2000</v>
      </c>
      <c r="J3597" s="302">
        <v>2000</v>
      </c>
      <c r="K3597" s="103"/>
      <c r="L3597" s="114"/>
      <c r="M3597" s="114"/>
      <c r="N3597" s="103"/>
      <c r="O3597" s="103" t="s">
        <v>17</v>
      </c>
    </row>
    <row r="3598" spans="1:15" ht="22.5" hidden="1">
      <c r="A3598" s="103">
        <f>MAX(A$3:A3597)+1</f>
        <v>3367</v>
      </c>
      <c r="B3598" s="103">
        <v>330300011</v>
      </c>
      <c r="C3598" s="103" t="s">
        <v>6277</v>
      </c>
      <c r="D3598" s="103"/>
      <c r="E3598" s="103"/>
      <c r="F3598" s="114" t="s">
        <v>31</v>
      </c>
      <c r="G3598" s="114" t="s">
        <v>32</v>
      </c>
      <c r="H3598" s="302">
        <v>3256</v>
      </c>
      <c r="I3598" s="302">
        <v>3256</v>
      </c>
      <c r="J3598" s="302">
        <v>3256</v>
      </c>
      <c r="K3598" s="103"/>
      <c r="L3598" s="126"/>
      <c r="M3598" s="126"/>
      <c r="N3598" s="103"/>
      <c r="O3598" s="103" t="s">
        <v>17</v>
      </c>
    </row>
    <row r="3599" spans="1:15" ht="22.5" hidden="1">
      <c r="A3599" s="103">
        <f>MAX(A$3:A3598)+1</f>
        <v>3368</v>
      </c>
      <c r="B3599" s="103">
        <v>330300012</v>
      </c>
      <c r="C3599" s="103" t="s">
        <v>6278</v>
      </c>
      <c r="D3599" s="103" t="s">
        <v>6279</v>
      </c>
      <c r="E3599" s="103"/>
      <c r="F3599" s="114" t="s">
        <v>31</v>
      </c>
      <c r="G3599" s="114" t="s">
        <v>32</v>
      </c>
      <c r="H3599" s="302">
        <v>3040</v>
      </c>
      <c r="I3599" s="302">
        <v>3040</v>
      </c>
      <c r="J3599" s="302">
        <v>3040</v>
      </c>
      <c r="K3599" s="103"/>
      <c r="L3599" s="114"/>
      <c r="M3599" s="114"/>
      <c r="N3599" s="103"/>
      <c r="O3599" s="103" t="s">
        <v>17</v>
      </c>
    </row>
    <row r="3600" spans="1:15" ht="22.5" hidden="1">
      <c r="A3600" s="103">
        <f>MAX(A$3:A3599)+1</f>
        <v>3369</v>
      </c>
      <c r="B3600" s="103">
        <v>330300013</v>
      </c>
      <c r="C3600" s="286" t="s">
        <v>6280</v>
      </c>
      <c r="D3600" s="103"/>
      <c r="E3600" s="103"/>
      <c r="F3600" s="114" t="s">
        <v>31</v>
      </c>
      <c r="G3600" s="114" t="s">
        <v>32</v>
      </c>
      <c r="H3600" s="308">
        <v>3912</v>
      </c>
      <c r="I3600" s="308">
        <v>3912</v>
      </c>
      <c r="J3600" s="308">
        <v>3912</v>
      </c>
      <c r="K3600" s="103"/>
      <c r="L3600" s="188"/>
      <c r="M3600" s="188"/>
      <c r="N3600" s="103"/>
      <c r="O3600" s="103" t="s">
        <v>786</v>
      </c>
    </row>
    <row r="3601" spans="1:15" ht="22.5" hidden="1">
      <c r="A3601" s="103">
        <f>MAX(A$3:A3600)+1</f>
        <v>3370</v>
      </c>
      <c r="B3601" s="103">
        <v>330300014</v>
      </c>
      <c r="C3601" s="286" t="s">
        <v>6281</v>
      </c>
      <c r="D3601" s="286" t="s">
        <v>6262</v>
      </c>
      <c r="E3601" s="103" t="s">
        <v>4890</v>
      </c>
      <c r="F3601" s="114" t="s">
        <v>36</v>
      </c>
      <c r="G3601" s="114" t="s">
        <v>32</v>
      </c>
      <c r="H3601" s="312">
        <v>1440</v>
      </c>
      <c r="I3601" s="312">
        <v>1296</v>
      </c>
      <c r="J3601" s="312">
        <v>1166.4000000000001</v>
      </c>
      <c r="K3601" s="103"/>
      <c r="L3601" s="114"/>
      <c r="M3601" s="114"/>
      <c r="N3601" s="103"/>
      <c r="O3601" s="103" t="s">
        <v>17</v>
      </c>
    </row>
    <row r="3602" spans="1:15" ht="22.5" hidden="1">
      <c r="A3602" s="103">
        <f>MAX(A$3:A3601)+1</f>
        <v>3371</v>
      </c>
      <c r="B3602" s="103">
        <v>330300015</v>
      </c>
      <c r="C3602" s="286" t="s">
        <v>6282</v>
      </c>
      <c r="D3602" s="286" t="s">
        <v>6283</v>
      </c>
      <c r="E3602" s="103"/>
      <c r="F3602" s="114" t="s">
        <v>31</v>
      </c>
      <c r="G3602" s="114" t="s">
        <v>32</v>
      </c>
      <c r="H3602" s="312">
        <v>600</v>
      </c>
      <c r="I3602" s="312">
        <v>540</v>
      </c>
      <c r="J3602" s="312">
        <v>486</v>
      </c>
      <c r="K3602" s="103"/>
      <c r="L3602" s="114"/>
      <c r="M3602" s="114"/>
      <c r="N3602" s="103"/>
      <c r="O3602" s="103" t="s">
        <v>17</v>
      </c>
    </row>
    <row r="3603" spans="1:15" ht="22.5" hidden="1">
      <c r="A3603" s="103">
        <f>MAX(A$3:A3602)+1</f>
        <v>3372</v>
      </c>
      <c r="B3603" s="103">
        <v>330300017</v>
      </c>
      <c r="C3603" s="286" t="s">
        <v>6284</v>
      </c>
      <c r="D3603" s="286" t="s">
        <v>6285</v>
      </c>
      <c r="E3603" s="103"/>
      <c r="F3603" s="114" t="s">
        <v>31</v>
      </c>
      <c r="G3603" s="114" t="s">
        <v>32</v>
      </c>
      <c r="H3603" s="312">
        <v>1560</v>
      </c>
      <c r="I3603" s="312">
        <v>1404</v>
      </c>
      <c r="J3603" s="312">
        <v>1263.5999999999999</v>
      </c>
      <c r="K3603" s="103"/>
      <c r="L3603" s="114"/>
      <c r="M3603" s="114"/>
      <c r="N3603" s="103"/>
      <c r="O3603" s="103" t="s">
        <v>17</v>
      </c>
    </row>
    <row r="3604" spans="1:15" ht="22.5" hidden="1">
      <c r="A3604" s="103">
        <f>MAX(A$3:A3603)+1</f>
        <v>3373</v>
      </c>
      <c r="B3604" s="103">
        <v>330300018</v>
      </c>
      <c r="C3604" s="286" t="s">
        <v>6286</v>
      </c>
      <c r="D3604" s="286" t="s">
        <v>6287</v>
      </c>
      <c r="E3604" s="103"/>
      <c r="F3604" s="114" t="s">
        <v>31</v>
      </c>
      <c r="G3604" s="114" t="s">
        <v>32</v>
      </c>
      <c r="H3604" s="308">
        <v>2714</v>
      </c>
      <c r="I3604" s="308">
        <v>2714</v>
      </c>
      <c r="J3604" s="308">
        <v>2714</v>
      </c>
      <c r="K3604" s="103"/>
      <c r="L3604" s="188"/>
      <c r="M3604" s="188"/>
      <c r="N3604" s="103"/>
      <c r="O3604" s="103" t="s">
        <v>786</v>
      </c>
    </row>
    <row r="3605" spans="1:15" ht="22.5" hidden="1">
      <c r="A3605" s="103">
        <f>MAX(A$3:A3604)+1</f>
        <v>3374</v>
      </c>
      <c r="B3605" s="103">
        <v>330300019</v>
      </c>
      <c r="C3605" s="286" t="s">
        <v>6288</v>
      </c>
      <c r="D3605" s="286" t="s">
        <v>6289</v>
      </c>
      <c r="E3605" s="103" t="s">
        <v>4890</v>
      </c>
      <c r="F3605" s="114" t="s">
        <v>23</v>
      </c>
      <c r="G3605" s="114" t="s">
        <v>32</v>
      </c>
      <c r="H3605" s="312">
        <v>2104</v>
      </c>
      <c r="I3605" s="312">
        <v>1893.6</v>
      </c>
      <c r="J3605" s="312">
        <v>1704.24</v>
      </c>
      <c r="K3605" s="103"/>
      <c r="L3605" s="114"/>
      <c r="M3605" s="114"/>
      <c r="N3605" s="103"/>
      <c r="O3605" s="103" t="s">
        <v>17</v>
      </c>
    </row>
    <row r="3606" spans="1:15" ht="22.5" hidden="1">
      <c r="A3606" s="103">
        <f>MAX(A$3:A3605)+1</f>
        <v>3375</v>
      </c>
      <c r="B3606" s="103">
        <v>330300021</v>
      </c>
      <c r="C3606" s="286" t="s">
        <v>6290</v>
      </c>
      <c r="D3606" s="286" t="s">
        <v>6291</v>
      </c>
      <c r="E3606" s="103"/>
      <c r="F3606" s="114" t="s">
        <v>31</v>
      </c>
      <c r="G3606" s="114" t="s">
        <v>719</v>
      </c>
      <c r="H3606" s="308">
        <v>2480</v>
      </c>
      <c r="I3606" s="308">
        <v>2480</v>
      </c>
      <c r="J3606" s="308">
        <v>2480</v>
      </c>
      <c r="K3606" s="103"/>
      <c r="L3606" s="188"/>
      <c r="M3606" s="188"/>
      <c r="N3606" s="103"/>
      <c r="O3606" s="103" t="s">
        <v>786</v>
      </c>
    </row>
    <row r="3607" spans="1:15" ht="22.5" hidden="1">
      <c r="A3607" s="103">
        <f>MAX(A$3:A3606)+1</f>
        <v>3376</v>
      </c>
      <c r="B3607" s="103">
        <v>330300022</v>
      </c>
      <c r="C3607" s="286" t="s">
        <v>6292</v>
      </c>
      <c r="D3607" s="103"/>
      <c r="E3607" s="103"/>
      <c r="F3607" s="114" t="s">
        <v>31</v>
      </c>
      <c r="G3607" s="114" t="s">
        <v>719</v>
      </c>
      <c r="H3607" s="308">
        <v>2468</v>
      </c>
      <c r="I3607" s="308">
        <v>2468</v>
      </c>
      <c r="J3607" s="308">
        <v>2468</v>
      </c>
      <c r="K3607" s="103"/>
      <c r="L3607" s="188"/>
      <c r="M3607" s="188"/>
      <c r="N3607" s="103"/>
      <c r="O3607" s="103" t="s">
        <v>786</v>
      </c>
    </row>
    <row r="3608" spans="1:15" ht="22.5" hidden="1">
      <c r="A3608" s="103">
        <f>MAX(A$3:A3607)+1</f>
        <v>3377</v>
      </c>
      <c r="B3608" s="103">
        <v>330300023</v>
      </c>
      <c r="C3608" s="286" t="s">
        <v>6293</v>
      </c>
      <c r="D3608" s="103"/>
      <c r="E3608" s="103"/>
      <c r="F3608" s="114" t="s">
        <v>31</v>
      </c>
      <c r="G3608" s="114" t="s">
        <v>32</v>
      </c>
      <c r="H3608" s="312">
        <v>2104</v>
      </c>
      <c r="I3608" s="312">
        <v>1893.6</v>
      </c>
      <c r="J3608" s="312">
        <v>1704.24</v>
      </c>
      <c r="K3608" s="103"/>
      <c r="L3608" s="114"/>
      <c r="M3608" s="114"/>
      <c r="N3608" s="103"/>
      <c r="O3608" s="103" t="s">
        <v>17</v>
      </c>
    </row>
    <row r="3609" spans="1:15" ht="22.5" hidden="1">
      <c r="A3609" s="103">
        <f>MAX(A$3:A3608)+1</f>
        <v>3378</v>
      </c>
      <c r="B3609" s="103">
        <v>330300025</v>
      </c>
      <c r="C3609" s="286" t="s">
        <v>6294</v>
      </c>
      <c r="D3609" s="103" t="s">
        <v>6267</v>
      </c>
      <c r="E3609" s="103" t="s">
        <v>4890</v>
      </c>
      <c r="F3609" s="114" t="s">
        <v>36</v>
      </c>
      <c r="G3609" s="114" t="s">
        <v>32</v>
      </c>
      <c r="H3609" s="312">
        <v>2104</v>
      </c>
      <c r="I3609" s="312">
        <v>1893.6</v>
      </c>
      <c r="J3609" s="312">
        <v>1704.24</v>
      </c>
      <c r="K3609" s="103"/>
      <c r="L3609" s="114"/>
      <c r="M3609" s="114"/>
      <c r="N3609" s="103"/>
      <c r="O3609" s="103" t="s">
        <v>17</v>
      </c>
    </row>
    <row r="3610" spans="1:15" s="87" customFormat="1" ht="22.5" hidden="1">
      <c r="A3610" s="103"/>
      <c r="B3610" s="103">
        <v>3304</v>
      </c>
      <c r="C3610" s="103" t="s">
        <v>6295</v>
      </c>
      <c r="D3610" s="103"/>
      <c r="E3610" s="103" t="s">
        <v>6296</v>
      </c>
      <c r="F3610" s="114"/>
      <c r="G3610" s="114"/>
      <c r="H3610" s="302"/>
      <c r="I3610" s="302"/>
      <c r="J3610" s="302"/>
      <c r="K3610" s="244" t="s">
        <v>6297</v>
      </c>
      <c r="L3610" s="114"/>
      <c r="M3610" s="114" t="s">
        <v>2282</v>
      </c>
      <c r="N3610" s="103"/>
      <c r="O3610" s="103" t="s">
        <v>17</v>
      </c>
    </row>
    <row r="3611" spans="1:15" ht="22.5" hidden="1">
      <c r="A3611" s="103">
        <f>MAX(A$3:A3610)+1</f>
        <v>3379</v>
      </c>
      <c r="B3611" s="103" t="s">
        <v>6298</v>
      </c>
      <c r="C3611" s="286" t="s">
        <v>6299</v>
      </c>
      <c r="D3611" s="103"/>
      <c r="E3611" s="103"/>
      <c r="F3611" s="114" t="s">
        <v>36</v>
      </c>
      <c r="G3611" s="114" t="s">
        <v>32</v>
      </c>
      <c r="H3611" s="302" t="s">
        <v>25</v>
      </c>
      <c r="I3611" s="302" t="s">
        <v>25</v>
      </c>
      <c r="J3611" s="302" t="s">
        <v>25</v>
      </c>
      <c r="K3611" s="103"/>
      <c r="L3611" s="114"/>
      <c r="M3611" s="114"/>
      <c r="N3611" s="103"/>
      <c r="O3611" s="103" t="s">
        <v>17</v>
      </c>
    </row>
    <row r="3612" spans="1:15" ht="22.5" hidden="1">
      <c r="A3612" s="103">
        <f>MAX(A$3:A3611)+1</f>
        <v>3380</v>
      </c>
      <c r="B3612" s="103" t="s">
        <v>6300</v>
      </c>
      <c r="C3612" s="286" t="s">
        <v>6301</v>
      </c>
      <c r="D3612" s="103"/>
      <c r="E3612" s="103"/>
      <c r="F3612" s="114" t="s">
        <v>36</v>
      </c>
      <c r="G3612" s="114" t="s">
        <v>32</v>
      </c>
      <c r="H3612" s="302" t="s">
        <v>25</v>
      </c>
      <c r="I3612" s="302" t="s">
        <v>25</v>
      </c>
      <c r="J3612" s="302" t="s">
        <v>25</v>
      </c>
      <c r="K3612" s="103"/>
      <c r="L3612" s="114"/>
      <c r="M3612" s="114"/>
      <c r="N3612" s="103"/>
      <c r="O3612" s="103" t="s">
        <v>17</v>
      </c>
    </row>
    <row r="3613" spans="1:15" ht="22.5" hidden="1">
      <c r="A3613" s="103">
        <f>MAX(A$3:A3612)+1</f>
        <v>3381</v>
      </c>
      <c r="B3613" s="103" t="s">
        <v>6302</v>
      </c>
      <c r="C3613" s="286" t="s">
        <v>6303</v>
      </c>
      <c r="D3613" s="103"/>
      <c r="E3613" s="103"/>
      <c r="F3613" s="114" t="s">
        <v>36</v>
      </c>
      <c r="G3613" s="114" t="s">
        <v>32</v>
      </c>
      <c r="H3613" s="302" t="s">
        <v>25</v>
      </c>
      <c r="I3613" s="302" t="s">
        <v>25</v>
      </c>
      <c r="J3613" s="302" t="s">
        <v>25</v>
      </c>
      <c r="K3613" s="103"/>
      <c r="L3613" s="114"/>
      <c r="M3613" s="114"/>
      <c r="N3613" s="103"/>
      <c r="O3613" s="103" t="s">
        <v>17</v>
      </c>
    </row>
    <row r="3614" spans="1:15" ht="22.5" hidden="1">
      <c r="A3614" s="103">
        <f>MAX(A$3:A3613)+1</f>
        <v>3382</v>
      </c>
      <c r="B3614" s="103" t="s">
        <v>6304</v>
      </c>
      <c r="C3614" s="286" t="s">
        <v>6305</v>
      </c>
      <c r="D3614" s="103"/>
      <c r="E3614" s="103"/>
      <c r="F3614" s="114" t="s">
        <v>36</v>
      </c>
      <c r="G3614" s="114" t="s">
        <v>648</v>
      </c>
      <c r="H3614" s="302" t="s">
        <v>25</v>
      </c>
      <c r="I3614" s="302" t="s">
        <v>25</v>
      </c>
      <c r="J3614" s="302" t="s">
        <v>25</v>
      </c>
      <c r="K3614" s="103"/>
      <c r="L3614" s="114"/>
      <c r="M3614" s="114"/>
      <c r="N3614" s="103"/>
      <c r="O3614" s="103" t="s">
        <v>17</v>
      </c>
    </row>
    <row r="3615" spans="1:15" ht="22.5" hidden="1">
      <c r="A3615" s="103">
        <f>MAX(A$3:A3614)+1</f>
        <v>3383</v>
      </c>
      <c r="B3615" s="103" t="s">
        <v>6306</v>
      </c>
      <c r="C3615" s="286" t="s">
        <v>6307</v>
      </c>
      <c r="D3615" s="103"/>
      <c r="E3615" s="103"/>
      <c r="F3615" s="114" t="s">
        <v>31</v>
      </c>
      <c r="G3615" s="114" t="s">
        <v>32</v>
      </c>
      <c r="H3615" s="302" t="s">
        <v>25</v>
      </c>
      <c r="I3615" s="302" t="s">
        <v>25</v>
      </c>
      <c r="J3615" s="302" t="s">
        <v>25</v>
      </c>
      <c r="K3615" s="103"/>
      <c r="L3615" s="114"/>
      <c r="M3615" s="114"/>
      <c r="N3615" s="103"/>
      <c r="O3615" s="103" t="s">
        <v>17</v>
      </c>
    </row>
    <row r="3616" spans="1:15" s="87" customFormat="1" ht="22.5" hidden="1">
      <c r="A3616" s="103"/>
      <c r="B3616" s="103">
        <v>330401</v>
      </c>
      <c r="C3616" s="103" t="s">
        <v>6308</v>
      </c>
      <c r="D3616" s="103"/>
      <c r="E3616" s="103"/>
      <c r="F3616" s="114"/>
      <c r="G3616" s="114"/>
      <c r="H3616" s="302"/>
      <c r="I3616" s="302"/>
      <c r="J3616" s="302"/>
      <c r="K3616" s="103"/>
      <c r="L3616" s="114"/>
      <c r="M3616" s="114"/>
      <c r="N3616" s="103"/>
      <c r="O3616" s="103" t="s">
        <v>17</v>
      </c>
    </row>
    <row r="3617" spans="1:15" ht="22.5" hidden="1">
      <c r="A3617" s="103">
        <f>MAX(A$3:A3616)+1</f>
        <v>3384</v>
      </c>
      <c r="B3617" s="103">
        <v>330401001</v>
      </c>
      <c r="C3617" s="286" t="s">
        <v>6309</v>
      </c>
      <c r="D3617" s="286" t="s">
        <v>6310</v>
      </c>
      <c r="E3617" s="103"/>
      <c r="F3617" s="114" t="s">
        <v>31</v>
      </c>
      <c r="G3617" s="114" t="s">
        <v>32</v>
      </c>
      <c r="H3617" s="302" t="s">
        <v>25</v>
      </c>
      <c r="I3617" s="302" t="s">
        <v>25</v>
      </c>
      <c r="J3617" s="302" t="s">
        <v>25</v>
      </c>
      <c r="K3617" s="244"/>
      <c r="L3617" s="114"/>
      <c r="M3617" s="114"/>
      <c r="N3617" s="103"/>
      <c r="O3617" s="103" t="s">
        <v>17</v>
      </c>
    </row>
    <row r="3618" spans="1:15" ht="22.5" hidden="1">
      <c r="A3618" s="103">
        <f>MAX(A$3:A3617)+1</f>
        <v>3385</v>
      </c>
      <c r="B3618" s="103" t="s">
        <v>6311</v>
      </c>
      <c r="C3618" s="180" t="s">
        <v>6312</v>
      </c>
      <c r="D3618" s="286"/>
      <c r="E3618" s="103"/>
      <c r="F3618" s="114" t="s">
        <v>36</v>
      </c>
      <c r="G3618" s="114" t="s">
        <v>32</v>
      </c>
      <c r="H3618" s="302" t="s">
        <v>25</v>
      </c>
      <c r="I3618" s="302" t="s">
        <v>25</v>
      </c>
      <c r="J3618" s="302" t="s">
        <v>25</v>
      </c>
      <c r="K3618" s="244" t="s">
        <v>6312</v>
      </c>
      <c r="L3618" s="114"/>
      <c r="M3618" s="114"/>
      <c r="N3618" s="103"/>
      <c r="O3618" s="103" t="s">
        <v>17</v>
      </c>
    </row>
    <row r="3619" spans="1:15" ht="22.5" hidden="1">
      <c r="A3619" s="103">
        <f>MAX(A$3:A3618)+1</f>
        <v>3386</v>
      </c>
      <c r="B3619" s="103">
        <v>330401002</v>
      </c>
      <c r="C3619" s="286" t="s">
        <v>6313</v>
      </c>
      <c r="D3619" s="286" t="s">
        <v>6314</v>
      </c>
      <c r="E3619" s="103"/>
      <c r="F3619" s="114" t="s">
        <v>31</v>
      </c>
      <c r="G3619" s="114" t="s">
        <v>32</v>
      </c>
      <c r="H3619" s="302" t="s">
        <v>25</v>
      </c>
      <c r="I3619" s="302" t="s">
        <v>25</v>
      </c>
      <c r="J3619" s="302" t="s">
        <v>25</v>
      </c>
      <c r="K3619" s="244"/>
      <c r="L3619" s="114"/>
      <c r="M3619" s="114"/>
      <c r="N3619" s="103"/>
      <c r="O3619" s="103" t="s">
        <v>17</v>
      </c>
    </row>
    <row r="3620" spans="1:15" ht="22.5" hidden="1">
      <c r="A3620" s="103">
        <f>MAX(A$3:A3619)+1</f>
        <v>3387</v>
      </c>
      <c r="B3620" s="103">
        <v>330401003</v>
      </c>
      <c r="C3620" s="286" t="s">
        <v>6315</v>
      </c>
      <c r="D3620" s="286"/>
      <c r="E3620" s="103"/>
      <c r="F3620" s="114" t="s">
        <v>31</v>
      </c>
      <c r="G3620" s="114" t="s">
        <v>32</v>
      </c>
      <c r="H3620" s="302" t="s">
        <v>25</v>
      </c>
      <c r="I3620" s="302" t="s">
        <v>25</v>
      </c>
      <c r="J3620" s="302" t="s">
        <v>25</v>
      </c>
      <c r="K3620" s="244"/>
      <c r="L3620" s="114"/>
      <c r="M3620" s="114"/>
      <c r="N3620" s="103"/>
      <c r="O3620" s="103" t="s">
        <v>17</v>
      </c>
    </row>
    <row r="3621" spans="1:15" ht="22.5" hidden="1">
      <c r="A3621" s="103">
        <f>MAX(A$3:A3620)+1</f>
        <v>3388</v>
      </c>
      <c r="B3621" s="103">
        <v>330401004</v>
      </c>
      <c r="C3621" s="286" t="s">
        <v>6316</v>
      </c>
      <c r="D3621" s="286" t="s">
        <v>6317</v>
      </c>
      <c r="E3621" s="103" t="s">
        <v>6318</v>
      </c>
      <c r="F3621" s="114" t="s">
        <v>36</v>
      </c>
      <c r="G3621" s="114" t="s">
        <v>32</v>
      </c>
      <c r="H3621" s="302" t="s">
        <v>25</v>
      </c>
      <c r="I3621" s="302" t="s">
        <v>25</v>
      </c>
      <c r="J3621" s="302" t="s">
        <v>25</v>
      </c>
      <c r="K3621" s="244"/>
      <c r="L3621" s="114"/>
      <c r="M3621" s="114"/>
      <c r="N3621" s="103"/>
      <c r="O3621" s="103" t="s">
        <v>17</v>
      </c>
    </row>
    <row r="3622" spans="1:15" ht="22.5" hidden="1">
      <c r="A3622" s="103">
        <f>MAX(A$3:A3621)+1</f>
        <v>3389</v>
      </c>
      <c r="B3622" s="103" t="s">
        <v>6319</v>
      </c>
      <c r="C3622" s="180" t="s">
        <v>6320</v>
      </c>
      <c r="D3622" s="286"/>
      <c r="E3622" s="103"/>
      <c r="F3622" s="114" t="s">
        <v>23</v>
      </c>
      <c r="G3622" s="114" t="s">
        <v>32</v>
      </c>
      <c r="H3622" s="302" t="s">
        <v>25</v>
      </c>
      <c r="I3622" s="302" t="s">
        <v>25</v>
      </c>
      <c r="J3622" s="302" t="s">
        <v>25</v>
      </c>
      <c r="K3622" s="244" t="s">
        <v>6320</v>
      </c>
      <c r="L3622" s="114"/>
      <c r="M3622" s="114"/>
      <c r="N3622" s="103"/>
      <c r="O3622" s="103" t="s">
        <v>17</v>
      </c>
    </row>
    <row r="3623" spans="1:15" ht="22.5" hidden="1">
      <c r="A3623" s="103">
        <f>MAX(A$3:A3622)+1</f>
        <v>3390</v>
      </c>
      <c r="B3623" s="103">
        <v>330401005</v>
      </c>
      <c r="C3623" s="286" t="s">
        <v>6321</v>
      </c>
      <c r="D3623" s="286"/>
      <c r="E3623" s="103"/>
      <c r="F3623" s="114" t="s">
        <v>3112</v>
      </c>
      <c r="G3623" s="114" t="s">
        <v>32</v>
      </c>
      <c r="H3623" s="302" t="s">
        <v>25</v>
      </c>
      <c r="I3623" s="302" t="s">
        <v>25</v>
      </c>
      <c r="J3623" s="302" t="s">
        <v>25</v>
      </c>
      <c r="K3623" s="244" t="s">
        <v>5969</v>
      </c>
      <c r="L3623" s="114"/>
      <c r="M3623" s="114"/>
      <c r="N3623" s="103"/>
      <c r="O3623" s="103" t="s">
        <v>17</v>
      </c>
    </row>
    <row r="3624" spans="1:15" ht="33.75" hidden="1">
      <c r="A3624" s="103">
        <f>MAX(A$3:A3623)+1</f>
        <v>3391</v>
      </c>
      <c r="B3624" s="103">
        <v>330401006</v>
      </c>
      <c r="C3624" s="286" t="s">
        <v>6322</v>
      </c>
      <c r="D3624" s="286" t="s">
        <v>6323</v>
      </c>
      <c r="E3624" s="103" t="s">
        <v>4890</v>
      </c>
      <c r="F3624" s="114" t="s">
        <v>36</v>
      </c>
      <c r="G3624" s="114" t="s">
        <v>32</v>
      </c>
      <c r="H3624" s="302" t="s">
        <v>25</v>
      </c>
      <c r="I3624" s="302" t="s">
        <v>25</v>
      </c>
      <c r="J3624" s="302" t="s">
        <v>25</v>
      </c>
      <c r="K3624" s="244"/>
      <c r="L3624" s="114"/>
      <c r="M3624" s="114"/>
      <c r="N3624" s="103"/>
      <c r="O3624" s="103" t="s">
        <v>17</v>
      </c>
    </row>
    <row r="3625" spans="1:15" ht="24" hidden="1">
      <c r="A3625" s="103">
        <f>MAX(A$3:A3624)+1</f>
        <v>3392</v>
      </c>
      <c r="B3625" s="103" t="s">
        <v>6324</v>
      </c>
      <c r="C3625" s="180" t="s">
        <v>6325</v>
      </c>
      <c r="D3625" s="286"/>
      <c r="E3625" s="103"/>
      <c r="F3625" s="114" t="s">
        <v>23</v>
      </c>
      <c r="G3625" s="114" t="s">
        <v>32</v>
      </c>
      <c r="H3625" s="302" t="s">
        <v>25</v>
      </c>
      <c r="I3625" s="302" t="s">
        <v>25</v>
      </c>
      <c r="J3625" s="302" t="s">
        <v>25</v>
      </c>
      <c r="K3625" s="244" t="s">
        <v>6325</v>
      </c>
      <c r="L3625" s="114"/>
      <c r="M3625" s="114"/>
      <c r="N3625" s="103"/>
      <c r="O3625" s="103" t="s">
        <v>17</v>
      </c>
    </row>
    <row r="3626" spans="1:15" ht="22.5" hidden="1">
      <c r="A3626" s="103">
        <f>MAX(A$3:A3625)+1</f>
        <v>3393</v>
      </c>
      <c r="B3626" s="103">
        <v>330401007</v>
      </c>
      <c r="C3626" s="286" t="s">
        <v>6326</v>
      </c>
      <c r="D3626" s="286" t="s">
        <v>6327</v>
      </c>
      <c r="E3626" s="103"/>
      <c r="F3626" s="114" t="s">
        <v>31</v>
      </c>
      <c r="G3626" s="114" t="s">
        <v>32</v>
      </c>
      <c r="H3626" s="302" t="s">
        <v>25</v>
      </c>
      <c r="I3626" s="302" t="s">
        <v>25</v>
      </c>
      <c r="J3626" s="302" t="s">
        <v>25</v>
      </c>
      <c r="K3626" s="244"/>
      <c r="L3626" s="114"/>
      <c r="M3626" s="114"/>
      <c r="N3626" s="103"/>
      <c r="O3626" s="103" t="s">
        <v>17</v>
      </c>
    </row>
    <row r="3627" spans="1:15" ht="22.5" hidden="1">
      <c r="A3627" s="103">
        <f>MAX(A$3:A3626)+1</f>
        <v>3394</v>
      </c>
      <c r="B3627" s="103">
        <v>330401008</v>
      </c>
      <c r="C3627" s="286" t="s">
        <v>6328</v>
      </c>
      <c r="D3627" s="103"/>
      <c r="E3627" s="103"/>
      <c r="F3627" s="114" t="s">
        <v>31</v>
      </c>
      <c r="G3627" s="114" t="s">
        <v>32</v>
      </c>
      <c r="H3627" s="302" t="s">
        <v>25</v>
      </c>
      <c r="I3627" s="302" t="s">
        <v>25</v>
      </c>
      <c r="J3627" s="302" t="s">
        <v>25</v>
      </c>
      <c r="K3627" s="244"/>
      <c r="L3627" s="114"/>
      <c r="M3627" s="114"/>
      <c r="N3627" s="103"/>
      <c r="O3627" s="103" t="s">
        <v>17</v>
      </c>
    </row>
    <row r="3628" spans="1:15" ht="22.5" hidden="1">
      <c r="A3628" s="103">
        <f>MAX(A$3:A3627)+1</f>
        <v>3395</v>
      </c>
      <c r="B3628" s="103" t="s">
        <v>6329</v>
      </c>
      <c r="C3628" s="180" t="s">
        <v>6312</v>
      </c>
      <c r="D3628" s="103"/>
      <c r="E3628" s="103"/>
      <c r="F3628" s="114" t="s">
        <v>36</v>
      </c>
      <c r="G3628" s="114" t="s">
        <v>32</v>
      </c>
      <c r="H3628" s="302" t="s">
        <v>25</v>
      </c>
      <c r="I3628" s="302" t="s">
        <v>25</v>
      </c>
      <c r="J3628" s="302" t="s">
        <v>25</v>
      </c>
      <c r="K3628" s="244" t="s">
        <v>6312</v>
      </c>
      <c r="L3628" s="114"/>
      <c r="M3628" s="114"/>
      <c r="N3628" s="103"/>
      <c r="O3628" s="103" t="s">
        <v>17</v>
      </c>
    </row>
    <row r="3629" spans="1:15" ht="22.5" hidden="1">
      <c r="A3629" s="103">
        <f>MAX(A$3:A3628)+1</f>
        <v>3396</v>
      </c>
      <c r="B3629" s="103">
        <v>330401009</v>
      </c>
      <c r="C3629" s="286" t="s">
        <v>6330</v>
      </c>
      <c r="D3629" s="103"/>
      <c r="E3629" s="103"/>
      <c r="F3629" s="114" t="s">
        <v>31</v>
      </c>
      <c r="G3629" s="114" t="s">
        <v>32</v>
      </c>
      <c r="H3629" s="302" t="s">
        <v>25</v>
      </c>
      <c r="I3629" s="302" t="s">
        <v>25</v>
      </c>
      <c r="J3629" s="302" t="s">
        <v>25</v>
      </c>
      <c r="K3629" s="103"/>
      <c r="L3629" s="114"/>
      <c r="M3629" s="114"/>
      <c r="N3629" s="103"/>
      <c r="O3629" s="103" t="s">
        <v>17</v>
      </c>
    </row>
    <row r="3630" spans="1:15" ht="22.5" hidden="1">
      <c r="A3630" s="103">
        <f>MAX(A$3:A3629)+1</f>
        <v>3397</v>
      </c>
      <c r="B3630" s="103">
        <v>330401010</v>
      </c>
      <c r="C3630" s="286" t="s">
        <v>6331</v>
      </c>
      <c r="D3630" s="103"/>
      <c r="E3630" s="103"/>
      <c r="F3630" s="114" t="s">
        <v>36</v>
      </c>
      <c r="G3630" s="114" t="s">
        <v>32</v>
      </c>
      <c r="H3630" s="302" t="s">
        <v>25</v>
      </c>
      <c r="I3630" s="302" t="s">
        <v>25</v>
      </c>
      <c r="J3630" s="302" t="s">
        <v>25</v>
      </c>
      <c r="K3630" s="103"/>
      <c r="L3630" s="114"/>
      <c r="M3630" s="114"/>
      <c r="N3630" s="103"/>
      <c r="O3630" s="103" t="s">
        <v>17</v>
      </c>
    </row>
    <row r="3631" spans="1:15" ht="22.5" hidden="1">
      <c r="A3631" s="103">
        <f>MAX(A$3:A3630)+1</f>
        <v>3398</v>
      </c>
      <c r="B3631" s="103">
        <v>330401011</v>
      </c>
      <c r="C3631" s="286" t="s">
        <v>6332</v>
      </c>
      <c r="D3631" s="103"/>
      <c r="E3631" s="103"/>
      <c r="F3631" s="114" t="s">
        <v>31</v>
      </c>
      <c r="G3631" s="114" t="s">
        <v>32</v>
      </c>
      <c r="H3631" s="302" t="s">
        <v>25</v>
      </c>
      <c r="I3631" s="302" t="s">
        <v>25</v>
      </c>
      <c r="J3631" s="302" t="s">
        <v>25</v>
      </c>
      <c r="K3631" s="103"/>
      <c r="L3631" s="114"/>
      <c r="M3631" s="114"/>
      <c r="N3631" s="103"/>
      <c r="O3631" s="103" t="s">
        <v>17</v>
      </c>
    </row>
    <row r="3632" spans="1:15" ht="22.5" hidden="1">
      <c r="A3632" s="103">
        <f>MAX(A$3:A3631)+1</f>
        <v>3399</v>
      </c>
      <c r="B3632" s="103">
        <v>330401012</v>
      </c>
      <c r="C3632" s="103" t="s">
        <v>6333</v>
      </c>
      <c r="D3632" s="103" t="s">
        <v>6334</v>
      </c>
      <c r="E3632" s="103"/>
      <c r="F3632" s="114" t="s">
        <v>3112</v>
      </c>
      <c r="G3632" s="114" t="s">
        <v>6335</v>
      </c>
      <c r="H3632" s="302" t="s">
        <v>56</v>
      </c>
      <c r="I3632" s="302" t="s">
        <v>56</v>
      </c>
      <c r="J3632" s="302" t="s">
        <v>56</v>
      </c>
      <c r="K3632" s="296" t="s">
        <v>6336</v>
      </c>
      <c r="L3632" s="114"/>
      <c r="M3632" s="114"/>
      <c r="N3632" s="103"/>
      <c r="O3632" s="103" t="s">
        <v>17</v>
      </c>
    </row>
    <row r="3633" spans="1:15" ht="22.5" hidden="1">
      <c r="A3633" s="103">
        <f>MAX(A$3:A3632)+1</f>
        <v>3400</v>
      </c>
      <c r="B3633" s="103">
        <v>330401013</v>
      </c>
      <c r="C3633" s="103" t="s">
        <v>6337</v>
      </c>
      <c r="D3633" s="103"/>
      <c r="E3633" s="103"/>
      <c r="F3633" s="114" t="s">
        <v>23</v>
      </c>
      <c r="G3633" s="114" t="s">
        <v>32</v>
      </c>
      <c r="H3633" s="302" t="s">
        <v>56</v>
      </c>
      <c r="I3633" s="302" t="s">
        <v>56</v>
      </c>
      <c r="J3633" s="302" t="s">
        <v>56</v>
      </c>
      <c r="K3633" s="296" t="s">
        <v>649</v>
      </c>
      <c r="L3633" s="114"/>
      <c r="M3633" s="114"/>
      <c r="N3633" s="103"/>
      <c r="O3633" s="103" t="s">
        <v>17</v>
      </c>
    </row>
    <row r="3634" spans="1:15" ht="22.5" hidden="1">
      <c r="A3634" s="103">
        <f>MAX(A$3:A3633)+1</f>
        <v>3401</v>
      </c>
      <c r="B3634" s="103">
        <v>330401014</v>
      </c>
      <c r="C3634" s="103" t="s">
        <v>6338</v>
      </c>
      <c r="D3634" s="103"/>
      <c r="E3634" s="103"/>
      <c r="F3634" s="114" t="s">
        <v>3112</v>
      </c>
      <c r="G3634" s="114" t="s">
        <v>719</v>
      </c>
      <c r="H3634" s="302" t="s">
        <v>25</v>
      </c>
      <c r="I3634" s="302" t="s">
        <v>25</v>
      </c>
      <c r="J3634" s="302" t="s">
        <v>25</v>
      </c>
      <c r="K3634" s="296" t="s">
        <v>5969</v>
      </c>
      <c r="L3634" s="114"/>
      <c r="M3634" s="114"/>
      <c r="N3634" s="103"/>
      <c r="O3634" s="103" t="s">
        <v>17</v>
      </c>
    </row>
    <row r="3635" spans="1:15" ht="22.5" hidden="1">
      <c r="A3635" s="103">
        <f>MAX(A$3:A3634)+1</f>
        <v>3402</v>
      </c>
      <c r="B3635" s="103">
        <v>330401015</v>
      </c>
      <c r="C3635" s="103" t="s">
        <v>6339</v>
      </c>
      <c r="D3635" s="103"/>
      <c r="E3635" s="103"/>
      <c r="F3635" s="114" t="s">
        <v>23</v>
      </c>
      <c r="G3635" s="114" t="s">
        <v>6335</v>
      </c>
      <c r="H3635" s="302" t="s">
        <v>56</v>
      </c>
      <c r="I3635" s="302" t="s">
        <v>56</v>
      </c>
      <c r="J3635" s="302" t="s">
        <v>56</v>
      </c>
      <c r="K3635" s="103" t="s">
        <v>649</v>
      </c>
      <c r="L3635" s="114"/>
      <c r="M3635" s="114"/>
      <c r="N3635" s="103"/>
      <c r="O3635" s="103" t="s">
        <v>17</v>
      </c>
    </row>
    <row r="3636" spans="1:15" ht="22.5" hidden="1">
      <c r="A3636" s="103">
        <f>MAX(A$3:A3635)+1</f>
        <v>3403</v>
      </c>
      <c r="B3636" s="103">
        <v>330401016</v>
      </c>
      <c r="C3636" s="103" t="s">
        <v>6340</v>
      </c>
      <c r="D3636" s="103"/>
      <c r="E3636" s="103"/>
      <c r="F3636" s="114" t="s">
        <v>3112</v>
      </c>
      <c r="G3636" s="114" t="s">
        <v>32</v>
      </c>
      <c r="H3636" s="302" t="s">
        <v>25</v>
      </c>
      <c r="I3636" s="302" t="s">
        <v>25</v>
      </c>
      <c r="J3636" s="302" t="s">
        <v>25</v>
      </c>
      <c r="K3636" s="296" t="s">
        <v>5969</v>
      </c>
      <c r="L3636" s="114"/>
      <c r="M3636" s="114"/>
      <c r="N3636" s="103"/>
      <c r="O3636" s="103" t="s">
        <v>17</v>
      </c>
    </row>
    <row r="3637" spans="1:15" ht="22.5" hidden="1">
      <c r="A3637" s="103">
        <f>MAX(A$3:A3636)+1</f>
        <v>3404</v>
      </c>
      <c r="B3637" s="103">
        <v>330401017</v>
      </c>
      <c r="C3637" s="103" t="s">
        <v>6341</v>
      </c>
      <c r="D3637" s="103" t="s">
        <v>6342</v>
      </c>
      <c r="E3637" s="103" t="s">
        <v>6343</v>
      </c>
      <c r="F3637" s="114" t="s">
        <v>3112</v>
      </c>
      <c r="G3637" s="114" t="s">
        <v>666</v>
      </c>
      <c r="H3637" s="302" t="s">
        <v>25</v>
      </c>
      <c r="I3637" s="302" t="s">
        <v>25</v>
      </c>
      <c r="J3637" s="302" t="s">
        <v>25</v>
      </c>
      <c r="K3637" s="296" t="s">
        <v>5969</v>
      </c>
      <c r="L3637" s="114"/>
      <c r="M3637" s="114"/>
      <c r="N3637" s="103"/>
      <c r="O3637" s="103" t="s">
        <v>17</v>
      </c>
    </row>
    <row r="3638" spans="1:15" ht="22.5" hidden="1">
      <c r="A3638" s="103">
        <f>MAX(A$3:A3637)+1</f>
        <v>3405</v>
      </c>
      <c r="B3638" s="103">
        <v>330401018</v>
      </c>
      <c r="C3638" s="103" t="s">
        <v>6344</v>
      </c>
      <c r="D3638" s="103" t="s">
        <v>6345</v>
      </c>
      <c r="E3638" s="103"/>
      <c r="F3638" s="114" t="s">
        <v>31</v>
      </c>
      <c r="G3638" s="114" t="s">
        <v>32</v>
      </c>
      <c r="H3638" s="302" t="s">
        <v>25</v>
      </c>
      <c r="I3638" s="302" t="s">
        <v>25</v>
      </c>
      <c r="J3638" s="302" t="s">
        <v>25</v>
      </c>
      <c r="K3638" s="103"/>
      <c r="L3638" s="114"/>
      <c r="M3638" s="114"/>
      <c r="N3638" s="103"/>
      <c r="O3638" s="103" t="s">
        <v>17</v>
      </c>
    </row>
    <row r="3639" spans="1:15" ht="22.5" hidden="1">
      <c r="A3639" s="103">
        <f>MAX(A$3:A3638)+1</f>
        <v>3406</v>
      </c>
      <c r="B3639" s="103">
        <v>330401020</v>
      </c>
      <c r="C3639" s="103" t="s">
        <v>6346</v>
      </c>
      <c r="D3639" s="103"/>
      <c r="E3639" s="103"/>
      <c r="F3639" s="114" t="s">
        <v>36</v>
      </c>
      <c r="G3639" s="114" t="s">
        <v>32</v>
      </c>
      <c r="H3639" s="302" t="s">
        <v>25</v>
      </c>
      <c r="I3639" s="302" t="s">
        <v>25</v>
      </c>
      <c r="J3639" s="302" t="s">
        <v>25</v>
      </c>
      <c r="K3639" s="103"/>
      <c r="L3639" s="114"/>
      <c r="M3639" s="114"/>
      <c r="N3639" s="103"/>
      <c r="O3639" s="103" t="s">
        <v>17</v>
      </c>
    </row>
    <row r="3640" spans="1:15" ht="22.5" hidden="1">
      <c r="A3640" s="103">
        <f>MAX(A$3:A3639)+1</f>
        <v>3407</v>
      </c>
      <c r="B3640" s="103">
        <v>330401021</v>
      </c>
      <c r="C3640" s="103" t="s">
        <v>6347</v>
      </c>
      <c r="D3640" s="103"/>
      <c r="E3640" s="103"/>
      <c r="F3640" s="114" t="s">
        <v>3112</v>
      </c>
      <c r="G3640" s="114" t="s">
        <v>32</v>
      </c>
      <c r="H3640" s="302" t="s">
        <v>25</v>
      </c>
      <c r="I3640" s="302" t="s">
        <v>25</v>
      </c>
      <c r="J3640" s="302" t="s">
        <v>25</v>
      </c>
      <c r="K3640" s="296" t="s">
        <v>5969</v>
      </c>
      <c r="L3640" s="114"/>
      <c r="M3640" s="114"/>
      <c r="N3640" s="103"/>
      <c r="O3640" s="103" t="s">
        <v>17</v>
      </c>
    </row>
    <row r="3641" spans="1:15" ht="22.5" hidden="1">
      <c r="A3641" s="150">
        <f>MAX(A$3:A3640)+1</f>
        <v>3408</v>
      </c>
      <c r="B3641" s="150">
        <v>330401022</v>
      </c>
      <c r="C3641" s="150" t="s">
        <v>6348</v>
      </c>
      <c r="D3641" s="150" t="s">
        <v>6349</v>
      </c>
      <c r="E3641" s="150"/>
      <c r="F3641" s="147" t="s">
        <v>23</v>
      </c>
      <c r="G3641" s="147" t="s">
        <v>32</v>
      </c>
      <c r="H3641" s="302" t="s">
        <v>25</v>
      </c>
      <c r="I3641" s="302" t="s">
        <v>25</v>
      </c>
      <c r="J3641" s="302" t="s">
        <v>25</v>
      </c>
      <c r="K3641" s="150"/>
      <c r="L3641" s="147"/>
      <c r="M3641" s="147"/>
      <c r="N3641" s="103"/>
      <c r="O3641" s="103" t="s">
        <v>17</v>
      </c>
    </row>
    <row r="3642" spans="1:15" ht="22.5" hidden="1">
      <c r="A3642" s="150">
        <f>MAX(A$3:A3641)+1</f>
        <v>3409</v>
      </c>
      <c r="B3642" s="150">
        <v>330401023</v>
      </c>
      <c r="C3642" s="150" t="s">
        <v>6350</v>
      </c>
      <c r="D3642" s="150" t="s">
        <v>6351</v>
      </c>
      <c r="E3642" s="150"/>
      <c r="F3642" s="147" t="s">
        <v>23</v>
      </c>
      <c r="G3642" s="147" t="s">
        <v>32</v>
      </c>
      <c r="H3642" s="302" t="s">
        <v>25</v>
      </c>
      <c r="I3642" s="302" t="s">
        <v>25</v>
      </c>
      <c r="J3642" s="302" t="s">
        <v>25</v>
      </c>
      <c r="K3642" s="150"/>
      <c r="L3642" s="147"/>
      <c r="M3642" s="147"/>
      <c r="N3642" s="103"/>
      <c r="O3642" s="103" t="s">
        <v>17</v>
      </c>
    </row>
    <row r="3643" spans="1:15" s="87" customFormat="1" ht="22.5" hidden="1">
      <c r="A3643" s="103"/>
      <c r="B3643" s="103">
        <v>330402</v>
      </c>
      <c r="C3643" s="103" t="s">
        <v>6352</v>
      </c>
      <c r="D3643" s="103"/>
      <c r="E3643" s="103"/>
      <c r="F3643" s="114"/>
      <c r="G3643" s="114"/>
      <c r="H3643" s="302"/>
      <c r="I3643" s="302"/>
      <c r="J3643" s="302"/>
      <c r="K3643" s="103"/>
      <c r="L3643" s="114"/>
      <c r="M3643" s="114"/>
      <c r="N3643" s="103"/>
      <c r="O3643" s="103" t="s">
        <v>17</v>
      </c>
    </row>
    <row r="3644" spans="1:15" ht="22.5" hidden="1">
      <c r="A3644" s="103">
        <f>MAX(A$3:A3643)+1</f>
        <v>3410</v>
      </c>
      <c r="B3644" s="103">
        <v>330402001</v>
      </c>
      <c r="C3644" s="286" t="s">
        <v>6353</v>
      </c>
      <c r="D3644" s="103"/>
      <c r="E3644" s="103"/>
      <c r="F3644" s="114" t="s">
        <v>31</v>
      </c>
      <c r="G3644" s="114" t="s">
        <v>32</v>
      </c>
      <c r="H3644" s="302" t="s">
        <v>25</v>
      </c>
      <c r="I3644" s="302" t="s">
        <v>25</v>
      </c>
      <c r="J3644" s="302" t="s">
        <v>25</v>
      </c>
      <c r="K3644" s="103"/>
      <c r="L3644" s="114"/>
      <c r="M3644" s="114"/>
      <c r="N3644" s="103"/>
      <c r="O3644" s="103" t="s">
        <v>17</v>
      </c>
    </row>
    <row r="3645" spans="1:15" ht="22.5" hidden="1">
      <c r="A3645" s="103">
        <f>MAX(A$3:A3644)+1</f>
        <v>3411</v>
      </c>
      <c r="B3645" s="103">
        <v>330402002</v>
      </c>
      <c r="C3645" s="286" t="s">
        <v>6354</v>
      </c>
      <c r="D3645" s="103" t="s">
        <v>6355</v>
      </c>
      <c r="E3645" s="103"/>
      <c r="F3645" s="114" t="s">
        <v>31</v>
      </c>
      <c r="G3645" s="114" t="s">
        <v>32</v>
      </c>
      <c r="H3645" s="302" t="s">
        <v>25</v>
      </c>
      <c r="I3645" s="302" t="s">
        <v>25</v>
      </c>
      <c r="J3645" s="302" t="s">
        <v>25</v>
      </c>
      <c r="K3645" s="103"/>
      <c r="L3645" s="114"/>
      <c r="M3645" s="114"/>
      <c r="N3645" s="103"/>
      <c r="O3645" s="103" t="s">
        <v>17</v>
      </c>
    </row>
    <row r="3646" spans="1:15" ht="22.5" hidden="1">
      <c r="A3646" s="103">
        <f>MAX(A$3:A3645)+1</f>
        <v>3412</v>
      </c>
      <c r="B3646" s="103">
        <v>330402003</v>
      </c>
      <c r="C3646" s="286" t="s">
        <v>6356</v>
      </c>
      <c r="D3646" s="103"/>
      <c r="E3646" s="103"/>
      <c r="F3646" s="114" t="s">
        <v>31</v>
      </c>
      <c r="G3646" s="114" t="s">
        <v>32</v>
      </c>
      <c r="H3646" s="302" t="s">
        <v>25</v>
      </c>
      <c r="I3646" s="302" t="s">
        <v>25</v>
      </c>
      <c r="J3646" s="302" t="s">
        <v>25</v>
      </c>
      <c r="K3646" s="103"/>
      <c r="L3646" s="114"/>
      <c r="M3646" s="114"/>
      <c r="N3646" s="103"/>
      <c r="O3646" s="103" t="s">
        <v>17</v>
      </c>
    </row>
    <row r="3647" spans="1:15" ht="22.5" hidden="1">
      <c r="A3647" s="103">
        <f>MAX(A$3:A3646)+1</f>
        <v>3413</v>
      </c>
      <c r="B3647" s="103">
        <v>330402004</v>
      </c>
      <c r="C3647" s="286" t="s">
        <v>6357</v>
      </c>
      <c r="D3647" s="103" t="s">
        <v>6358</v>
      </c>
      <c r="E3647" s="103"/>
      <c r="F3647" s="114" t="s">
        <v>31</v>
      </c>
      <c r="G3647" s="114" t="s">
        <v>32</v>
      </c>
      <c r="H3647" s="302" t="s">
        <v>25</v>
      </c>
      <c r="I3647" s="302" t="s">
        <v>25</v>
      </c>
      <c r="J3647" s="302" t="s">
        <v>25</v>
      </c>
      <c r="K3647" s="103"/>
      <c r="L3647" s="114"/>
      <c r="M3647" s="114"/>
      <c r="N3647" s="103"/>
      <c r="O3647" s="103" t="s">
        <v>17</v>
      </c>
    </row>
    <row r="3648" spans="1:15" ht="22.5" hidden="1">
      <c r="A3648" s="103">
        <f>MAX(A$3:A3647)+1</f>
        <v>3414</v>
      </c>
      <c r="B3648" s="103">
        <v>330402005</v>
      </c>
      <c r="C3648" s="286" t="s">
        <v>6359</v>
      </c>
      <c r="D3648" s="103"/>
      <c r="E3648" s="103"/>
      <c r="F3648" s="114" t="s">
        <v>31</v>
      </c>
      <c r="G3648" s="114" t="s">
        <v>32</v>
      </c>
      <c r="H3648" s="302" t="s">
        <v>25</v>
      </c>
      <c r="I3648" s="302" t="s">
        <v>25</v>
      </c>
      <c r="J3648" s="302" t="s">
        <v>25</v>
      </c>
      <c r="K3648" s="103"/>
      <c r="L3648" s="114"/>
      <c r="M3648" s="114"/>
      <c r="N3648" s="103"/>
      <c r="O3648" s="103" t="s">
        <v>17</v>
      </c>
    </row>
    <row r="3649" spans="1:15" ht="22.5" hidden="1">
      <c r="A3649" s="103">
        <f>MAX(A$3:A3648)+1</f>
        <v>3415</v>
      </c>
      <c r="B3649" s="103">
        <v>330402006</v>
      </c>
      <c r="C3649" s="286" t="s">
        <v>6360</v>
      </c>
      <c r="D3649" s="103"/>
      <c r="E3649" s="103"/>
      <c r="F3649" s="114" t="s">
        <v>31</v>
      </c>
      <c r="G3649" s="114" t="s">
        <v>32</v>
      </c>
      <c r="H3649" s="302" t="s">
        <v>25</v>
      </c>
      <c r="I3649" s="302" t="s">
        <v>25</v>
      </c>
      <c r="J3649" s="302" t="s">
        <v>25</v>
      </c>
      <c r="K3649" s="103"/>
      <c r="L3649" s="114"/>
      <c r="M3649" s="114"/>
      <c r="N3649" s="103"/>
      <c r="O3649" s="103" t="s">
        <v>17</v>
      </c>
    </row>
    <row r="3650" spans="1:15" ht="22.5" hidden="1">
      <c r="A3650" s="103">
        <f>MAX(A$3:A3649)+1</f>
        <v>3416</v>
      </c>
      <c r="B3650" s="103">
        <v>330402007</v>
      </c>
      <c r="C3650" s="286" t="s">
        <v>6361</v>
      </c>
      <c r="D3650" s="103"/>
      <c r="E3650" s="103"/>
      <c r="F3650" s="114" t="s">
        <v>31</v>
      </c>
      <c r="G3650" s="114" t="s">
        <v>32</v>
      </c>
      <c r="H3650" s="302" t="s">
        <v>25</v>
      </c>
      <c r="I3650" s="302" t="s">
        <v>25</v>
      </c>
      <c r="J3650" s="302" t="s">
        <v>25</v>
      </c>
      <c r="K3650" s="103"/>
      <c r="L3650" s="114"/>
      <c r="M3650" s="114"/>
      <c r="N3650" s="103"/>
      <c r="O3650" s="103" t="s">
        <v>17</v>
      </c>
    </row>
    <row r="3651" spans="1:15" ht="22.5" hidden="1">
      <c r="A3651" s="103">
        <f>MAX(A$3:A3650)+1</f>
        <v>3417</v>
      </c>
      <c r="B3651" s="103">
        <v>330402008</v>
      </c>
      <c r="C3651" s="286" t="s">
        <v>6362</v>
      </c>
      <c r="D3651" s="103" t="s">
        <v>6363</v>
      </c>
      <c r="E3651" s="103" t="s">
        <v>6364</v>
      </c>
      <c r="F3651" s="114" t="s">
        <v>31</v>
      </c>
      <c r="G3651" s="114" t="s">
        <v>32</v>
      </c>
      <c r="H3651" s="302" t="s">
        <v>25</v>
      </c>
      <c r="I3651" s="302" t="s">
        <v>25</v>
      </c>
      <c r="J3651" s="302" t="s">
        <v>25</v>
      </c>
      <c r="K3651" s="103"/>
      <c r="L3651" s="114"/>
      <c r="M3651" s="114"/>
      <c r="N3651" s="103"/>
      <c r="O3651" s="103" t="s">
        <v>17</v>
      </c>
    </row>
    <row r="3652" spans="1:15" ht="22.5" hidden="1">
      <c r="A3652" s="103">
        <f>MAX(A$3:A3651)+1</f>
        <v>3418</v>
      </c>
      <c r="B3652" s="103">
        <v>330402009</v>
      </c>
      <c r="C3652" s="286" t="s">
        <v>6365</v>
      </c>
      <c r="D3652" s="103" t="s">
        <v>6366</v>
      </c>
      <c r="E3652" s="103"/>
      <c r="F3652" s="114" t="s">
        <v>31</v>
      </c>
      <c r="G3652" s="114" t="s">
        <v>32</v>
      </c>
      <c r="H3652" s="302" t="s">
        <v>25</v>
      </c>
      <c r="I3652" s="302" t="s">
        <v>25</v>
      </c>
      <c r="J3652" s="302" t="s">
        <v>25</v>
      </c>
      <c r="K3652" s="103"/>
      <c r="L3652" s="114"/>
      <c r="M3652" s="114"/>
      <c r="N3652" s="103"/>
      <c r="O3652" s="103" t="s">
        <v>17</v>
      </c>
    </row>
    <row r="3653" spans="1:15" ht="22.5" hidden="1">
      <c r="A3653" s="103">
        <f>MAX(A$3:A3652)+1</f>
        <v>3419</v>
      </c>
      <c r="B3653" s="103" t="s">
        <v>6367</v>
      </c>
      <c r="C3653" s="180" t="s">
        <v>6368</v>
      </c>
      <c r="D3653" s="103"/>
      <c r="E3653" s="103"/>
      <c r="F3653" s="114" t="s">
        <v>36</v>
      </c>
      <c r="G3653" s="114" t="s">
        <v>32</v>
      </c>
      <c r="H3653" s="302" t="s">
        <v>25</v>
      </c>
      <c r="I3653" s="302" t="s">
        <v>25</v>
      </c>
      <c r="J3653" s="302" t="s">
        <v>25</v>
      </c>
      <c r="K3653" s="244" t="s">
        <v>6368</v>
      </c>
      <c r="L3653" s="114"/>
      <c r="M3653" s="114"/>
      <c r="N3653" s="103"/>
      <c r="O3653" s="103" t="s">
        <v>17</v>
      </c>
    </row>
    <row r="3654" spans="1:15" ht="22.5" hidden="1">
      <c r="A3654" s="103">
        <f>MAX(A$3:A3653)+1</f>
        <v>3420</v>
      </c>
      <c r="B3654" s="103">
        <v>330402010</v>
      </c>
      <c r="C3654" s="67" t="s">
        <v>6369</v>
      </c>
      <c r="D3654" s="103" t="s">
        <v>6370</v>
      </c>
      <c r="E3654" s="103" t="s">
        <v>6371</v>
      </c>
      <c r="F3654" s="114" t="s">
        <v>36</v>
      </c>
      <c r="G3654" s="114" t="s">
        <v>32</v>
      </c>
      <c r="H3654" s="302" t="s">
        <v>25</v>
      </c>
      <c r="I3654" s="302" t="s">
        <v>25</v>
      </c>
      <c r="J3654" s="302" t="s">
        <v>25</v>
      </c>
      <c r="K3654" s="103"/>
      <c r="L3654" s="114"/>
      <c r="M3654" s="114"/>
      <c r="N3654" s="103"/>
      <c r="O3654" s="103" t="s">
        <v>17</v>
      </c>
    </row>
    <row r="3655" spans="1:15" ht="22.5" hidden="1">
      <c r="A3655" s="103">
        <f>MAX(A$3:A3654)+1</f>
        <v>3421</v>
      </c>
      <c r="B3655" s="103">
        <v>330402011</v>
      </c>
      <c r="C3655" s="313" t="s">
        <v>6372</v>
      </c>
      <c r="D3655" s="103"/>
      <c r="E3655" s="103"/>
      <c r="F3655" s="114" t="s">
        <v>36</v>
      </c>
      <c r="G3655" s="114" t="s">
        <v>32</v>
      </c>
      <c r="H3655" s="302" t="s">
        <v>25</v>
      </c>
      <c r="I3655" s="302" t="s">
        <v>25</v>
      </c>
      <c r="J3655" s="302" t="s">
        <v>25</v>
      </c>
      <c r="K3655" s="103"/>
      <c r="L3655" s="114"/>
      <c r="M3655" s="114"/>
      <c r="N3655" s="103"/>
      <c r="O3655" s="103" t="s">
        <v>17</v>
      </c>
    </row>
    <row r="3656" spans="1:15" ht="22.5" hidden="1">
      <c r="A3656" s="103">
        <f>MAX(A$3:A3655)+1</f>
        <v>3422</v>
      </c>
      <c r="B3656" s="103">
        <v>330402012</v>
      </c>
      <c r="C3656" s="313" t="s">
        <v>6373</v>
      </c>
      <c r="D3656" s="103"/>
      <c r="E3656" s="103"/>
      <c r="F3656" s="114" t="s">
        <v>31</v>
      </c>
      <c r="G3656" s="114" t="s">
        <v>3723</v>
      </c>
      <c r="H3656" s="302" t="s">
        <v>25</v>
      </c>
      <c r="I3656" s="302" t="s">
        <v>25</v>
      </c>
      <c r="J3656" s="302" t="s">
        <v>25</v>
      </c>
      <c r="K3656" s="103"/>
      <c r="L3656" s="114"/>
      <c r="M3656" s="114"/>
      <c r="N3656" s="103"/>
      <c r="O3656" s="103" t="s">
        <v>17</v>
      </c>
    </row>
    <row r="3657" spans="1:15" s="87" customFormat="1" ht="22.5" hidden="1">
      <c r="A3657" s="103"/>
      <c r="B3657" s="103">
        <v>330403</v>
      </c>
      <c r="C3657" s="103" t="s">
        <v>6374</v>
      </c>
      <c r="D3657" s="103"/>
      <c r="E3657" s="103"/>
      <c r="F3657" s="114"/>
      <c r="G3657" s="114"/>
      <c r="H3657" s="302"/>
      <c r="I3657" s="302"/>
      <c r="J3657" s="302"/>
      <c r="K3657" s="103"/>
      <c r="L3657" s="114"/>
      <c r="M3657" s="114"/>
      <c r="N3657" s="103"/>
      <c r="O3657" s="103" t="s">
        <v>17</v>
      </c>
    </row>
    <row r="3658" spans="1:15" ht="22.5" hidden="1">
      <c r="A3658" s="103">
        <f>MAX(A$3:A3657)+1</f>
        <v>3423</v>
      </c>
      <c r="B3658" s="103">
        <v>330403001</v>
      </c>
      <c r="C3658" s="315" t="s">
        <v>6375</v>
      </c>
      <c r="D3658" s="286" t="s">
        <v>6376</v>
      </c>
      <c r="E3658" s="315" t="s">
        <v>6377</v>
      </c>
      <c r="F3658" s="114" t="s">
        <v>31</v>
      </c>
      <c r="G3658" s="114" t="s">
        <v>32</v>
      </c>
      <c r="H3658" s="302" t="s">
        <v>25</v>
      </c>
      <c r="I3658" s="302" t="s">
        <v>25</v>
      </c>
      <c r="J3658" s="302" t="s">
        <v>25</v>
      </c>
      <c r="K3658" s="103"/>
      <c r="L3658" s="114"/>
      <c r="M3658" s="114"/>
      <c r="N3658" s="103"/>
      <c r="O3658" s="103" t="s">
        <v>17</v>
      </c>
    </row>
    <row r="3659" spans="1:15" ht="22.5" hidden="1">
      <c r="A3659" s="103">
        <f>MAX(A$3:A3658)+1</f>
        <v>3424</v>
      </c>
      <c r="B3659" s="103">
        <v>330403002</v>
      </c>
      <c r="C3659" s="315" t="s">
        <v>6378</v>
      </c>
      <c r="D3659" s="286" t="s">
        <v>6379</v>
      </c>
      <c r="E3659" s="315"/>
      <c r="F3659" s="114" t="s">
        <v>31</v>
      </c>
      <c r="G3659" s="114" t="s">
        <v>32</v>
      </c>
      <c r="H3659" s="302" t="s">
        <v>25</v>
      </c>
      <c r="I3659" s="302" t="s">
        <v>25</v>
      </c>
      <c r="J3659" s="302" t="s">
        <v>25</v>
      </c>
      <c r="K3659" s="103"/>
      <c r="L3659" s="114"/>
      <c r="M3659" s="114"/>
      <c r="N3659" s="103"/>
      <c r="O3659" s="103" t="s">
        <v>17</v>
      </c>
    </row>
    <row r="3660" spans="1:15" ht="22.5" hidden="1">
      <c r="A3660" s="103">
        <f>MAX(A$3:A3659)+1</f>
        <v>3425</v>
      </c>
      <c r="B3660" s="103" t="s">
        <v>6380</v>
      </c>
      <c r="C3660" s="303" t="s">
        <v>6381</v>
      </c>
      <c r="D3660" s="313"/>
      <c r="E3660" s="303"/>
      <c r="F3660" s="114" t="s">
        <v>36</v>
      </c>
      <c r="G3660" s="114" t="s">
        <v>32</v>
      </c>
      <c r="H3660" s="302" t="s">
        <v>25</v>
      </c>
      <c r="I3660" s="302" t="s">
        <v>25</v>
      </c>
      <c r="J3660" s="302" t="s">
        <v>25</v>
      </c>
      <c r="K3660" s="103"/>
      <c r="L3660" s="114"/>
      <c r="M3660" s="114"/>
      <c r="N3660" s="103"/>
      <c r="O3660" s="103" t="s">
        <v>17</v>
      </c>
    </row>
    <row r="3661" spans="1:15" ht="22.5" hidden="1">
      <c r="A3661" s="103">
        <f>MAX(A$3:A3660)+1</f>
        <v>3426</v>
      </c>
      <c r="B3661" s="103">
        <v>330403003</v>
      </c>
      <c r="C3661" s="315" t="s">
        <v>6382</v>
      </c>
      <c r="D3661" s="286"/>
      <c r="E3661" s="315"/>
      <c r="F3661" s="114" t="s">
        <v>31</v>
      </c>
      <c r="G3661" s="114" t="s">
        <v>32</v>
      </c>
      <c r="H3661" s="302" t="s">
        <v>25</v>
      </c>
      <c r="I3661" s="302" t="s">
        <v>25</v>
      </c>
      <c r="J3661" s="302" t="s">
        <v>25</v>
      </c>
      <c r="K3661" s="103"/>
      <c r="L3661" s="114"/>
      <c r="M3661" s="114"/>
      <c r="N3661" s="103"/>
      <c r="O3661" s="103" t="s">
        <v>17</v>
      </c>
    </row>
    <row r="3662" spans="1:15" ht="22.5" hidden="1">
      <c r="A3662" s="103">
        <f>MAX(A$3:A3661)+1</f>
        <v>3427</v>
      </c>
      <c r="B3662" s="103">
        <v>330403004</v>
      </c>
      <c r="C3662" s="315" t="s">
        <v>6383</v>
      </c>
      <c r="D3662" s="286"/>
      <c r="E3662" s="315" t="s">
        <v>6384</v>
      </c>
      <c r="F3662" s="114" t="s">
        <v>31</v>
      </c>
      <c r="G3662" s="114" t="s">
        <v>32</v>
      </c>
      <c r="H3662" s="302" t="s">
        <v>25</v>
      </c>
      <c r="I3662" s="302" t="s">
        <v>25</v>
      </c>
      <c r="J3662" s="302" t="s">
        <v>25</v>
      </c>
      <c r="K3662" s="103"/>
      <c r="L3662" s="114"/>
      <c r="M3662" s="114"/>
      <c r="N3662" s="103"/>
      <c r="O3662" s="103" t="s">
        <v>17</v>
      </c>
    </row>
    <row r="3663" spans="1:15" ht="22.5" hidden="1">
      <c r="A3663" s="103">
        <f>MAX(A$3:A3662)+1</f>
        <v>3428</v>
      </c>
      <c r="B3663" s="103">
        <v>330403005</v>
      </c>
      <c r="C3663" s="315" t="s">
        <v>6385</v>
      </c>
      <c r="D3663" s="286"/>
      <c r="E3663" s="315" t="s">
        <v>6377</v>
      </c>
      <c r="F3663" s="114" t="s">
        <v>31</v>
      </c>
      <c r="G3663" s="114" t="s">
        <v>32</v>
      </c>
      <c r="H3663" s="302" t="s">
        <v>25</v>
      </c>
      <c r="I3663" s="302" t="s">
        <v>25</v>
      </c>
      <c r="J3663" s="302" t="s">
        <v>25</v>
      </c>
      <c r="K3663" s="103"/>
      <c r="L3663" s="114"/>
      <c r="M3663" s="114"/>
      <c r="N3663" s="103"/>
      <c r="O3663" s="103" t="s">
        <v>17</v>
      </c>
    </row>
    <row r="3664" spans="1:15" ht="22.5" hidden="1">
      <c r="A3664" s="103">
        <f>MAX(A$3:A3663)+1</f>
        <v>3429</v>
      </c>
      <c r="B3664" s="103">
        <v>330403006</v>
      </c>
      <c r="C3664" s="315" t="s">
        <v>6386</v>
      </c>
      <c r="D3664" s="286" t="s">
        <v>6387</v>
      </c>
      <c r="E3664" s="315"/>
      <c r="F3664" s="114" t="s">
        <v>31</v>
      </c>
      <c r="G3664" s="114" t="s">
        <v>32</v>
      </c>
      <c r="H3664" s="302" t="s">
        <v>25</v>
      </c>
      <c r="I3664" s="302" t="s">
        <v>25</v>
      </c>
      <c r="J3664" s="302" t="s">
        <v>25</v>
      </c>
      <c r="K3664" s="103"/>
      <c r="L3664" s="114"/>
      <c r="M3664" s="114"/>
      <c r="N3664" s="103"/>
      <c r="O3664" s="103" t="s">
        <v>17</v>
      </c>
    </row>
    <row r="3665" spans="1:15" ht="22.5" hidden="1">
      <c r="A3665" s="103">
        <f>MAX(A$3:A3664)+1</f>
        <v>3430</v>
      </c>
      <c r="B3665" s="103">
        <v>330403007</v>
      </c>
      <c r="C3665" s="315" t="s">
        <v>6388</v>
      </c>
      <c r="D3665" s="286"/>
      <c r="E3665" s="315"/>
      <c r="F3665" s="114" t="s">
        <v>31</v>
      </c>
      <c r="G3665" s="114" t="s">
        <v>719</v>
      </c>
      <c r="H3665" s="302" t="s">
        <v>25</v>
      </c>
      <c r="I3665" s="302" t="s">
        <v>25</v>
      </c>
      <c r="J3665" s="302" t="s">
        <v>25</v>
      </c>
      <c r="K3665" s="103"/>
      <c r="L3665" s="114"/>
      <c r="M3665" s="114"/>
      <c r="N3665" s="103"/>
      <c r="O3665" s="103" t="s">
        <v>17</v>
      </c>
    </row>
    <row r="3666" spans="1:15" ht="22.5" hidden="1">
      <c r="A3666" s="103">
        <f>MAX(A$3:A3665)+1</f>
        <v>3431</v>
      </c>
      <c r="B3666" s="103">
        <v>330403008</v>
      </c>
      <c r="C3666" s="315" t="s">
        <v>6389</v>
      </c>
      <c r="D3666" s="286" t="s">
        <v>6390</v>
      </c>
      <c r="E3666" s="315"/>
      <c r="F3666" s="114" t="s">
        <v>31</v>
      </c>
      <c r="G3666" s="114" t="s">
        <v>32</v>
      </c>
      <c r="H3666" s="302" t="s">
        <v>25</v>
      </c>
      <c r="I3666" s="302" t="s">
        <v>25</v>
      </c>
      <c r="J3666" s="302" t="s">
        <v>25</v>
      </c>
      <c r="K3666" s="103"/>
      <c r="L3666" s="114"/>
      <c r="M3666" s="114"/>
      <c r="N3666" s="103"/>
      <c r="O3666" s="103" t="s">
        <v>17</v>
      </c>
    </row>
    <row r="3667" spans="1:15" s="87" customFormat="1" ht="22.5" hidden="1">
      <c r="A3667" s="103"/>
      <c r="B3667" s="103">
        <v>330404</v>
      </c>
      <c r="C3667" s="103" t="s">
        <v>6391</v>
      </c>
      <c r="D3667" s="103"/>
      <c r="E3667" s="103"/>
      <c r="F3667" s="114"/>
      <c r="G3667" s="114"/>
      <c r="H3667" s="302"/>
      <c r="I3667" s="302"/>
      <c r="J3667" s="302"/>
      <c r="K3667" s="103"/>
      <c r="L3667" s="114"/>
      <c r="M3667" s="114"/>
      <c r="N3667" s="103"/>
      <c r="O3667" s="103" t="s">
        <v>17</v>
      </c>
    </row>
    <row r="3668" spans="1:15" ht="22.5" hidden="1">
      <c r="A3668" s="103">
        <f>MAX(A$3:A3667)+1</f>
        <v>3432</v>
      </c>
      <c r="B3668" s="103">
        <v>330404001</v>
      </c>
      <c r="C3668" s="315" t="s">
        <v>6392</v>
      </c>
      <c r="D3668" s="103"/>
      <c r="E3668" s="103" t="s">
        <v>6393</v>
      </c>
      <c r="F3668" s="114" t="s">
        <v>23</v>
      </c>
      <c r="G3668" s="114" t="s">
        <v>32</v>
      </c>
      <c r="H3668" s="302" t="s">
        <v>25</v>
      </c>
      <c r="I3668" s="302" t="s">
        <v>25</v>
      </c>
      <c r="J3668" s="302" t="s">
        <v>25</v>
      </c>
      <c r="K3668" s="103"/>
      <c r="L3668" s="114"/>
      <c r="M3668" s="114"/>
      <c r="N3668" s="103"/>
      <c r="O3668" s="103" t="s">
        <v>17</v>
      </c>
    </row>
    <row r="3669" spans="1:15" ht="22.5" hidden="1">
      <c r="A3669" s="103">
        <f>MAX(A$3:A3668)+1</f>
        <v>3433</v>
      </c>
      <c r="B3669" s="103">
        <v>330404002</v>
      </c>
      <c r="C3669" s="315" t="s">
        <v>6394</v>
      </c>
      <c r="D3669" s="103"/>
      <c r="E3669" s="103"/>
      <c r="F3669" s="114" t="s">
        <v>23</v>
      </c>
      <c r="G3669" s="114" t="s">
        <v>32</v>
      </c>
      <c r="H3669" s="302" t="s">
        <v>25</v>
      </c>
      <c r="I3669" s="302" t="s">
        <v>25</v>
      </c>
      <c r="J3669" s="302" t="s">
        <v>25</v>
      </c>
      <c r="K3669" s="103"/>
      <c r="L3669" s="114"/>
      <c r="M3669" s="114"/>
      <c r="N3669" s="103"/>
      <c r="O3669" s="103" t="s">
        <v>17</v>
      </c>
    </row>
    <row r="3670" spans="1:15" ht="22.5" hidden="1">
      <c r="A3670" s="103">
        <f>MAX(A$3:A3669)+1</f>
        <v>3434</v>
      </c>
      <c r="B3670" s="103">
        <v>330404003</v>
      </c>
      <c r="C3670" s="315" t="s">
        <v>6395</v>
      </c>
      <c r="D3670" s="103"/>
      <c r="E3670" s="103"/>
      <c r="F3670" s="114" t="s">
        <v>3112</v>
      </c>
      <c r="G3670" s="114" t="s">
        <v>719</v>
      </c>
      <c r="H3670" s="302" t="s">
        <v>25</v>
      </c>
      <c r="I3670" s="302" t="s">
        <v>25</v>
      </c>
      <c r="J3670" s="302" t="s">
        <v>25</v>
      </c>
      <c r="K3670" s="296" t="s">
        <v>5969</v>
      </c>
      <c r="L3670" s="305"/>
      <c r="M3670" s="114"/>
      <c r="N3670" s="103"/>
      <c r="O3670" s="103" t="s">
        <v>17</v>
      </c>
    </row>
    <row r="3671" spans="1:15" ht="22.5" hidden="1">
      <c r="A3671" s="103">
        <f>MAX(A$3:A3670)+1</f>
        <v>3435</v>
      </c>
      <c r="B3671" s="103">
        <v>330404004</v>
      </c>
      <c r="C3671" s="315" t="s">
        <v>6396</v>
      </c>
      <c r="D3671" s="103" t="s">
        <v>6397</v>
      </c>
      <c r="E3671" s="103"/>
      <c r="F3671" s="114" t="s">
        <v>31</v>
      </c>
      <c r="G3671" s="114" t="s">
        <v>32</v>
      </c>
      <c r="H3671" s="302" t="s">
        <v>25</v>
      </c>
      <c r="I3671" s="302" t="s">
        <v>25</v>
      </c>
      <c r="J3671" s="302" t="s">
        <v>25</v>
      </c>
      <c r="K3671" s="103"/>
      <c r="L3671" s="114"/>
      <c r="M3671" s="114"/>
      <c r="N3671" s="103"/>
      <c r="O3671" s="103" t="s">
        <v>17</v>
      </c>
    </row>
    <row r="3672" spans="1:15" ht="22.5" hidden="1">
      <c r="A3672" s="103">
        <f>MAX(A$3:A3671)+1</f>
        <v>3436</v>
      </c>
      <c r="B3672" s="103">
        <v>330404005</v>
      </c>
      <c r="C3672" s="315" t="s">
        <v>6398</v>
      </c>
      <c r="D3672" s="103"/>
      <c r="E3672" s="103"/>
      <c r="F3672" s="114" t="s">
        <v>31</v>
      </c>
      <c r="G3672" s="114" t="s">
        <v>32</v>
      </c>
      <c r="H3672" s="302" t="s">
        <v>25</v>
      </c>
      <c r="I3672" s="302" t="s">
        <v>25</v>
      </c>
      <c r="J3672" s="302" t="s">
        <v>25</v>
      </c>
      <c r="K3672" s="103"/>
      <c r="L3672" s="114"/>
      <c r="M3672" s="114"/>
      <c r="N3672" s="103"/>
      <c r="O3672" s="103" t="s">
        <v>17</v>
      </c>
    </row>
    <row r="3673" spans="1:15" ht="22.5" hidden="1">
      <c r="A3673" s="103">
        <f>MAX(A$3:A3672)+1</f>
        <v>3437</v>
      </c>
      <c r="B3673" s="103">
        <v>330404006</v>
      </c>
      <c r="C3673" s="315" t="s">
        <v>6399</v>
      </c>
      <c r="D3673" s="103"/>
      <c r="E3673" s="103"/>
      <c r="F3673" s="114" t="s">
        <v>31</v>
      </c>
      <c r="G3673" s="114" t="s">
        <v>32</v>
      </c>
      <c r="H3673" s="302" t="s">
        <v>25</v>
      </c>
      <c r="I3673" s="302" t="s">
        <v>25</v>
      </c>
      <c r="J3673" s="302" t="s">
        <v>25</v>
      </c>
      <c r="K3673" s="103"/>
      <c r="L3673" s="114"/>
      <c r="M3673" s="114"/>
      <c r="N3673" s="103"/>
      <c r="O3673" s="103" t="s">
        <v>17</v>
      </c>
    </row>
    <row r="3674" spans="1:15" ht="22.5" hidden="1">
      <c r="A3674" s="103">
        <f>MAX(A$3:A3673)+1</f>
        <v>3438</v>
      </c>
      <c r="B3674" s="103">
        <v>330404007</v>
      </c>
      <c r="C3674" s="315" t="s">
        <v>6400</v>
      </c>
      <c r="D3674" s="103" t="s">
        <v>6401</v>
      </c>
      <c r="E3674" s="103"/>
      <c r="F3674" s="114" t="s">
        <v>31</v>
      </c>
      <c r="G3674" s="114" t="s">
        <v>32</v>
      </c>
      <c r="H3674" s="302" t="s">
        <v>25</v>
      </c>
      <c r="I3674" s="302" t="s">
        <v>25</v>
      </c>
      <c r="J3674" s="302" t="s">
        <v>25</v>
      </c>
      <c r="K3674" s="103"/>
      <c r="L3674" s="114"/>
      <c r="M3674" s="114"/>
      <c r="N3674" s="103"/>
      <c r="O3674" s="103" t="s">
        <v>17</v>
      </c>
    </row>
    <row r="3675" spans="1:15" ht="22.5" hidden="1">
      <c r="A3675" s="103">
        <f>MAX(A$3:A3674)+1</f>
        <v>3439</v>
      </c>
      <c r="B3675" s="103">
        <v>330404008</v>
      </c>
      <c r="C3675" s="315" t="s">
        <v>6402</v>
      </c>
      <c r="D3675" s="103"/>
      <c r="E3675" s="103"/>
      <c r="F3675" s="114" t="s">
        <v>36</v>
      </c>
      <c r="G3675" s="114" t="s">
        <v>32</v>
      </c>
      <c r="H3675" s="302" t="s">
        <v>25</v>
      </c>
      <c r="I3675" s="302" t="s">
        <v>25</v>
      </c>
      <c r="J3675" s="302" t="s">
        <v>25</v>
      </c>
      <c r="K3675" s="103"/>
      <c r="L3675" s="114"/>
      <c r="M3675" s="114"/>
      <c r="N3675" s="103"/>
      <c r="O3675" s="103" t="s">
        <v>17</v>
      </c>
    </row>
    <row r="3676" spans="1:15" ht="22.5" hidden="1">
      <c r="A3676" s="103">
        <f>MAX(A$3:A3675)+1</f>
        <v>3440</v>
      </c>
      <c r="B3676" s="103" t="s">
        <v>6403</v>
      </c>
      <c r="C3676" s="181" t="s">
        <v>6404</v>
      </c>
      <c r="D3676" s="103"/>
      <c r="E3676" s="103"/>
      <c r="F3676" s="114" t="s">
        <v>36</v>
      </c>
      <c r="G3676" s="114" t="s">
        <v>32</v>
      </c>
      <c r="H3676" s="302" t="s">
        <v>25</v>
      </c>
      <c r="I3676" s="302" t="s">
        <v>25</v>
      </c>
      <c r="J3676" s="302" t="s">
        <v>25</v>
      </c>
      <c r="K3676" s="244" t="s">
        <v>6404</v>
      </c>
      <c r="L3676" s="114"/>
      <c r="M3676" s="114"/>
      <c r="N3676" s="103"/>
      <c r="O3676" s="103" t="s">
        <v>17</v>
      </c>
    </row>
    <row r="3677" spans="1:15" ht="22.5" hidden="1">
      <c r="A3677" s="103">
        <f>MAX(A$3:A3676)+1</f>
        <v>3441</v>
      </c>
      <c r="B3677" s="103">
        <v>330404009</v>
      </c>
      <c r="C3677" s="315" t="s">
        <v>6405</v>
      </c>
      <c r="D3677" s="103"/>
      <c r="E3677" s="103"/>
      <c r="F3677" s="114" t="s">
        <v>23</v>
      </c>
      <c r="G3677" s="114" t="s">
        <v>32</v>
      </c>
      <c r="H3677" s="302" t="s">
        <v>25</v>
      </c>
      <c r="I3677" s="302" t="s">
        <v>25</v>
      </c>
      <c r="J3677" s="302" t="s">
        <v>25</v>
      </c>
      <c r="K3677" s="244"/>
      <c r="L3677" s="114"/>
      <c r="M3677" s="114"/>
      <c r="N3677" s="103"/>
      <c r="O3677" s="103" t="s">
        <v>17</v>
      </c>
    </row>
    <row r="3678" spans="1:15" ht="22.5" hidden="1">
      <c r="A3678" s="103">
        <f>MAX(A$3:A3677)+1</f>
        <v>3442</v>
      </c>
      <c r="B3678" s="103">
        <v>330404010</v>
      </c>
      <c r="C3678" s="315" t="s">
        <v>6406</v>
      </c>
      <c r="D3678" s="103" t="s">
        <v>6407</v>
      </c>
      <c r="E3678" s="103" t="s">
        <v>4890</v>
      </c>
      <c r="F3678" s="114" t="s">
        <v>36</v>
      </c>
      <c r="G3678" s="114" t="s">
        <v>32</v>
      </c>
      <c r="H3678" s="302" t="s">
        <v>25</v>
      </c>
      <c r="I3678" s="302" t="s">
        <v>25</v>
      </c>
      <c r="J3678" s="302" t="s">
        <v>25</v>
      </c>
      <c r="K3678" s="244"/>
      <c r="L3678" s="114"/>
      <c r="M3678" s="114"/>
      <c r="N3678" s="103"/>
      <c r="O3678" s="103" t="s">
        <v>17</v>
      </c>
    </row>
    <row r="3679" spans="1:15" ht="22.5" hidden="1">
      <c r="A3679" s="103">
        <f>MAX(A$3:A3678)+1</f>
        <v>3443</v>
      </c>
      <c r="B3679" s="103" t="s">
        <v>6408</v>
      </c>
      <c r="C3679" s="181" t="s">
        <v>6404</v>
      </c>
      <c r="D3679" s="103"/>
      <c r="E3679" s="103"/>
      <c r="F3679" s="114" t="s">
        <v>36</v>
      </c>
      <c r="G3679" s="114" t="s">
        <v>32</v>
      </c>
      <c r="H3679" s="302" t="s">
        <v>25</v>
      </c>
      <c r="I3679" s="302" t="s">
        <v>25</v>
      </c>
      <c r="J3679" s="302" t="s">
        <v>25</v>
      </c>
      <c r="K3679" s="244" t="s">
        <v>6404</v>
      </c>
      <c r="L3679" s="114"/>
      <c r="M3679" s="114"/>
      <c r="N3679" s="103"/>
      <c r="O3679" s="103" t="s">
        <v>17</v>
      </c>
    </row>
    <row r="3680" spans="1:15" ht="22.5" hidden="1">
      <c r="A3680" s="103">
        <f>MAX(A$3:A3679)+1</f>
        <v>3444</v>
      </c>
      <c r="B3680" s="103">
        <v>330404011</v>
      </c>
      <c r="C3680" s="315" t="s">
        <v>6409</v>
      </c>
      <c r="D3680" s="103"/>
      <c r="E3680" s="103" t="s">
        <v>4890</v>
      </c>
      <c r="F3680" s="114" t="s">
        <v>36</v>
      </c>
      <c r="G3680" s="114" t="s">
        <v>32</v>
      </c>
      <c r="H3680" s="302" t="s">
        <v>25</v>
      </c>
      <c r="I3680" s="302" t="s">
        <v>25</v>
      </c>
      <c r="J3680" s="302" t="s">
        <v>25</v>
      </c>
      <c r="K3680" s="244"/>
      <c r="L3680" s="114"/>
      <c r="M3680" s="114"/>
      <c r="N3680" s="103"/>
      <c r="O3680" s="103" t="s">
        <v>17</v>
      </c>
    </row>
    <row r="3681" spans="1:15" ht="22.5" hidden="1">
      <c r="A3681" s="103">
        <f>MAX(A$3:A3680)+1</f>
        <v>3445</v>
      </c>
      <c r="B3681" s="103">
        <v>330404012</v>
      </c>
      <c r="C3681" s="315" t="s">
        <v>6410</v>
      </c>
      <c r="D3681" s="103"/>
      <c r="E3681" s="103"/>
      <c r="F3681" s="114" t="s">
        <v>36</v>
      </c>
      <c r="G3681" s="114" t="s">
        <v>32</v>
      </c>
      <c r="H3681" s="302" t="s">
        <v>25</v>
      </c>
      <c r="I3681" s="302" t="s">
        <v>25</v>
      </c>
      <c r="J3681" s="302" t="s">
        <v>25</v>
      </c>
      <c r="K3681" s="244"/>
      <c r="L3681" s="114"/>
      <c r="M3681" s="114"/>
      <c r="N3681" s="103"/>
      <c r="O3681" s="103" t="s">
        <v>17</v>
      </c>
    </row>
    <row r="3682" spans="1:15" ht="22.5" hidden="1">
      <c r="A3682" s="103">
        <f>MAX(A$3:A3681)+1</f>
        <v>3446</v>
      </c>
      <c r="B3682" s="103">
        <v>330404013</v>
      </c>
      <c r="C3682" s="315" t="s">
        <v>6411</v>
      </c>
      <c r="D3682" s="103"/>
      <c r="E3682" s="103" t="s">
        <v>6412</v>
      </c>
      <c r="F3682" s="114" t="s">
        <v>31</v>
      </c>
      <c r="G3682" s="114" t="s">
        <v>32</v>
      </c>
      <c r="H3682" s="302" t="s">
        <v>25</v>
      </c>
      <c r="I3682" s="302" t="s">
        <v>25</v>
      </c>
      <c r="J3682" s="302" t="s">
        <v>25</v>
      </c>
      <c r="K3682" s="244"/>
      <c r="L3682" s="114"/>
      <c r="M3682" s="114"/>
      <c r="N3682" s="103"/>
      <c r="O3682" s="103" t="s">
        <v>17</v>
      </c>
    </row>
    <row r="3683" spans="1:15" ht="22.5" hidden="1">
      <c r="A3683" s="103">
        <f>MAX(A$3:A3682)+1</f>
        <v>3447</v>
      </c>
      <c r="B3683" s="133">
        <v>330404014</v>
      </c>
      <c r="C3683" s="224" t="s">
        <v>6413</v>
      </c>
      <c r="D3683" s="152"/>
      <c r="E3683" s="140" t="s">
        <v>6414</v>
      </c>
      <c r="F3683" s="95" t="s">
        <v>23</v>
      </c>
      <c r="G3683" s="147" t="s">
        <v>3723</v>
      </c>
      <c r="H3683" s="302" t="s">
        <v>56</v>
      </c>
      <c r="I3683" s="302" t="s">
        <v>56</v>
      </c>
      <c r="J3683" s="302" t="s">
        <v>56</v>
      </c>
      <c r="K3683" s="244" t="s">
        <v>336</v>
      </c>
      <c r="L3683" s="114"/>
      <c r="M3683" s="114"/>
      <c r="N3683" s="103"/>
      <c r="O3683" s="103" t="s">
        <v>17</v>
      </c>
    </row>
    <row r="3684" spans="1:15" s="87" customFormat="1" ht="22.5" hidden="1">
      <c r="A3684" s="103"/>
      <c r="B3684" s="103">
        <v>330405</v>
      </c>
      <c r="C3684" s="103" t="s">
        <v>6415</v>
      </c>
      <c r="D3684" s="103"/>
      <c r="E3684" s="103"/>
      <c r="F3684" s="114"/>
      <c r="G3684" s="114"/>
      <c r="H3684" s="302"/>
      <c r="I3684" s="302"/>
      <c r="J3684" s="302"/>
      <c r="K3684" s="103"/>
      <c r="L3684" s="114"/>
      <c r="M3684" s="114"/>
      <c r="N3684" s="103"/>
      <c r="O3684" s="103" t="s">
        <v>17</v>
      </c>
    </row>
    <row r="3685" spans="1:15" ht="22.5" hidden="1">
      <c r="A3685" s="103">
        <f>MAX(A$3:A3684)+1</f>
        <v>3448</v>
      </c>
      <c r="B3685" s="103">
        <v>330405001</v>
      </c>
      <c r="C3685" s="315" t="s">
        <v>6416</v>
      </c>
      <c r="D3685" s="103"/>
      <c r="E3685" s="103" t="s">
        <v>2282</v>
      </c>
      <c r="F3685" s="114" t="s">
        <v>31</v>
      </c>
      <c r="G3685" s="114" t="s">
        <v>32</v>
      </c>
      <c r="H3685" s="302" t="s">
        <v>25</v>
      </c>
      <c r="I3685" s="302" t="s">
        <v>25</v>
      </c>
      <c r="J3685" s="302" t="s">
        <v>25</v>
      </c>
      <c r="K3685" s="103"/>
      <c r="L3685" s="114"/>
      <c r="M3685" s="114"/>
      <c r="N3685" s="103"/>
      <c r="O3685" s="103" t="s">
        <v>17</v>
      </c>
    </row>
    <row r="3686" spans="1:15" ht="22.5" hidden="1">
      <c r="A3686" s="103">
        <f>MAX(A$3:A3685)+1</f>
        <v>3449</v>
      </c>
      <c r="B3686" s="103">
        <v>330405002</v>
      </c>
      <c r="C3686" s="315" t="s">
        <v>6417</v>
      </c>
      <c r="D3686" s="103"/>
      <c r="E3686" s="103"/>
      <c r="F3686" s="114" t="s">
        <v>31</v>
      </c>
      <c r="G3686" s="114" t="s">
        <v>32</v>
      </c>
      <c r="H3686" s="302" t="s">
        <v>25</v>
      </c>
      <c r="I3686" s="302" t="s">
        <v>25</v>
      </c>
      <c r="J3686" s="302" t="s">
        <v>25</v>
      </c>
      <c r="K3686" s="103"/>
      <c r="L3686" s="114"/>
      <c r="M3686" s="114"/>
      <c r="N3686" s="103"/>
      <c r="O3686" s="103" t="s">
        <v>17</v>
      </c>
    </row>
    <row r="3687" spans="1:15" ht="22.5" hidden="1">
      <c r="A3687" s="103">
        <f>MAX(A$3:A3686)+1</f>
        <v>3450</v>
      </c>
      <c r="B3687" s="103">
        <v>330405003</v>
      </c>
      <c r="C3687" s="315" t="s">
        <v>6418</v>
      </c>
      <c r="D3687" s="103"/>
      <c r="E3687" s="103" t="s">
        <v>2282</v>
      </c>
      <c r="F3687" s="114" t="s">
        <v>31</v>
      </c>
      <c r="G3687" s="114" t="s">
        <v>32</v>
      </c>
      <c r="H3687" s="302" t="s">
        <v>25</v>
      </c>
      <c r="I3687" s="302" t="s">
        <v>25</v>
      </c>
      <c r="J3687" s="302" t="s">
        <v>25</v>
      </c>
      <c r="K3687" s="103"/>
      <c r="L3687" s="114"/>
      <c r="M3687" s="114"/>
      <c r="N3687" s="103"/>
      <c r="O3687" s="103" t="s">
        <v>17</v>
      </c>
    </row>
    <row r="3688" spans="1:15" ht="22.5" hidden="1">
      <c r="A3688" s="103">
        <f>MAX(A$3:A3687)+1</f>
        <v>3451</v>
      </c>
      <c r="B3688" s="103">
        <v>330405004</v>
      </c>
      <c r="C3688" s="315" t="s">
        <v>6419</v>
      </c>
      <c r="D3688" s="103"/>
      <c r="E3688" s="103"/>
      <c r="F3688" s="114" t="s">
        <v>31</v>
      </c>
      <c r="G3688" s="114" t="s">
        <v>32</v>
      </c>
      <c r="H3688" s="302" t="s">
        <v>25</v>
      </c>
      <c r="I3688" s="302" t="s">
        <v>25</v>
      </c>
      <c r="J3688" s="302" t="s">
        <v>25</v>
      </c>
      <c r="K3688" s="103"/>
      <c r="L3688" s="114"/>
      <c r="M3688" s="114"/>
      <c r="N3688" s="103"/>
      <c r="O3688" s="103" t="s">
        <v>17</v>
      </c>
    </row>
    <row r="3689" spans="1:15" ht="22.5" hidden="1">
      <c r="A3689" s="103">
        <f>MAX(A$3:A3688)+1</f>
        <v>3452</v>
      </c>
      <c r="B3689" s="103">
        <v>330405005</v>
      </c>
      <c r="C3689" s="315" t="s">
        <v>6420</v>
      </c>
      <c r="D3689" s="103"/>
      <c r="E3689" s="103"/>
      <c r="F3689" s="114" t="s">
        <v>31</v>
      </c>
      <c r="G3689" s="114" t="s">
        <v>32</v>
      </c>
      <c r="H3689" s="302" t="s">
        <v>25</v>
      </c>
      <c r="I3689" s="302" t="s">
        <v>25</v>
      </c>
      <c r="J3689" s="302" t="s">
        <v>25</v>
      </c>
      <c r="K3689" s="103"/>
      <c r="L3689" s="114"/>
      <c r="M3689" s="114"/>
      <c r="N3689" s="103"/>
      <c r="O3689" s="103" t="s">
        <v>17</v>
      </c>
    </row>
    <row r="3690" spans="1:15" ht="22.5" hidden="1">
      <c r="A3690" s="103">
        <f>MAX(A$3:A3689)+1</f>
        <v>3453</v>
      </c>
      <c r="B3690" s="103">
        <v>330405006</v>
      </c>
      <c r="C3690" s="315" t="s">
        <v>6421</v>
      </c>
      <c r="D3690" s="103"/>
      <c r="E3690" s="103" t="s">
        <v>6422</v>
      </c>
      <c r="F3690" s="114" t="s">
        <v>31</v>
      </c>
      <c r="G3690" s="114" t="s">
        <v>32</v>
      </c>
      <c r="H3690" s="302" t="s">
        <v>25</v>
      </c>
      <c r="I3690" s="302" t="s">
        <v>25</v>
      </c>
      <c r="J3690" s="302" t="s">
        <v>25</v>
      </c>
      <c r="K3690" s="103"/>
      <c r="L3690" s="114"/>
      <c r="M3690" s="114"/>
      <c r="N3690" s="103"/>
      <c r="O3690" s="103" t="s">
        <v>17</v>
      </c>
    </row>
    <row r="3691" spans="1:15" ht="22.5" hidden="1">
      <c r="A3691" s="103">
        <f>MAX(A$3:A3690)+1</f>
        <v>3454</v>
      </c>
      <c r="B3691" s="103">
        <v>330405007</v>
      </c>
      <c r="C3691" s="315" t="s">
        <v>6423</v>
      </c>
      <c r="D3691" s="103"/>
      <c r="E3691" s="103"/>
      <c r="F3691" s="114" t="s">
        <v>31</v>
      </c>
      <c r="G3691" s="114" t="s">
        <v>32</v>
      </c>
      <c r="H3691" s="302" t="s">
        <v>25</v>
      </c>
      <c r="I3691" s="302" t="s">
        <v>25</v>
      </c>
      <c r="J3691" s="302" t="s">
        <v>25</v>
      </c>
      <c r="K3691" s="103"/>
      <c r="L3691" s="114"/>
      <c r="M3691" s="114"/>
      <c r="N3691" s="103"/>
      <c r="O3691" s="103" t="s">
        <v>17</v>
      </c>
    </row>
    <row r="3692" spans="1:15" ht="22.5" hidden="1">
      <c r="A3692" s="103">
        <f>MAX(A$3:A3691)+1</f>
        <v>3455</v>
      </c>
      <c r="B3692" s="103">
        <v>330405008</v>
      </c>
      <c r="C3692" s="315" t="s">
        <v>6424</v>
      </c>
      <c r="D3692" s="103" t="s">
        <v>6425</v>
      </c>
      <c r="E3692" s="103"/>
      <c r="F3692" s="114" t="s">
        <v>31</v>
      </c>
      <c r="G3692" s="114" t="s">
        <v>32</v>
      </c>
      <c r="H3692" s="302" t="s">
        <v>25</v>
      </c>
      <c r="I3692" s="302" t="s">
        <v>25</v>
      </c>
      <c r="J3692" s="302" t="s">
        <v>25</v>
      </c>
      <c r="K3692" s="103"/>
      <c r="L3692" s="114"/>
      <c r="M3692" s="114"/>
      <c r="N3692" s="103"/>
      <c r="O3692" s="103" t="s">
        <v>17</v>
      </c>
    </row>
    <row r="3693" spans="1:15" ht="22.5" hidden="1">
      <c r="A3693" s="103">
        <f>MAX(A$3:A3692)+1</f>
        <v>3456</v>
      </c>
      <c r="B3693" s="103">
        <v>330405009</v>
      </c>
      <c r="C3693" s="315" t="s">
        <v>6426</v>
      </c>
      <c r="D3693" s="103"/>
      <c r="E3693" s="103" t="s">
        <v>2282</v>
      </c>
      <c r="F3693" s="114" t="s">
        <v>31</v>
      </c>
      <c r="G3693" s="114" t="s">
        <v>32</v>
      </c>
      <c r="H3693" s="302" t="s">
        <v>25</v>
      </c>
      <c r="I3693" s="302" t="s">
        <v>25</v>
      </c>
      <c r="J3693" s="302" t="s">
        <v>25</v>
      </c>
      <c r="K3693" s="103"/>
      <c r="L3693" s="114"/>
      <c r="M3693" s="114"/>
      <c r="N3693" s="103"/>
      <c r="O3693" s="103" t="s">
        <v>17</v>
      </c>
    </row>
    <row r="3694" spans="1:15" ht="22.5" hidden="1">
      <c r="A3694" s="103">
        <f>MAX(A$3:A3693)+1</f>
        <v>3457</v>
      </c>
      <c r="B3694" s="103">
        <v>330405010</v>
      </c>
      <c r="C3694" s="315" t="s">
        <v>6427</v>
      </c>
      <c r="D3694" s="103"/>
      <c r="E3694" s="103"/>
      <c r="F3694" s="114" t="s">
        <v>36</v>
      </c>
      <c r="G3694" s="114" t="s">
        <v>719</v>
      </c>
      <c r="H3694" s="302" t="s">
        <v>25</v>
      </c>
      <c r="I3694" s="302" t="s">
        <v>25</v>
      </c>
      <c r="J3694" s="302" t="s">
        <v>25</v>
      </c>
      <c r="K3694" s="244" t="s">
        <v>6428</v>
      </c>
      <c r="L3694" s="114"/>
      <c r="M3694" s="114"/>
      <c r="N3694" s="103"/>
      <c r="O3694" s="103" t="s">
        <v>17</v>
      </c>
    </row>
    <row r="3695" spans="1:15" ht="22.5" hidden="1">
      <c r="A3695" s="103">
        <f>MAX(A$3:A3694)+1</f>
        <v>3458</v>
      </c>
      <c r="B3695" s="103" t="s">
        <v>6429</v>
      </c>
      <c r="C3695" s="181" t="s">
        <v>6430</v>
      </c>
      <c r="D3695" s="103"/>
      <c r="E3695" s="103"/>
      <c r="F3695" s="114" t="s">
        <v>31</v>
      </c>
      <c r="G3695" s="114" t="s">
        <v>719</v>
      </c>
      <c r="H3695" s="302" t="s">
        <v>25</v>
      </c>
      <c r="I3695" s="302" t="s">
        <v>25</v>
      </c>
      <c r="J3695" s="302" t="s">
        <v>25</v>
      </c>
      <c r="K3695" s="244" t="s">
        <v>6430</v>
      </c>
      <c r="L3695" s="114"/>
      <c r="M3695" s="114"/>
      <c r="N3695" s="103"/>
      <c r="O3695" s="103" t="s">
        <v>17</v>
      </c>
    </row>
    <row r="3696" spans="1:15" ht="22.5" hidden="1">
      <c r="A3696" s="103">
        <f>MAX(A$3:A3695)+1</f>
        <v>3459</v>
      </c>
      <c r="B3696" s="103">
        <v>330405011</v>
      </c>
      <c r="C3696" s="317" t="s">
        <v>6431</v>
      </c>
      <c r="D3696" s="154" t="s">
        <v>6432</v>
      </c>
      <c r="E3696" s="154"/>
      <c r="F3696" s="114" t="s">
        <v>31</v>
      </c>
      <c r="G3696" s="188" t="s">
        <v>32</v>
      </c>
      <c r="H3696" s="302" t="s">
        <v>25</v>
      </c>
      <c r="I3696" s="302" t="s">
        <v>25</v>
      </c>
      <c r="J3696" s="302" t="s">
        <v>25</v>
      </c>
      <c r="K3696" s="154"/>
      <c r="L3696" s="114"/>
      <c r="M3696" s="188"/>
      <c r="N3696" s="114"/>
      <c r="O3696" s="103" t="s">
        <v>915</v>
      </c>
    </row>
    <row r="3697" spans="1:15" ht="22.5" hidden="1">
      <c r="A3697" s="103">
        <f>MAX(A$3:A3696)+1</f>
        <v>3460</v>
      </c>
      <c r="B3697" s="103">
        <v>330405012</v>
      </c>
      <c r="C3697" s="315" t="s">
        <v>6433</v>
      </c>
      <c r="D3697" s="103"/>
      <c r="E3697" s="103"/>
      <c r="F3697" s="114" t="s">
        <v>31</v>
      </c>
      <c r="G3697" s="114" t="s">
        <v>32</v>
      </c>
      <c r="H3697" s="302" t="s">
        <v>25</v>
      </c>
      <c r="I3697" s="302" t="s">
        <v>25</v>
      </c>
      <c r="J3697" s="302" t="s">
        <v>25</v>
      </c>
      <c r="K3697" s="103"/>
      <c r="L3697" s="114"/>
      <c r="M3697" s="114"/>
      <c r="N3697" s="103"/>
      <c r="O3697" s="103" t="s">
        <v>17</v>
      </c>
    </row>
    <row r="3698" spans="1:15" ht="22.5" hidden="1">
      <c r="A3698" s="103">
        <f>MAX(A$3:A3697)+1</f>
        <v>3461</v>
      </c>
      <c r="B3698" s="103">
        <v>330405013</v>
      </c>
      <c r="C3698" s="315" t="s">
        <v>6434</v>
      </c>
      <c r="D3698" s="103" t="s">
        <v>6435</v>
      </c>
      <c r="E3698" s="103" t="s">
        <v>2282</v>
      </c>
      <c r="F3698" s="114" t="s">
        <v>31</v>
      </c>
      <c r="G3698" s="114" t="s">
        <v>32</v>
      </c>
      <c r="H3698" s="302" t="s">
        <v>25</v>
      </c>
      <c r="I3698" s="302" t="s">
        <v>25</v>
      </c>
      <c r="J3698" s="302" t="s">
        <v>25</v>
      </c>
      <c r="K3698" s="103"/>
      <c r="L3698" s="114"/>
      <c r="M3698" s="114"/>
      <c r="N3698" s="103"/>
      <c r="O3698" s="103" t="s">
        <v>17</v>
      </c>
    </row>
    <row r="3699" spans="1:15" ht="24" hidden="1">
      <c r="A3699" s="103">
        <f>MAX(A$3:A3698)+1</f>
        <v>3462</v>
      </c>
      <c r="B3699" s="103">
        <v>330405014</v>
      </c>
      <c r="C3699" s="315" t="s">
        <v>6436</v>
      </c>
      <c r="D3699" s="103"/>
      <c r="E3699" s="103" t="s">
        <v>6437</v>
      </c>
      <c r="F3699" s="114" t="s">
        <v>31</v>
      </c>
      <c r="G3699" s="114" t="s">
        <v>32</v>
      </c>
      <c r="H3699" s="302" t="s">
        <v>25</v>
      </c>
      <c r="I3699" s="302" t="s">
        <v>25</v>
      </c>
      <c r="J3699" s="302" t="s">
        <v>25</v>
      </c>
      <c r="K3699" s="103"/>
      <c r="L3699" s="114"/>
      <c r="M3699" s="114"/>
      <c r="N3699" s="103"/>
      <c r="O3699" s="103" t="s">
        <v>17</v>
      </c>
    </row>
    <row r="3700" spans="1:15" ht="22.5" hidden="1">
      <c r="A3700" s="103">
        <f>MAX(A$3:A3699)+1</f>
        <v>3463</v>
      </c>
      <c r="B3700" s="103">
        <v>330405015</v>
      </c>
      <c r="C3700" s="315" t="s">
        <v>6438</v>
      </c>
      <c r="D3700" s="103"/>
      <c r="E3700" s="103"/>
      <c r="F3700" s="114" t="s">
        <v>31</v>
      </c>
      <c r="G3700" s="114" t="s">
        <v>32</v>
      </c>
      <c r="H3700" s="302" t="s">
        <v>25</v>
      </c>
      <c r="I3700" s="302" t="s">
        <v>25</v>
      </c>
      <c r="J3700" s="302" t="s">
        <v>25</v>
      </c>
      <c r="K3700" s="103"/>
      <c r="L3700" s="114"/>
      <c r="M3700" s="114"/>
      <c r="N3700" s="103"/>
      <c r="O3700" s="103" t="s">
        <v>17</v>
      </c>
    </row>
    <row r="3701" spans="1:15" ht="22.5" hidden="1">
      <c r="A3701" s="103">
        <f>MAX(A$3:A3700)+1</f>
        <v>3464</v>
      </c>
      <c r="B3701" s="103">
        <v>330405016</v>
      </c>
      <c r="C3701" s="315" t="s">
        <v>6439</v>
      </c>
      <c r="D3701" s="103"/>
      <c r="E3701" s="103" t="s">
        <v>2282</v>
      </c>
      <c r="F3701" s="114" t="s">
        <v>31</v>
      </c>
      <c r="G3701" s="114" t="s">
        <v>32</v>
      </c>
      <c r="H3701" s="302" t="s">
        <v>25</v>
      </c>
      <c r="I3701" s="302" t="s">
        <v>25</v>
      </c>
      <c r="J3701" s="302" t="s">
        <v>25</v>
      </c>
      <c r="K3701" s="103"/>
      <c r="L3701" s="114"/>
      <c r="M3701" s="114"/>
      <c r="N3701" s="103"/>
      <c r="O3701" s="103" t="s">
        <v>17</v>
      </c>
    </row>
    <row r="3702" spans="1:15" ht="22.5" hidden="1">
      <c r="A3702" s="103">
        <f>MAX(A$3:A3701)+1</f>
        <v>3465</v>
      </c>
      <c r="B3702" s="103">
        <v>330405017</v>
      </c>
      <c r="C3702" s="317" t="s">
        <v>6440</v>
      </c>
      <c r="D3702" s="154" t="s">
        <v>6441</v>
      </c>
      <c r="E3702" s="154" t="s">
        <v>6442</v>
      </c>
      <c r="F3702" s="114" t="s">
        <v>31</v>
      </c>
      <c r="G3702" s="188" t="s">
        <v>32</v>
      </c>
      <c r="H3702" s="302" t="s">
        <v>25</v>
      </c>
      <c r="I3702" s="302" t="s">
        <v>25</v>
      </c>
      <c r="J3702" s="302" t="s">
        <v>25</v>
      </c>
      <c r="K3702" s="154"/>
      <c r="L3702" s="114"/>
      <c r="M3702" s="188"/>
      <c r="N3702" s="114"/>
      <c r="O3702" s="103" t="s">
        <v>915</v>
      </c>
    </row>
    <row r="3703" spans="1:15" ht="22.5" hidden="1">
      <c r="A3703" s="103">
        <f>MAX(A$3:A3702)+1</f>
        <v>3466</v>
      </c>
      <c r="B3703" s="103">
        <v>330405018</v>
      </c>
      <c r="C3703" s="315" t="s">
        <v>6443</v>
      </c>
      <c r="D3703" s="103"/>
      <c r="E3703" s="103" t="s">
        <v>2282</v>
      </c>
      <c r="F3703" s="114" t="s">
        <v>31</v>
      </c>
      <c r="G3703" s="114" t="s">
        <v>32</v>
      </c>
      <c r="H3703" s="302" t="s">
        <v>25</v>
      </c>
      <c r="I3703" s="302" t="s">
        <v>25</v>
      </c>
      <c r="J3703" s="302" t="s">
        <v>25</v>
      </c>
      <c r="K3703" s="103"/>
      <c r="L3703" s="114"/>
      <c r="M3703" s="114"/>
      <c r="N3703" s="103"/>
      <c r="O3703" s="103" t="s">
        <v>17</v>
      </c>
    </row>
    <row r="3704" spans="1:15" ht="22.5" hidden="1">
      <c r="A3704" s="103">
        <f>MAX(A$3:A3703)+1</f>
        <v>3467</v>
      </c>
      <c r="B3704" s="103">
        <v>330405019</v>
      </c>
      <c r="C3704" s="315" t="s">
        <v>6444</v>
      </c>
      <c r="D3704" s="103"/>
      <c r="E3704" s="103"/>
      <c r="F3704" s="114" t="s">
        <v>31</v>
      </c>
      <c r="G3704" s="114" t="s">
        <v>32</v>
      </c>
      <c r="H3704" s="302" t="s">
        <v>25</v>
      </c>
      <c r="I3704" s="302" t="s">
        <v>25</v>
      </c>
      <c r="J3704" s="302" t="s">
        <v>25</v>
      </c>
      <c r="K3704" s="103"/>
      <c r="L3704" s="114"/>
      <c r="M3704" s="114"/>
      <c r="N3704" s="103"/>
      <c r="O3704" s="103" t="s">
        <v>17</v>
      </c>
    </row>
    <row r="3705" spans="1:15" ht="22.5" hidden="1">
      <c r="A3705" s="103">
        <f>MAX(A$3:A3704)+1</f>
        <v>3468</v>
      </c>
      <c r="B3705" s="103">
        <v>330405020</v>
      </c>
      <c r="C3705" s="315" t="s">
        <v>6445</v>
      </c>
      <c r="D3705" s="103"/>
      <c r="E3705" s="103" t="s">
        <v>2282</v>
      </c>
      <c r="F3705" s="114" t="s">
        <v>31</v>
      </c>
      <c r="G3705" s="114" t="s">
        <v>32</v>
      </c>
      <c r="H3705" s="302" t="s">
        <v>25</v>
      </c>
      <c r="I3705" s="302" t="s">
        <v>25</v>
      </c>
      <c r="J3705" s="302" t="s">
        <v>25</v>
      </c>
      <c r="K3705" s="103"/>
      <c r="L3705" s="114"/>
      <c r="M3705" s="114"/>
      <c r="N3705" s="103"/>
      <c r="O3705" s="103" t="s">
        <v>17</v>
      </c>
    </row>
    <row r="3706" spans="1:15" ht="22.5" hidden="1">
      <c r="A3706" s="103">
        <f>MAX(A$3:A3705)+1</f>
        <v>3469</v>
      </c>
      <c r="B3706" s="103">
        <v>330405021</v>
      </c>
      <c r="C3706" s="315" t="s">
        <v>6446</v>
      </c>
      <c r="D3706" s="103"/>
      <c r="E3706" s="103"/>
      <c r="F3706" s="114" t="s">
        <v>31</v>
      </c>
      <c r="G3706" s="114" t="s">
        <v>32</v>
      </c>
      <c r="H3706" s="302" t="s">
        <v>25</v>
      </c>
      <c r="I3706" s="302" t="s">
        <v>25</v>
      </c>
      <c r="J3706" s="302" t="s">
        <v>25</v>
      </c>
      <c r="K3706" s="103"/>
      <c r="L3706" s="114"/>
      <c r="M3706" s="114"/>
      <c r="N3706" s="103"/>
      <c r="O3706" s="103" t="s">
        <v>17</v>
      </c>
    </row>
    <row r="3707" spans="1:15" ht="22.5" hidden="1">
      <c r="A3707" s="103">
        <f>MAX(A$3:A3706)+1</f>
        <v>3470</v>
      </c>
      <c r="B3707" s="133">
        <v>330405022</v>
      </c>
      <c r="C3707" s="207" t="s">
        <v>6447</v>
      </c>
      <c r="D3707" s="150" t="s">
        <v>6448</v>
      </c>
      <c r="E3707" s="145" t="s">
        <v>6449</v>
      </c>
      <c r="F3707" s="118" t="s">
        <v>23</v>
      </c>
      <c r="G3707" s="80" t="s">
        <v>3723</v>
      </c>
      <c r="H3707" s="302" t="s">
        <v>56</v>
      </c>
      <c r="I3707" s="302" t="s">
        <v>56</v>
      </c>
      <c r="J3707" s="302" t="s">
        <v>56</v>
      </c>
      <c r="K3707" s="244" t="s">
        <v>336</v>
      </c>
      <c r="L3707" s="114"/>
      <c r="M3707" s="253"/>
      <c r="N3707" s="103"/>
      <c r="O3707" s="103" t="s">
        <v>17</v>
      </c>
    </row>
    <row r="3708" spans="1:15" ht="22.5" hidden="1">
      <c r="A3708" s="103">
        <f>MAX(A$3:A3707)+1</f>
        <v>3471</v>
      </c>
      <c r="B3708" s="133">
        <v>330405023</v>
      </c>
      <c r="C3708" s="135" t="s">
        <v>6450</v>
      </c>
      <c r="D3708" s="103" t="s">
        <v>6451</v>
      </c>
      <c r="E3708" s="145"/>
      <c r="F3708" s="114" t="s">
        <v>23</v>
      </c>
      <c r="G3708" s="80" t="s">
        <v>6452</v>
      </c>
      <c r="H3708" s="302" t="s">
        <v>56</v>
      </c>
      <c r="I3708" s="302" t="s">
        <v>56</v>
      </c>
      <c r="J3708" s="302" t="s">
        <v>56</v>
      </c>
      <c r="K3708" s="103"/>
      <c r="L3708" s="114"/>
      <c r="M3708" s="253"/>
      <c r="N3708" s="126"/>
      <c r="O3708" s="103" t="s">
        <v>94</v>
      </c>
    </row>
    <row r="3709" spans="1:15" s="87" customFormat="1" ht="22.5" hidden="1">
      <c r="A3709" s="103"/>
      <c r="B3709" s="103">
        <v>330406</v>
      </c>
      <c r="C3709" s="103" t="s">
        <v>6453</v>
      </c>
      <c r="D3709" s="103"/>
      <c r="E3709" s="103" t="s">
        <v>6454</v>
      </c>
      <c r="F3709" s="114"/>
      <c r="G3709" s="114"/>
      <c r="H3709" s="302"/>
      <c r="I3709" s="302"/>
      <c r="J3709" s="302"/>
      <c r="K3709" s="103"/>
      <c r="L3709" s="114"/>
      <c r="M3709" s="114"/>
      <c r="N3709" s="103"/>
      <c r="O3709" s="103" t="s">
        <v>17</v>
      </c>
    </row>
    <row r="3710" spans="1:15" ht="22.5" hidden="1">
      <c r="A3710" s="103">
        <f>MAX(A$3:A3709)+1</f>
        <v>3472</v>
      </c>
      <c r="B3710" s="103" t="s">
        <v>6455</v>
      </c>
      <c r="C3710" s="164" t="s">
        <v>6456</v>
      </c>
      <c r="D3710" s="103"/>
      <c r="E3710" s="103"/>
      <c r="F3710" s="114" t="s">
        <v>23</v>
      </c>
      <c r="G3710" s="114" t="s">
        <v>3723</v>
      </c>
      <c r="H3710" s="302" t="s">
        <v>56</v>
      </c>
      <c r="I3710" s="302" t="s">
        <v>56</v>
      </c>
      <c r="J3710" s="302" t="s">
        <v>56</v>
      </c>
      <c r="K3710" s="103"/>
      <c r="L3710" s="114"/>
      <c r="M3710" s="114"/>
      <c r="N3710" s="103"/>
      <c r="O3710" s="103" t="s">
        <v>17</v>
      </c>
    </row>
    <row r="3711" spans="1:15" ht="22.5" hidden="1">
      <c r="A3711" s="103">
        <f>MAX(A$3:A3710)+1</f>
        <v>3473</v>
      </c>
      <c r="B3711" s="103">
        <v>330406001</v>
      </c>
      <c r="C3711" s="315" t="s">
        <v>6457</v>
      </c>
      <c r="D3711" s="103"/>
      <c r="E3711" s="103" t="s">
        <v>2282</v>
      </c>
      <c r="F3711" s="114" t="s">
        <v>31</v>
      </c>
      <c r="G3711" s="114" t="s">
        <v>32</v>
      </c>
      <c r="H3711" s="302" t="s">
        <v>25</v>
      </c>
      <c r="I3711" s="302" t="s">
        <v>25</v>
      </c>
      <c r="J3711" s="302" t="s">
        <v>25</v>
      </c>
      <c r="K3711" s="103"/>
      <c r="L3711" s="114"/>
      <c r="M3711" s="114"/>
      <c r="N3711" s="103"/>
      <c r="O3711" s="103" t="s">
        <v>17</v>
      </c>
    </row>
    <row r="3712" spans="1:15" ht="22.5" hidden="1">
      <c r="A3712" s="103">
        <f>MAX(A$3:A3711)+1</f>
        <v>3474</v>
      </c>
      <c r="B3712" s="103">
        <v>330406002</v>
      </c>
      <c r="C3712" s="315" t="s">
        <v>6458</v>
      </c>
      <c r="D3712" s="103"/>
      <c r="E3712" s="103" t="s">
        <v>2282</v>
      </c>
      <c r="F3712" s="114" t="s">
        <v>31</v>
      </c>
      <c r="G3712" s="114" t="s">
        <v>32</v>
      </c>
      <c r="H3712" s="302" t="s">
        <v>25</v>
      </c>
      <c r="I3712" s="302" t="s">
        <v>25</v>
      </c>
      <c r="J3712" s="302" t="s">
        <v>25</v>
      </c>
      <c r="K3712" s="103"/>
      <c r="L3712" s="114"/>
      <c r="M3712" s="114"/>
      <c r="N3712" s="103"/>
      <c r="O3712" s="103" t="s">
        <v>17</v>
      </c>
    </row>
    <row r="3713" spans="1:15" ht="22.5" hidden="1">
      <c r="A3713" s="103">
        <f>MAX(A$3:A3712)+1</f>
        <v>3475</v>
      </c>
      <c r="B3713" s="103">
        <v>330406003</v>
      </c>
      <c r="C3713" s="315" t="s">
        <v>6459</v>
      </c>
      <c r="D3713" s="103"/>
      <c r="E3713" s="103" t="s">
        <v>2282</v>
      </c>
      <c r="F3713" s="114" t="s">
        <v>31</v>
      </c>
      <c r="G3713" s="114" t="s">
        <v>32</v>
      </c>
      <c r="H3713" s="302" t="s">
        <v>25</v>
      </c>
      <c r="I3713" s="302" t="s">
        <v>25</v>
      </c>
      <c r="J3713" s="302" t="s">
        <v>25</v>
      </c>
      <c r="K3713" s="103"/>
      <c r="L3713" s="114"/>
      <c r="M3713" s="114"/>
      <c r="N3713" s="103"/>
      <c r="O3713" s="103" t="s">
        <v>17</v>
      </c>
    </row>
    <row r="3714" spans="1:15" ht="22.5" hidden="1">
      <c r="A3714" s="103">
        <f>MAX(A$3:A3713)+1</f>
        <v>3476</v>
      </c>
      <c r="B3714" s="103">
        <v>330406004</v>
      </c>
      <c r="C3714" s="315" t="s">
        <v>6460</v>
      </c>
      <c r="D3714" s="103"/>
      <c r="E3714" s="103" t="s">
        <v>2282</v>
      </c>
      <c r="F3714" s="114" t="s">
        <v>31</v>
      </c>
      <c r="G3714" s="114" t="s">
        <v>32</v>
      </c>
      <c r="H3714" s="302" t="s">
        <v>25</v>
      </c>
      <c r="I3714" s="302" t="s">
        <v>25</v>
      </c>
      <c r="J3714" s="302" t="s">
        <v>25</v>
      </c>
      <c r="K3714" s="103"/>
      <c r="L3714" s="114"/>
      <c r="M3714" s="114"/>
      <c r="N3714" s="103"/>
      <c r="O3714" s="103" t="s">
        <v>17</v>
      </c>
    </row>
    <row r="3715" spans="1:15" ht="22.5" hidden="1">
      <c r="A3715" s="103">
        <f>MAX(A$3:A3714)+1</f>
        <v>3477</v>
      </c>
      <c r="B3715" s="103">
        <v>330406005</v>
      </c>
      <c r="C3715" s="315" t="s">
        <v>6461</v>
      </c>
      <c r="D3715" s="103"/>
      <c r="E3715" s="103"/>
      <c r="F3715" s="114" t="s">
        <v>31</v>
      </c>
      <c r="G3715" s="114" t="s">
        <v>32</v>
      </c>
      <c r="H3715" s="302" t="s">
        <v>25</v>
      </c>
      <c r="I3715" s="302" t="s">
        <v>25</v>
      </c>
      <c r="J3715" s="302" t="s">
        <v>25</v>
      </c>
      <c r="K3715" s="103"/>
      <c r="L3715" s="114"/>
      <c r="M3715" s="114"/>
      <c r="N3715" s="103"/>
      <c r="O3715" s="103" t="s">
        <v>17</v>
      </c>
    </row>
    <row r="3716" spans="1:15" ht="22.5" hidden="1">
      <c r="A3716" s="103">
        <f>MAX(A$3:A3715)+1</f>
        <v>3478</v>
      </c>
      <c r="B3716" s="103">
        <v>330406006</v>
      </c>
      <c r="C3716" s="315" t="s">
        <v>6462</v>
      </c>
      <c r="D3716" s="103"/>
      <c r="E3716" s="103" t="s">
        <v>2282</v>
      </c>
      <c r="F3716" s="114" t="s">
        <v>31</v>
      </c>
      <c r="G3716" s="114" t="s">
        <v>32</v>
      </c>
      <c r="H3716" s="302" t="s">
        <v>25</v>
      </c>
      <c r="I3716" s="302" t="s">
        <v>25</v>
      </c>
      <c r="J3716" s="302" t="s">
        <v>25</v>
      </c>
      <c r="K3716" s="103"/>
      <c r="L3716" s="114"/>
      <c r="M3716" s="114"/>
      <c r="N3716" s="103"/>
      <c r="O3716" s="103" t="s">
        <v>17</v>
      </c>
    </row>
    <row r="3717" spans="1:15" ht="22.5" hidden="1">
      <c r="A3717" s="103">
        <f>MAX(A$3:A3716)+1</f>
        <v>3479</v>
      </c>
      <c r="B3717" s="103">
        <v>330406007</v>
      </c>
      <c r="C3717" s="315" t="s">
        <v>6463</v>
      </c>
      <c r="D3717" s="103"/>
      <c r="E3717" s="103"/>
      <c r="F3717" s="114" t="s">
        <v>31</v>
      </c>
      <c r="G3717" s="114" t="s">
        <v>32</v>
      </c>
      <c r="H3717" s="302" t="s">
        <v>25</v>
      </c>
      <c r="I3717" s="302" t="s">
        <v>25</v>
      </c>
      <c r="J3717" s="302" t="s">
        <v>25</v>
      </c>
      <c r="K3717" s="103"/>
      <c r="L3717" s="114"/>
      <c r="M3717" s="114"/>
      <c r="N3717" s="103"/>
      <c r="O3717" s="103" t="s">
        <v>17</v>
      </c>
    </row>
    <row r="3718" spans="1:15" ht="22.5" hidden="1">
      <c r="A3718" s="103">
        <f>MAX(A$3:A3717)+1</f>
        <v>3480</v>
      </c>
      <c r="B3718" s="103">
        <v>330406008</v>
      </c>
      <c r="C3718" s="315" t="s">
        <v>6464</v>
      </c>
      <c r="D3718" s="103"/>
      <c r="E3718" s="103" t="s">
        <v>2282</v>
      </c>
      <c r="F3718" s="114" t="s">
        <v>31</v>
      </c>
      <c r="G3718" s="114" t="s">
        <v>32</v>
      </c>
      <c r="H3718" s="302" t="s">
        <v>25</v>
      </c>
      <c r="I3718" s="302" t="s">
        <v>25</v>
      </c>
      <c r="J3718" s="302" t="s">
        <v>25</v>
      </c>
      <c r="K3718" s="103"/>
      <c r="L3718" s="114"/>
      <c r="M3718" s="114"/>
      <c r="N3718" s="103"/>
      <c r="O3718" s="103" t="s">
        <v>17</v>
      </c>
    </row>
    <row r="3719" spans="1:15" ht="22.5" hidden="1">
      <c r="A3719" s="103">
        <f>MAX(A$3:A3718)+1</f>
        <v>3481</v>
      </c>
      <c r="B3719" s="103">
        <v>330406009</v>
      </c>
      <c r="C3719" s="315" t="s">
        <v>6465</v>
      </c>
      <c r="D3719" s="103"/>
      <c r="E3719" s="103" t="s">
        <v>2282</v>
      </c>
      <c r="F3719" s="114" t="s">
        <v>31</v>
      </c>
      <c r="G3719" s="114" t="s">
        <v>32</v>
      </c>
      <c r="H3719" s="302" t="s">
        <v>25</v>
      </c>
      <c r="I3719" s="302" t="s">
        <v>25</v>
      </c>
      <c r="J3719" s="302" t="s">
        <v>25</v>
      </c>
      <c r="K3719" s="103"/>
      <c r="L3719" s="114"/>
      <c r="M3719" s="114"/>
      <c r="N3719" s="103"/>
      <c r="O3719" s="103" t="s">
        <v>17</v>
      </c>
    </row>
    <row r="3720" spans="1:15" ht="24" hidden="1">
      <c r="A3720" s="103">
        <f>MAX(A$3:A3719)+1</f>
        <v>3482</v>
      </c>
      <c r="B3720" s="103">
        <v>330406010</v>
      </c>
      <c r="C3720" s="315" t="s">
        <v>6466</v>
      </c>
      <c r="D3720" s="103"/>
      <c r="E3720" s="103"/>
      <c r="F3720" s="114" t="s">
        <v>31</v>
      </c>
      <c r="G3720" s="114" t="s">
        <v>32</v>
      </c>
      <c r="H3720" s="302" t="s">
        <v>25</v>
      </c>
      <c r="I3720" s="302" t="s">
        <v>25</v>
      </c>
      <c r="J3720" s="302" t="s">
        <v>25</v>
      </c>
      <c r="K3720" s="103"/>
      <c r="L3720" s="114"/>
      <c r="M3720" s="114"/>
      <c r="N3720" s="103"/>
      <c r="O3720" s="103" t="s">
        <v>17</v>
      </c>
    </row>
    <row r="3721" spans="1:15" ht="22.5" hidden="1">
      <c r="A3721" s="103">
        <f>MAX(A$3:A3720)+1</f>
        <v>3483</v>
      </c>
      <c r="B3721" s="103">
        <v>330406011</v>
      </c>
      <c r="C3721" s="315" t="s">
        <v>6467</v>
      </c>
      <c r="D3721" s="103"/>
      <c r="E3721" s="103" t="s">
        <v>2282</v>
      </c>
      <c r="F3721" s="114" t="s">
        <v>31</v>
      </c>
      <c r="G3721" s="114" t="s">
        <v>32</v>
      </c>
      <c r="H3721" s="302" t="s">
        <v>25</v>
      </c>
      <c r="I3721" s="302" t="s">
        <v>25</v>
      </c>
      <c r="J3721" s="302" t="s">
        <v>25</v>
      </c>
      <c r="K3721" s="103"/>
      <c r="L3721" s="114"/>
      <c r="M3721" s="114"/>
      <c r="N3721" s="103"/>
      <c r="O3721" s="103" t="s">
        <v>17</v>
      </c>
    </row>
    <row r="3722" spans="1:15" ht="22.5" hidden="1">
      <c r="A3722" s="103">
        <f>MAX(A$3:A3721)+1</f>
        <v>3484</v>
      </c>
      <c r="B3722" s="103">
        <v>330406012</v>
      </c>
      <c r="C3722" s="315" t="s">
        <v>6468</v>
      </c>
      <c r="D3722" s="103"/>
      <c r="E3722" s="103" t="s">
        <v>2282</v>
      </c>
      <c r="F3722" s="114" t="s">
        <v>31</v>
      </c>
      <c r="G3722" s="114" t="s">
        <v>32</v>
      </c>
      <c r="H3722" s="302" t="s">
        <v>25</v>
      </c>
      <c r="I3722" s="302" t="s">
        <v>25</v>
      </c>
      <c r="J3722" s="302" t="s">
        <v>25</v>
      </c>
      <c r="K3722" s="103"/>
      <c r="L3722" s="114"/>
      <c r="M3722" s="114"/>
      <c r="N3722" s="103"/>
      <c r="O3722" s="103" t="s">
        <v>17</v>
      </c>
    </row>
    <row r="3723" spans="1:15" ht="22.5" hidden="1">
      <c r="A3723" s="103">
        <f>MAX(A$3:A3722)+1</f>
        <v>3485</v>
      </c>
      <c r="B3723" s="103">
        <v>330406013</v>
      </c>
      <c r="C3723" s="315" t="s">
        <v>6469</v>
      </c>
      <c r="D3723" s="103"/>
      <c r="E3723" s="103" t="s">
        <v>2282</v>
      </c>
      <c r="F3723" s="114" t="s">
        <v>31</v>
      </c>
      <c r="G3723" s="114" t="s">
        <v>32</v>
      </c>
      <c r="H3723" s="302" t="s">
        <v>25</v>
      </c>
      <c r="I3723" s="302" t="s">
        <v>25</v>
      </c>
      <c r="J3723" s="302" t="s">
        <v>25</v>
      </c>
      <c r="K3723" s="103"/>
      <c r="L3723" s="114"/>
      <c r="M3723" s="114"/>
      <c r="N3723" s="103"/>
      <c r="O3723" s="103" t="s">
        <v>17</v>
      </c>
    </row>
    <row r="3724" spans="1:15" ht="22.5" hidden="1">
      <c r="A3724" s="103">
        <f>MAX(A$3:A3723)+1</f>
        <v>3486</v>
      </c>
      <c r="B3724" s="103">
        <v>330406014</v>
      </c>
      <c r="C3724" s="315" t="s">
        <v>6470</v>
      </c>
      <c r="D3724" s="103"/>
      <c r="E3724" s="103"/>
      <c r="F3724" s="114" t="s">
        <v>31</v>
      </c>
      <c r="G3724" s="114" t="s">
        <v>32</v>
      </c>
      <c r="H3724" s="302" t="s">
        <v>25</v>
      </c>
      <c r="I3724" s="302" t="s">
        <v>25</v>
      </c>
      <c r="J3724" s="302" t="s">
        <v>25</v>
      </c>
      <c r="K3724" s="103"/>
      <c r="L3724" s="114"/>
      <c r="M3724" s="114"/>
      <c r="N3724" s="103"/>
      <c r="O3724" s="103" t="s">
        <v>17</v>
      </c>
    </row>
    <row r="3725" spans="1:15" ht="24" hidden="1">
      <c r="A3725" s="103">
        <f>MAX(A$3:A3724)+1</f>
        <v>3487</v>
      </c>
      <c r="B3725" s="103">
        <v>330406015</v>
      </c>
      <c r="C3725" s="315" t="s">
        <v>6471</v>
      </c>
      <c r="D3725" s="103"/>
      <c r="E3725" s="103" t="s">
        <v>2282</v>
      </c>
      <c r="F3725" s="114" t="s">
        <v>31</v>
      </c>
      <c r="G3725" s="114" t="s">
        <v>32</v>
      </c>
      <c r="H3725" s="302" t="s">
        <v>25</v>
      </c>
      <c r="I3725" s="302" t="s">
        <v>25</v>
      </c>
      <c r="J3725" s="302" t="s">
        <v>25</v>
      </c>
      <c r="K3725" s="103"/>
      <c r="L3725" s="114"/>
      <c r="M3725" s="114"/>
      <c r="N3725" s="103"/>
      <c r="O3725" s="103" t="s">
        <v>17</v>
      </c>
    </row>
    <row r="3726" spans="1:15" ht="24" hidden="1">
      <c r="A3726" s="103">
        <f>MAX(A$3:A3725)+1</f>
        <v>3488</v>
      </c>
      <c r="B3726" s="103">
        <v>330406016</v>
      </c>
      <c r="C3726" s="315" t="s">
        <v>6472</v>
      </c>
      <c r="D3726" s="103"/>
      <c r="E3726" s="103" t="s">
        <v>6473</v>
      </c>
      <c r="F3726" s="114" t="s">
        <v>36</v>
      </c>
      <c r="G3726" s="114" t="s">
        <v>32</v>
      </c>
      <c r="H3726" s="302" t="s">
        <v>25</v>
      </c>
      <c r="I3726" s="302" t="s">
        <v>25</v>
      </c>
      <c r="J3726" s="302" t="s">
        <v>25</v>
      </c>
      <c r="K3726" s="103"/>
      <c r="L3726" s="114"/>
      <c r="M3726" s="114"/>
      <c r="N3726" s="103"/>
      <c r="O3726" s="103" t="s">
        <v>17</v>
      </c>
    </row>
    <row r="3727" spans="1:15" ht="22.5" hidden="1">
      <c r="A3727" s="103">
        <f>MAX(A$3:A3726)+1</f>
        <v>3489</v>
      </c>
      <c r="B3727" s="103">
        <v>330406017</v>
      </c>
      <c r="C3727" s="315" t="s">
        <v>6474</v>
      </c>
      <c r="D3727" s="103" t="s">
        <v>6475</v>
      </c>
      <c r="E3727" s="103" t="s">
        <v>2282</v>
      </c>
      <c r="F3727" s="114" t="s">
        <v>31</v>
      </c>
      <c r="G3727" s="114" t="s">
        <v>32</v>
      </c>
      <c r="H3727" s="302" t="s">
        <v>25</v>
      </c>
      <c r="I3727" s="302" t="s">
        <v>25</v>
      </c>
      <c r="J3727" s="302" t="s">
        <v>25</v>
      </c>
      <c r="K3727" s="103"/>
      <c r="L3727" s="114"/>
      <c r="M3727" s="114"/>
      <c r="N3727" s="103"/>
      <c r="O3727" s="103" t="s">
        <v>17</v>
      </c>
    </row>
    <row r="3728" spans="1:15" ht="24" hidden="1">
      <c r="A3728" s="103">
        <f>MAX(A$3:A3727)+1</f>
        <v>3490</v>
      </c>
      <c r="B3728" s="103">
        <v>330406018</v>
      </c>
      <c r="C3728" s="315" t="s">
        <v>6476</v>
      </c>
      <c r="D3728" s="103"/>
      <c r="E3728" s="103" t="s">
        <v>2282</v>
      </c>
      <c r="F3728" s="114" t="s">
        <v>31</v>
      </c>
      <c r="G3728" s="114" t="s">
        <v>32</v>
      </c>
      <c r="H3728" s="302" t="s">
        <v>25</v>
      </c>
      <c r="I3728" s="302" t="s">
        <v>25</v>
      </c>
      <c r="J3728" s="302" t="s">
        <v>25</v>
      </c>
      <c r="K3728" s="103"/>
      <c r="L3728" s="114"/>
      <c r="M3728" s="114"/>
      <c r="N3728" s="103"/>
      <c r="O3728" s="103" t="s">
        <v>17</v>
      </c>
    </row>
    <row r="3729" spans="1:15" ht="22.5" hidden="1">
      <c r="A3729" s="103">
        <f>MAX(A$3:A3728)+1</f>
        <v>3491</v>
      </c>
      <c r="B3729" s="103">
        <v>330406019</v>
      </c>
      <c r="C3729" s="315" t="s">
        <v>6477</v>
      </c>
      <c r="D3729" s="103" t="s">
        <v>6478</v>
      </c>
      <c r="E3729" s="103"/>
      <c r="F3729" s="114" t="s">
        <v>31</v>
      </c>
      <c r="G3729" s="114" t="s">
        <v>32</v>
      </c>
      <c r="H3729" s="302" t="s">
        <v>25</v>
      </c>
      <c r="I3729" s="302" t="s">
        <v>25</v>
      </c>
      <c r="J3729" s="302" t="s">
        <v>25</v>
      </c>
      <c r="K3729" s="103"/>
      <c r="L3729" s="114"/>
      <c r="M3729" s="114"/>
      <c r="N3729" s="103"/>
      <c r="O3729" s="103" t="s">
        <v>17</v>
      </c>
    </row>
    <row r="3730" spans="1:15" ht="22.5" hidden="1">
      <c r="A3730" s="103">
        <f>MAX(A$3:A3729)+1</f>
        <v>3492</v>
      </c>
      <c r="B3730" s="103" t="s">
        <v>6479</v>
      </c>
      <c r="C3730" s="318" t="s">
        <v>6480</v>
      </c>
      <c r="D3730" s="103"/>
      <c r="E3730" s="103"/>
      <c r="F3730" s="114" t="s">
        <v>31</v>
      </c>
      <c r="G3730" s="114" t="s">
        <v>32</v>
      </c>
      <c r="H3730" s="302" t="s">
        <v>25</v>
      </c>
      <c r="I3730" s="302" t="s">
        <v>25</v>
      </c>
      <c r="J3730" s="302" t="s">
        <v>25</v>
      </c>
      <c r="K3730" s="103"/>
      <c r="L3730" s="114"/>
      <c r="M3730" s="114"/>
      <c r="N3730" s="103"/>
      <c r="O3730" s="103" t="s">
        <v>17</v>
      </c>
    </row>
    <row r="3731" spans="1:15" ht="22.5" hidden="1">
      <c r="A3731" s="103">
        <f>MAX(A$3:A3730)+1</f>
        <v>3493</v>
      </c>
      <c r="B3731" s="103">
        <v>330406020</v>
      </c>
      <c r="C3731" s="164" t="s">
        <v>6481</v>
      </c>
      <c r="D3731" s="103"/>
      <c r="E3731" s="103" t="s">
        <v>6482</v>
      </c>
      <c r="F3731" s="114" t="s">
        <v>31</v>
      </c>
      <c r="G3731" s="114" t="s">
        <v>719</v>
      </c>
      <c r="H3731" s="302" t="s">
        <v>25</v>
      </c>
      <c r="I3731" s="302" t="s">
        <v>25</v>
      </c>
      <c r="J3731" s="302" t="s">
        <v>25</v>
      </c>
      <c r="K3731" s="103"/>
      <c r="L3731" s="114"/>
      <c r="M3731" s="114"/>
      <c r="N3731" s="103"/>
      <c r="O3731" s="103" t="s">
        <v>17</v>
      </c>
    </row>
    <row r="3732" spans="1:15" ht="22.5" hidden="1">
      <c r="A3732" s="103">
        <f>MAX(A$3:A3731)+1</f>
        <v>3494</v>
      </c>
      <c r="B3732" s="103">
        <v>330406021</v>
      </c>
      <c r="C3732" s="164" t="s">
        <v>6483</v>
      </c>
      <c r="D3732" s="103"/>
      <c r="E3732" s="103"/>
      <c r="F3732" s="114" t="s">
        <v>31</v>
      </c>
      <c r="G3732" s="114" t="s">
        <v>719</v>
      </c>
      <c r="H3732" s="302" t="s">
        <v>25</v>
      </c>
      <c r="I3732" s="302" t="s">
        <v>25</v>
      </c>
      <c r="J3732" s="302" t="s">
        <v>25</v>
      </c>
      <c r="K3732" s="103"/>
      <c r="L3732" s="114"/>
      <c r="M3732" s="114"/>
      <c r="N3732" s="103"/>
      <c r="O3732" s="103" t="s">
        <v>17</v>
      </c>
    </row>
    <row r="3733" spans="1:15" s="87" customFormat="1" ht="22.5" hidden="1">
      <c r="A3733" s="103"/>
      <c r="B3733" s="103">
        <v>330407</v>
      </c>
      <c r="C3733" s="103" t="s">
        <v>6484</v>
      </c>
      <c r="D3733" s="103"/>
      <c r="E3733" s="103"/>
      <c r="F3733" s="114"/>
      <c r="G3733" s="114"/>
      <c r="H3733" s="302"/>
      <c r="I3733" s="302"/>
      <c r="J3733" s="302"/>
      <c r="K3733" s="103"/>
      <c r="L3733" s="114"/>
      <c r="M3733" s="114"/>
      <c r="N3733" s="103"/>
      <c r="O3733" s="103" t="s">
        <v>17</v>
      </c>
    </row>
    <row r="3734" spans="1:15" ht="22.5" hidden="1">
      <c r="A3734" s="103">
        <f>MAX(A$3:A3733)+1</f>
        <v>3495</v>
      </c>
      <c r="B3734" s="103">
        <v>330407001</v>
      </c>
      <c r="C3734" s="315" t="s">
        <v>6485</v>
      </c>
      <c r="D3734" s="286" t="s">
        <v>6486</v>
      </c>
      <c r="E3734" s="315"/>
      <c r="F3734" s="114" t="s">
        <v>31</v>
      </c>
      <c r="G3734" s="114" t="s">
        <v>32</v>
      </c>
      <c r="H3734" s="302" t="s">
        <v>25</v>
      </c>
      <c r="I3734" s="302" t="s">
        <v>25</v>
      </c>
      <c r="J3734" s="302" t="s">
        <v>25</v>
      </c>
      <c r="K3734" s="244"/>
      <c r="L3734" s="114"/>
      <c r="M3734" s="114"/>
      <c r="N3734" s="103"/>
      <c r="O3734" s="103" t="s">
        <v>17</v>
      </c>
    </row>
    <row r="3735" spans="1:15" ht="24" hidden="1">
      <c r="A3735" s="103">
        <f>MAX(A$3:A3734)+1</f>
        <v>3496</v>
      </c>
      <c r="B3735" s="103">
        <v>330407002</v>
      </c>
      <c r="C3735" s="315" t="s">
        <v>6487</v>
      </c>
      <c r="D3735" s="286"/>
      <c r="E3735" s="315" t="s">
        <v>6488</v>
      </c>
      <c r="F3735" s="114" t="s">
        <v>31</v>
      </c>
      <c r="G3735" s="114" t="s">
        <v>32</v>
      </c>
      <c r="H3735" s="302" t="s">
        <v>25</v>
      </c>
      <c r="I3735" s="302" t="s">
        <v>25</v>
      </c>
      <c r="J3735" s="302" t="s">
        <v>25</v>
      </c>
      <c r="K3735" s="244"/>
      <c r="L3735" s="114"/>
      <c r="M3735" s="114"/>
      <c r="N3735" s="103"/>
      <c r="O3735" s="103" t="s">
        <v>17</v>
      </c>
    </row>
    <row r="3736" spans="1:15" ht="22.5" hidden="1">
      <c r="A3736" s="103">
        <f>MAX(A$3:A3735)+1</f>
        <v>3497</v>
      </c>
      <c r="B3736" s="103">
        <v>330407003</v>
      </c>
      <c r="C3736" s="315" t="s">
        <v>6489</v>
      </c>
      <c r="D3736" s="286"/>
      <c r="E3736" s="315" t="s">
        <v>6490</v>
      </c>
      <c r="F3736" s="114" t="s">
        <v>31</v>
      </c>
      <c r="G3736" s="114" t="s">
        <v>32</v>
      </c>
      <c r="H3736" s="302" t="s">
        <v>25</v>
      </c>
      <c r="I3736" s="302" t="s">
        <v>25</v>
      </c>
      <c r="J3736" s="302" t="s">
        <v>25</v>
      </c>
      <c r="K3736" s="244"/>
      <c r="L3736" s="114"/>
      <c r="M3736" s="114"/>
      <c r="N3736" s="103"/>
      <c r="O3736" s="103" t="s">
        <v>17</v>
      </c>
    </row>
    <row r="3737" spans="1:15" ht="22.5" hidden="1">
      <c r="A3737" s="103">
        <f>MAX(A$3:A3736)+1</f>
        <v>3498</v>
      </c>
      <c r="B3737" s="103">
        <v>330407004</v>
      </c>
      <c r="C3737" s="315" t="s">
        <v>6491</v>
      </c>
      <c r="D3737" s="286" t="s">
        <v>6492</v>
      </c>
      <c r="E3737" s="315" t="s">
        <v>6493</v>
      </c>
      <c r="F3737" s="114" t="s">
        <v>31</v>
      </c>
      <c r="G3737" s="114" t="s">
        <v>32</v>
      </c>
      <c r="H3737" s="302" t="s">
        <v>25</v>
      </c>
      <c r="I3737" s="302" t="s">
        <v>25</v>
      </c>
      <c r="J3737" s="302" t="s">
        <v>25</v>
      </c>
      <c r="K3737" s="244" t="s">
        <v>6494</v>
      </c>
      <c r="L3737" s="114"/>
      <c r="M3737" s="114"/>
      <c r="N3737" s="103"/>
      <c r="O3737" s="103" t="s">
        <v>17</v>
      </c>
    </row>
    <row r="3738" spans="1:15" ht="22.5" hidden="1">
      <c r="A3738" s="103">
        <f>MAX(A$3:A3737)+1</f>
        <v>3499</v>
      </c>
      <c r="B3738" s="103" t="s">
        <v>6495</v>
      </c>
      <c r="C3738" s="181" t="s">
        <v>6496</v>
      </c>
      <c r="D3738" s="286"/>
      <c r="E3738" s="315"/>
      <c r="F3738" s="114" t="s">
        <v>31</v>
      </c>
      <c r="G3738" s="114" t="s">
        <v>32</v>
      </c>
      <c r="H3738" s="302" t="s">
        <v>25</v>
      </c>
      <c r="I3738" s="302" t="s">
        <v>25</v>
      </c>
      <c r="J3738" s="302" t="s">
        <v>25</v>
      </c>
      <c r="K3738" s="244" t="s">
        <v>6496</v>
      </c>
      <c r="L3738" s="114"/>
      <c r="M3738" s="114"/>
      <c r="N3738" s="103"/>
      <c r="O3738" s="103" t="s">
        <v>17</v>
      </c>
    </row>
    <row r="3739" spans="1:15" ht="24" hidden="1">
      <c r="A3739" s="103">
        <f>MAX(A$3:A3738)+1</f>
        <v>3500</v>
      </c>
      <c r="B3739" s="103">
        <v>330407005</v>
      </c>
      <c r="C3739" s="315" t="s">
        <v>6497</v>
      </c>
      <c r="D3739" s="286" t="s">
        <v>6498</v>
      </c>
      <c r="E3739" s="315" t="s">
        <v>6499</v>
      </c>
      <c r="F3739" s="114" t="s">
        <v>31</v>
      </c>
      <c r="G3739" s="114" t="s">
        <v>32</v>
      </c>
      <c r="H3739" s="302" t="s">
        <v>25</v>
      </c>
      <c r="I3739" s="302" t="s">
        <v>25</v>
      </c>
      <c r="J3739" s="302" t="s">
        <v>25</v>
      </c>
      <c r="K3739" s="244" t="s">
        <v>6494</v>
      </c>
      <c r="L3739" s="114"/>
      <c r="M3739" s="114"/>
      <c r="N3739" s="103"/>
      <c r="O3739" s="103" t="s">
        <v>17</v>
      </c>
    </row>
    <row r="3740" spans="1:15" ht="22.5" hidden="1">
      <c r="A3740" s="103">
        <f>MAX(A$3:A3739)+1</f>
        <v>3501</v>
      </c>
      <c r="B3740" s="103" t="s">
        <v>6500</v>
      </c>
      <c r="C3740" s="181" t="s">
        <v>6496</v>
      </c>
      <c r="D3740" s="286"/>
      <c r="E3740" s="315"/>
      <c r="F3740" s="114" t="s">
        <v>31</v>
      </c>
      <c r="G3740" s="114" t="s">
        <v>32</v>
      </c>
      <c r="H3740" s="302" t="s">
        <v>25</v>
      </c>
      <c r="I3740" s="302" t="s">
        <v>25</v>
      </c>
      <c r="J3740" s="302" t="s">
        <v>25</v>
      </c>
      <c r="K3740" s="244" t="s">
        <v>6496</v>
      </c>
      <c r="L3740" s="114"/>
      <c r="M3740" s="114"/>
      <c r="N3740" s="103"/>
      <c r="O3740" s="103" t="s">
        <v>17</v>
      </c>
    </row>
    <row r="3741" spans="1:15" ht="22.5" hidden="1">
      <c r="A3741" s="103">
        <f>MAX(A$3:A3740)+1</f>
        <v>3502</v>
      </c>
      <c r="B3741" s="103">
        <v>330407006</v>
      </c>
      <c r="C3741" s="315" t="s">
        <v>6501</v>
      </c>
      <c r="D3741" s="286"/>
      <c r="E3741" s="315" t="s">
        <v>6502</v>
      </c>
      <c r="F3741" s="114" t="s">
        <v>31</v>
      </c>
      <c r="G3741" s="114" t="s">
        <v>32</v>
      </c>
      <c r="H3741" s="302" t="s">
        <v>25</v>
      </c>
      <c r="I3741" s="302" t="s">
        <v>25</v>
      </c>
      <c r="J3741" s="302" t="s">
        <v>25</v>
      </c>
      <c r="K3741" s="244"/>
      <c r="L3741" s="114"/>
      <c r="M3741" s="114"/>
      <c r="N3741" s="103"/>
      <c r="O3741" s="103" t="s">
        <v>17</v>
      </c>
    </row>
    <row r="3742" spans="1:15" ht="22.5" hidden="1">
      <c r="A3742" s="103">
        <f>MAX(A$3:A3741)+1</f>
        <v>3503</v>
      </c>
      <c r="B3742" s="103">
        <v>330407007</v>
      </c>
      <c r="C3742" s="315" t="s">
        <v>6503</v>
      </c>
      <c r="D3742" s="286"/>
      <c r="E3742" s="315"/>
      <c r="F3742" s="114" t="s">
        <v>31</v>
      </c>
      <c r="G3742" s="114" t="s">
        <v>32</v>
      </c>
      <c r="H3742" s="302" t="s">
        <v>25</v>
      </c>
      <c r="I3742" s="302" t="s">
        <v>25</v>
      </c>
      <c r="J3742" s="302" t="s">
        <v>25</v>
      </c>
      <c r="K3742" s="244"/>
      <c r="L3742" s="114"/>
      <c r="M3742" s="114"/>
      <c r="N3742" s="103"/>
      <c r="O3742" s="103" t="s">
        <v>17</v>
      </c>
    </row>
    <row r="3743" spans="1:15" ht="22.5" hidden="1">
      <c r="A3743" s="103">
        <f>MAX(A$3:A3742)+1</f>
        <v>3504</v>
      </c>
      <c r="B3743" s="103">
        <v>330407008</v>
      </c>
      <c r="C3743" s="315" t="s">
        <v>6504</v>
      </c>
      <c r="D3743" s="286"/>
      <c r="E3743" s="315"/>
      <c r="F3743" s="114" t="s">
        <v>31</v>
      </c>
      <c r="G3743" s="114" t="s">
        <v>32</v>
      </c>
      <c r="H3743" s="302" t="s">
        <v>25</v>
      </c>
      <c r="I3743" s="302" t="s">
        <v>25</v>
      </c>
      <c r="J3743" s="302" t="s">
        <v>25</v>
      </c>
      <c r="K3743" s="244"/>
      <c r="L3743" s="114"/>
      <c r="M3743" s="114"/>
      <c r="N3743" s="103"/>
      <c r="O3743" s="103" t="s">
        <v>17</v>
      </c>
    </row>
    <row r="3744" spans="1:15" ht="22.5" hidden="1">
      <c r="A3744" s="103">
        <f>MAX(A$3:A3743)+1</f>
        <v>3505</v>
      </c>
      <c r="B3744" s="103">
        <v>330407009</v>
      </c>
      <c r="C3744" s="315" t="s">
        <v>6505</v>
      </c>
      <c r="D3744" s="286"/>
      <c r="E3744" s="315"/>
      <c r="F3744" s="114" t="s">
        <v>31</v>
      </c>
      <c r="G3744" s="114" t="s">
        <v>32</v>
      </c>
      <c r="H3744" s="302" t="s">
        <v>25</v>
      </c>
      <c r="I3744" s="302" t="s">
        <v>25</v>
      </c>
      <c r="J3744" s="302" t="s">
        <v>25</v>
      </c>
      <c r="K3744" s="244"/>
      <c r="L3744" s="114"/>
      <c r="M3744" s="114"/>
      <c r="N3744" s="103"/>
      <c r="O3744" s="103" t="s">
        <v>17</v>
      </c>
    </row>
    <row r="3745" spans="1:15" ht="22.5" hidden="1">
      <c r="A3745" s="103">
        <f>MAX(A$3:A3744)+1</f>
        <v>3506</v>
      </c>
      <c r="B3745" s="103">
        <v>330407010</v>
      </c>
      <c r="C3745" s="315" t="s">
        <v>6506</v>
      </c>
      <c r="D3745" s="286"/>
      <c r="E3745" s="315"/>
      <c r="F3745" s="114" t="s">
        <v>31</v>
      </c>
      <c r="G3745" s="114" t="s">
        <v>32</v>
      </c>
      <c r="H3745" s="302" t="s">
        <v>25</v>
      </c>
      <c r="I3745" s="302" t="s">
        <v>25</v>
      </c>
      <c r="J3745" s="302" t="s">
        <v>25</v>
      </c>
      <c r="K3745" s="244"/>
      <c r="L3745" s="114"/>
      <c r="M3745" s="114"/>
      <c r="N3745" s="103"/>
      <c r="O3745" s="103" t="s">
        <v>17</v>
      </c>
    </row>
    <row r="3746" spans="1:15" ht="22.5" hidden="1">
      <c r="A3746" s="103">
        <f>MAX(A$3:A3745)+1</f>
        <v>3507</v>
      </c>
      <c r="B3746" s="103">
        <v>330407011</v>
      </c>
      <c r="C3746" s="315" t="s">
        <v>6507</v>
      </c>
      <c r="D3746" s="286"/>
      <c r="E3746" s="315"/>
      <c r="F3746" s="114" t="s">
        <v>31</v>
      </c>
      <c r="G3746" s="114" t="s">
        <v>32</v>
      </c>
      <c r="H3746" s="302" t="s">
        <v>25</v>
      </c>
      <c r="I3746" s="302" t="s">
        <v>25</v>
      </c>
      <c r="J3746" s="302" t="s">
        <v>25</v>
      </c>
      <c r="K3746" s="244"/>
      <c r="L3746" s="114"/>
      <c r="M3746" s="114"/>
      <c r="N3746" s="103"/>
      <c r="O3746" s="103" t="s">
        <v>17</v>
      </c>
    </row>
    <row r="3747" spans="1:15" ht="22.5" hidden="1">
      <c r="A3747" s="103">
        <f>MAX(A$3:A3746)+1</f>
        <v>3508</v>
      </c>
      <c r="B3747" s="103">
        <v>330407012</v>
      </c>
      <c r="C3747" s="315" t="s">
        <v>6508</v>
      </c>
      <c r="D3747" s="286" t="s">
        <v>6509</v>
      </c>
      <c r="E3747" s="315" t="s">
        <v>6493</v>
      </c>
      <c r="F3747" s="114" t="s">
        <v>31</v>
      </c>
      <c r="G3747" s="114" t="s">
        <v>32</v>
      </c>
      <c r="H3747" s="302" t="s">
        <v>25</v>
      </c>
      <c r="I3747" s="302" t="s">
        <v>25</v>
      </c>
      <c r="J3747" s="302" t="s">
        <v>25</v>
      </c>
      <c r="K3747" s="244"/>
      <c r="L3747" s="114"/>
      <c r="M3747" s="114"/>
      <c r="N3747" s="103"/>
      <c r="O3747" s="103" t="s">
        <v>17</v>
      </c>
    </row>
    <row r="3748" spans="1:15" ht="22.5" hidden="1">
      <c r="A3748" s="103">
        <f>MAX(A$3:A3747)+1</f>
        <v>3509</v>
      </c>
      <c r="B3748" s="103">
        <v>330407013</v>
      </c>
      <c r="C3748" s="315" t="s">
        <v>6510</v>
      </c>
      <c r="D3748" s="286"/>
      <c r="E3748" s="315"/>
      <c r="F3748" s="114" t="s">
        <v>31</v>
      </c>
      <c r="G3748" s="114" t="s">
        <v>32</v>
      </c>
      <c r="H3748" s="302" t="s">
        <v>25</v>
      </c>
      <c r="I3748" s="302" t="s">
        <v>25</v>
      </c>
      <c r="J3748" s="302" t="s">
        <v>25</v>
      </c>
      <c r="K3748" s="244"/>
      <c r="L3748" s="114"/>
      <c r="M3748" s="114"/>
      <c r="N3748" s="103"/>
      <c r="O3748" s="103" t="s">
        <v>17</v>
      </c>
    </row>
    <row r="3749" spans="1:15" ht="22.5" hidden="1">
      <c r="A3749" s="103">
        <f>MAX(A$3:A3748)+1</f>
        <v>3510</v>
      </c>
      <c r="B3749" s="103">
        <v>330407014</v>
      </c>
      <c r="C3749" s="315" t="s">
        <v>6511</v>
      </c>
      <c r="D3749" s="286"/>
      <c r="E3749" s="315"/>
      <c r="F3749" s="114" t="s">
        <v>31</v>
      </c>
      <c r="G3749" s="114" t="s">
        <v>719</v>
      </c>
      <c r="H3749" s="302" t="s">
        <v>25</v>
      </c>
      <c r="I3749" s="302" t="s">
        <v>25</v>
      </c>
      <c r="J3749" s="302" t="s">
        <v>25</v>
      </c>
      <c r="K3749" s="244"/>
      <c r="L3749" s="114"/>
      <c r="M3749" s="114"/>
      <c r="N3749" s="103"/>
      <c r="O3749" s="103" t="s">
        <v>17</v>
      </c>
    </row>
    <row r="3750" spans="1:15" ht="24" hidden="1">
      <c r="A3750" s="103">
        <f>MAX(A$3:A3749)+1</f>
        <v>3511</v>
      </c>
      <c r="B3750" s="103">
        <v>330407022</v>
      </c>
      <c r="C3750" s="315" t="s">
        <v>6512</v>
      </c>
      <c r="D3750" s="286"/>
      <c r="E3750" s="315" t="s">
        <v>6513</v>
      </c>
      <c r="F3750" s="114" t="s">
        <v>31</v>
      </c>
      <c r="G3750" s="114" t="s">
        <v>32</v>
      </c>
      <c r="H3750" s="302" t="s">
        <v>25</v>
      </c>
      <c r="I3750" s="302" t="s">
        <v>25</v>
      </c>
      <c r="J3750" s="302" t="s">
        <v>25</v>
      </c>
      <c r="K3750" s="244" t="s">
        <v>6514</v>
      </c>
      <c r="L3750" s="114"/>
      <c r="M3750" s="114"/>
      <c r="N3750" s="103"/>
      <c r="O3750" s="103" t="s">
        <v>17</v>
      </c>
    </row>
    <row r="3751" spans="1:15" ht="22.5" hidden="1">
      <c r="A3751" s="103">
        <f>MAX(A$3:A3750)+1</f>
        <v>3512</v>
      </c>
      <c r="B3751" s="103">
        <v>330407023</v>
      </c>
      <c r="C3751" s="315" t="s">
        <v>6515</v>
      </c>
      <c r="D3751" s="286"/>
      <c r="E3751" s="315" t="s">
        <v>6516</v>
      </c>
      <c r="F3751" s="114" t="s">
        <v>31</v>
      </c>
      <c r="G3751" s="114" t="s">
        <v>32</v>
      </c>
      <c r="H3751" s="302" t="s">
        <v>25</v>
      </c>
      <c r="I3751" s="302" t="s">
        <v>25</v>
      </c>
      <c r="J3751" s="302" t="s">
        <v>25</v>
      </c>
      <c r="K3751" s="244"/>
      <c r="L3751" s="114"/>
      <c r="M3751" s="114"/>
      <c r="N3751" s="103"/>
      <c r="O3751" s="103" t="s">
        <v>17</v>
      </c>
    </row>
    <row r="3752" spans="1:15" s="87" customFormat="1" ht="22.5" hidden="1">
      <c r="A3752" s="103"/>
      <c r="B3752" s="103">
        <v>330408</v>
      </c>
      <c r="C3752" s="103" t="s">
        <v>6517</v>
      </c>
      <c r="D3752" s="103"/>
      <c r="E3752" s="103"/>
      <c r="F3752" s="114"/>
      <c r="G3752" s="114"/>
      <c r="H3752" s="302"/>
      <c r="I3752" s="302"/>
      <c r="J3752" s="302"/>
      <c r="K3752" s="103"/>
      <c r="L3752" s="114"/>
      <c r="M3752" s="114"/>
      <c r="N3752" s="103"/>
      <c r="O3752" s="103" t="s">
        <v>17</v>
      </c>
    </row>
    <row r="3753" spans="1:15" ht="22.5" hidden="1">
      <c r="A3753" s="103">
        <f>MAX(A$3:A3752)+1</f>
        <v>3513</v>
      </c>
      <c r="B3753" s="103">
        <v>330408001</v>
      </c>
      <c r="C3753" s="315" t="s">
        <v>6518</v>
      </c>
      <c r="D3753" s="286" t="s">
        <v>6519</v>
      </c>
      <c r="E3753" s="103" t="s">
        <v>2282</v>
      </c>
      <c r="F3753" s="114" t="s">
        <v>3112</v>
      </c>
      <c r="G3753" s="114" t="s">
        <v>6520</v>
      </c>
      <c r="H3753" s="302" t="s">
        <v>25</v>
      </c>
      <c r="I3753" s="302" t="s">
        <v>25</v>
      </c>
      <c r="J3753" s="302" t="s">
        <v>25</v>
      </c>
      <c r="K3753" s="296" t="s">
        <v>5969</v>
      </c>
      <c r="L3753" s="114"/>
      <c r="M3753" s="114"/>
      <c r="N3753" s="103"/>
      <c r="O3753" s="103" t="s">
        <v>17</v>
      </c>
    </row>
    <row r="3754" spans="1:15" ht="36" hidden="1">
      <c r="A3754" s="103">
        <f>MAX(A$3:A3753)+1</f>
        <v>3514</v>
      </c>
      <c r="B3754" s="103" t="s">
        <v>6521</v>
      </c>
      <c r="C3754" s="181" t="s">
        <v>6522</v>
      </c>
      <c r="D3754" s="286"/>
      <c r="E3754" s="103"/>
      <c r="F3754" s="114" t="s">
        <v>23</v>
      </c>
      <c r="G3754" s="114" t="s">
        <v>32</v>
      </c>
      <c r="H3754" s="302" t="s">
        <v>25</v>
      </c>
      <c r="I3754" s="302" t="s">
        <v>25</v>
      </c>
      <c r="J3754" s="302" t="s">
        <v>25</v>
      </c>
      <c r="K3754" s="244" t="s">
        <v>6522</v>
      </c>
      <c r="L3754" s="114"/>
      <c r="M3754" s="114"/>
      <c r="N3754" s="103"/>
      <c r="O3754" s="103" t="s">
        <v>17</v>
      </c>
    </row>
    <row r="3755" spans="1:15" ht="22.5" hidden="1">
      <c r="A3755" s="103">
        <f>MAX(A$3:A3754)+1</f>
        <v>3515</v>
      </c>
      <c r="B3755" s="103">
        <v>330408002</v>
      </c>
      <c r="C3755" s="315" t="s">
        <v>6523</v>
      </c>
      <c r="D3755" s="286" t="s">
        <v>6524</v>
      </c>
      <c r="E3755" s="103" t="s">
        <v>2282</v>
      </c>
      <c r="F3755" s="114" t="s">
        <v>3112</v>
      </c>
      <c r="G3755" s="114" t="s">
        <v>6520</v>
      </c>
      <c r="H3755" s="302" t="s">
        <v>25</v>
      </c>
      <c r="I3755" s="302" t="s">
        <v>25</v>
      </c>
      <c r="J3755" s="302" t="s">
        <v>25</v>
      </c>
      <c r="K3755" s="296" t="s">
        <v>5969</v>
      </c>
      <c r="L3755" s="114"/>
      <c r="M3755" s="114"/>
      <c r="N3755" s="103"/>
      <c r="O3755" s="103" t="s">
        <v>17</v>
      </c>
    </row>
    <row r="3756" spans="1:15" ht="48" hidden="1">
      <c r="A3756" s="103">
        <f>MAX(A$3:A3755)+1</f>
        <v>3516</v>
      </c>
      <c r="B3756" s="103" t="s">
        <v>6525</v>
      </c>
      <c r="C3756" s="181" t="s">
        <v>6526</v>
      </c>
      <c r="D3756" s="286"/>
      <c r="E3756" s="103"/>
      <c r="F3756" s="114" t="s">
        <v>23</v>
      </c>
      <c r="G3756" s="114" t="s">
        <v>32</v>
      </c>
      <c r="H3756" s="302" t="s">
        <v>25</v>
      </c>
      <c r="I3756" s="302" t="s">
        <v>25</v>
      </c>
      <c r="J3756" s="302" t="s">
        <v>25</v>
      </c>
      <c r="K3756" s="244" t="s">
        <v>6526</v>
      </c>
      <c r="L3756" s="114"/>
      <c r="M3756" s="114"/>
      <c r="N3756" s="103"/>
      <c r="O3756" s="103" t="s">
        <v>17</v>
      </c>
    </row>
    <row r="3757" spans="1:15" ht="22.5" hidden="1">
      <c r="A3757" s="103">
        <f>MAX(A$3:A3756)+1</f>
        <v>3517</v>
      </c>
      <c r="B3757" s="103">
        <v>330408003</v>
      </c>
      <c r="C3757" s="315" t="s">
        <v>6527</v>
      </c>
      <c r="D3757" s="286" t="s">
        <v>6528</v>
      </c>
      <c r="E3757" s="103" t="s">
        <v>2282</v>
      </c>
      <c r="F3757" s="114" t="s">
        <v>31</v>
      </c>
      <c r="G3757" s="114" t="s">
        <v>32</v>
      </c>
      <c r="H3757" s="302" t="s">
        <v>25</v>
      </c>
      <c r="I3757" s="302" t="s">
        <v>25</v>
      </c>
      <c r="J3757" s="302" t="s">
        <v>25</v>
      </c>
      <c r="K3757" s="103"/>
      <c r="L3757" s="114"/>
      <c r="M3757" s="114"/>
      <c r="N3757" s="103"/>
      <c r="O3757" s="103" t="s">
        <v>17</v>
      </c>
    </row>
    <row r="3758" spans="1:15" ht="22.5" hidden="1">
      <c r="A3758" s="103">
        <f>MAX(A$3:A3757)+1</f>
        <v>3518</v>
      </c>
      <c r="B3758" s="103" t="s">
        <v>6529</v>
      </c>
      <c r="C3758" s="244" t="s">
        <v>6530</v>
      </c>
      <c r="D3758" s="286"/>
      <c r="E3758" s="103"/>
      <c r="F3758" s="114" t="s">
        <v>31</v>
      </c>
      <c r="G3758" s="114" t="s">
        <v>32</v>
      </c>
      <c r="H3758" s="302" t="s">
        <v>25</v>
      </c>
      <c r="I3758" s="302" t="s">
        <v>25</v>
      </c>
      <c r="J3758" s="302" t="s">
        <v>25</v>
      </c>
      <c r="K3758" s="244" t="s">
        <v>6530</v>
      </c>
      <c r="L3758" s="114"/>
      <c r="M3758" s="114"/>
      <c r="N3758" s="103"/>
      <c r="O3758" s="103" t="s">
        <v>17</v>
      </c>
    </row>
    <row r="3759" spans="1:15" ht="22.5" hidden="1">
      <c r="A3759" s="103">
        <f>MAX(A$3:A3758)+1</f>
        <v>3519</v>
      </c>
      <c r="B3759" s="103">
        <v>330408004</v>
      </c>
      <c r="C3759" s="315" t="s">
        <v>6531</v>
      </c>
      <c r="D3759" s="103"/>
      <c r="E3759" s="103" t="s">
        <v>2282</v>
      </c>
      <c r="F3759" s="114" t="s">
        <v>31</v>
      </c>
      <c r="G3759" s="114" t="s">
        <v>32</v>
      </c>
      <c r="H3759" s="302" t="s">
        <v>25</v>
      </c>
      <c r="I3759" s="302" t="s">
        <v>25</v>
      </c>
      <c r="J3759" s="302" t="s">
        <v>25</v>
      </c>
      <c r="K3759" s="103"/>
      <c r="L3759" s="114"/>
      <c r="M3759" s="114"/>
      <c r="N3759" s="103"/>
      <c r="O3759" s="103" t="s">
        <v>17</v>
      </c>
    </row>
    <row r="3760" spans="1:15" s="87" customFormat="1" ht="22.5" hidden="1">
      <c r="A3760" s="103"/>
      <c r="B3760" s="103">
        <v>330409</v>
      </c>
      <c r="C3760" s="103" t="s">
        <v>6532</v>
      </c>
      <c r="D3760" s="103"/>
      <c r="E3760" s="103"/>
      <c r="F3760" s="114"/>
      <c r="G3760" s="114"/>
      <c r="H3760" s="302"/>
      <c r="I3760" s="302"/>
      <c r="J3760" s="302"/>
      <c r="K3760" s="103"/>
      <c r="L3760" s="114"/>
      <c r="M3760" s="114"/>
      <c r="N3760" s="103"/>
      <c r="O3760" s="103" t="s">
        <v>17</v>
      </c>
    </row>
    <row r="3761" spans="1:15" ht="22.5" hidden="1">
      <c r="A3761" s="103">
        <f>MAX(A$3:A3760)+1</f>
        <v>3520</v>
      </c>
      <c r="B3761" s="103">
        <v>330409001</v>
      </c>
      <c r="C3761" s="315" t="s">
        <v>6533</v>
      </c>
      <c r="D3761" s="103"/>
      <c r="E3761" s="103"/>
      <c r="F3761" s="114" t="s">
        <v>31</v>
      </c>
      <c r="G3761" s="114" t="s">
        <v>32</v>
      </c>
      <c r="H3761" s="302" t="s">
        <v>25</v>
      </c>
      <c r="I3761" s="302" t="s">
        <v>25</v>
      </c>
      <c r="J3761" s="302" t="s">
        <v>25</v>
      </c>
      <c r="K3761" s="103"/>
      <c r="L3761" s="114"/>
      <c r="M3761" s="114"/>
      <c r="N3761" s="103"/>
      <c r="O3761" s="103" t="s">
        <v>17</v>
      </c>
    </row>
    <row r="3762" spans="1:15" ht="22.5" hidden="1">
      <c r="A3762" s="103">
        <f>MAX(A$3:A3761)+1</f>
        <v>3521</v>
      </c>
      <c r="B3762" s="103">
        <v>330409002</v>
      </c>
      <c r="C3762" s="315" t="s">
        <v>6534</v>
      </c>
      <c r="D3762" s="103"/>
      <c r="E3762" s="103"/>
      <c r="F3762" s="114" t="s">
        <v>31</v>
      </c>
      <c r="G3762" s="114" t="s">
        <v>32</v>
      </c>
      <c r="H3762" s="302" t="s">
        <v>25</v>
      </c>
      <c r="I3762" s="302" t="s">
        <v>25</v>
      </c>
      <c r="J3762" s="302" t="s">
        <v>25</v>
      </c>
      <c r="K3762" s="103"/>
      <c r="L3762" s="114"/>
      <c r="M3762" s="114"/>
      <c r="N3762" s="103"/>
      <c r="O3762" s="103" t="s">
        <v>17</v>
      </c>
    </row>
    <row r="3763" spans="1:15" ht="22.5" hidden="1">
      <c r="A3763" s="103">
        <f>MAX(A$3:A3762)+1</f>
        <v>3522</v>
      </c>
      <c r="B3763" s="103">
        <v>330409003</v>
      </c>
      <c r="C3763" s="315" t="s">
        <v>6535</v>
      </c>
      <c r="D3763" s="103"/>
      <c r="E3763" s="103"/>
      <c r="F3763" s="114" t="s">
        <v>31</v>
      </c>
      <c r="G3763" s="114" t="s">
        <v>32</v>
      </c>
      <c r="H3763" s="302" t="s">
        <v>25</v>
      </c>
      <c r="I3763" s="302" t="s">
        <v>25</v>
      </c>
      <c r="J3763" s="302" t="s">
        <v>25</v>
      </c>
      <c r="K3763" s="103"/>
      <c r="L3763" s="114"/>
      <c r="M3763" s="114"/>
      <c r="N3763" s="103"/>
      <c r="O3763" s="103" t="s">
        <v>17</v>
      </c>
    </row>
    <row r="3764" spans="1:15" ht="22.5" hidden="1">
      <c r="A3764" s="103">
        <f>MAX(A$3:A3763)+1</f>
        <v>3523</v>
      </c>
      <c r="B3764" s="103">
        <v>330409004</v>
      </c>
      <c r="C3764" s="315" t="s">
        <v>6536</v>
      </c>
      <c r="D3764" s="103"/>
      <c r="E3764" s="103"/>
      <c r="F3764" s="114" t="s">
        <v>31</v>
      </c>
      <c r="G3764" s="114" t="s">
        <v>32</v>
      </c>
      <c r="H3764" s="302" t="s">
        <v>25</v>
      </c>
      <c r="I3764" s="302" t="s">
        <v>25</v>
      </c>
      <c r="J3764" s="302" t="s">
        <v>25</v>
      </c>
      <c r="K3764" s="103"/>
      <c r="L3764" s="114"/>
      <c r="M3764" s="114"/>
      <c r="N3764" s="103"/>
      <c r="O3764" s="103" t="s">
        <v>17</v>
      </c>
    </row>
    <row r="3765" spans="1:15" ht="22.5" hidden="1">
      <c r="A3765" s="103">
        <f>MAX(A$3:A3764)+1</f>
        <v>3524</v>
      </c>
      <c r="B3765" s="103">
        <v>330409005</v>
      </c>
      <c r="C3765" s="315" t="s">
        <v>6537</v>
      </c>
      <c r="D3765" s="103" t="s">
        <v>6538</v>
      </c>
      <c r="E3765" s="103"/>
      <c r="F3765" s="114" t="s">
        <v>31</v>
      </c>
      <c r="G3765" s="114" t="s">
        <v>32</v>
      </c>
      <c r="H3765" s="302" t="s">
        <v>25</v>
      </c>
      <c r="I3765" s="302" t="s">
        <v>25</v>
      </c>
      <c r="J3765" s="302" t="s">
        <v>25</v>
      </c>
      <c r="K3765" s="103"/>
      <c r="L3765" s="114"/>
      <c r="M3765" s="114"/>
      <c r="N3765" s="103"/>
      <c r="O3765" s="103" t="s">
        <v>17</v>
      </c>
    </row>
    <row r="3766" spans="1:15" ht="22.5" hidden="1">
      <c r="A3766" s="103">
        <f>MAX(A$3:A3765)+1</f>
        <v>3525</v>
      </c>
      <c r="B3766" s="103">
        <v>330409006</v>
      </c>
      <c r="C3766" s="315" t="s">
        <v>6539</v>
      </c>
      <c r="D3766" s="103"/>
      <c r="E3766" s="103"/>
      <c r="F3766" s="114" t="s">
        <v>31</v>
      </c>
      <c r="G3766" s="114" t="s">
        <v>32</v>
      </c>
      <c r="H3766" s="302" t="s">
        <v>25</v>
      </c>
      <c r="I3766" s="302" t="s">
        <v>25</v>
      </c>
      <c r="J3766" s="302" t="s">
        <v>25</v>
      </c>
      <c r="K3766" s="103"/>
      <c r="L3766" s="114"/>
      <c r="M3766" s="114"/>
      <c r="N3766" s="103"/>
      <c r="O3766" s="103" t="s">
        <v>17</v>
      </c>
    </row>
    <row r="3767" spans="1:15" ht="22.5" hidden="1">
      <c r="A3767" s="103">
        <f>MAX(A$3:A3766)+1</f>
        <v>3526</v>
      </c>
      <c r="B3767" s="103">
        <v>330409007</v>
      </c>
      <c r="C3767" s="315" t="s">
        <v>6540</v>
      </c>
      <c r="D3767" s="103"/>
      <c r="E3767" s="103" t="s">
        <v>6541</v>
      </c>
      <c r="F3767" s="114" t="s">
        <v>31</v>
      </c>
      <c r="G3767" s="114" t="s">
        <v>32</v>
      </c>
      <c r="H3767" s="302" t="s">
        <v>25</v>
      </c>
      <c r="I3767" s="302" t="s">
        <v>25</v>
      </c>
      <c r="J3767" s="302" t="s">
        <v>25</v>
      </c>
      <c r="K3767" s="103"/>
      <c r="L3767" s="114"/>
      <c r="M3767" s="114"/>
      <c r="N3767" s="103"/>
      <c r="O3767" s="103" t="s">
        <v>17</v>
      </c>
    </row>
    <row r="3768" spans="1:15" ht="22.5" hidden="1">
      <c r="A3768" s="103">
        <f>MAX(A$3:A3767)+1</f>
        <v>3527</v>
      </c>
      <c r="B3768" s="103">
        <v>330409008</v>
      </c>
      <c r="C3768" s="315" t="s">
        <v>6542</v>
      </c>
      <c r="D3768" s="103"/>
      <c r="E3768" s="103"/>
      <c r="F3768" s="114" t="s">
        <v>31</v>
      </c>
      <c r="G3768" s="114" t="s">
        <v>32</v>
      </c>
      <c r="H3768" s="302" t="s">
        <v>25</v>
      </c>
      <c r="I3768" s="302" t="s">
        <v>25</v>
      </c>
      <c r="J3768" s="302" t="s">
        <v>25</v>
      </c>
      <c r="K3768" s="103"/>
      <c r="L3768" s="114"/>
      <c r="M3768" s="114"/>
      <c r="N3768" s="103"/>
      <c r="O3768" s="103" t="s">
        <v>17</v>
      </c>
    </row>
    <row r="3769" spans="1:15" ht="22.5" hidden="1">
      <c r="A3769" s="103">
        <f>MAX(A$3:A3768)+1</f>
        <v>3528</v>
      </c>
      <c r="B3769" s="103">
        <v>330409009</v>
      </c>
      <c r="C3769" s="315" t="s">
        <v>6543</v>
      </c>
      <c r="D3769" s="103" t="s">
        <v>6544</v>
      </c>
      <c r="E3769" s="103" t="s">
        <v>6541</v>
      </c>
      <c r="F3769" s="114" t="s">
        <v>23</v>
      </c>
      <c r="G3769" s="114" t="s">
        <v>32</v>
      </c>
      <c r="H3769" s="302" t="s">
        <v>25</v>
      </c>
      <c r="I3769" s="302" t="s">
        <v>25</v>
      </c>
      <c r="J3769" s="302" t="s">
        <v>25</v>
      </c>
      <c r="K3769" s="103"/>
      <c r="L3769" s="114"/>
      <c r="M3769" s="114"/>
      <c r="N3769" s="103"/>
      <c r="O3769" s="103" t="s">
        <v>17</v>
      </c>
    </row>
    <row r="3770" spans="1:15" ht="22.5" hidden="1">
      <c r="A3770" s="103">
        <f>MAX(A$3:A3769)+1</f>
        <v>3529</v>
      </c>
      <c r="B3770" s="103">
        <v>330409010</v>
      </c>
      <c r="C3770" s="315" t="s">
        <v>6545</v>
      </c>
      <c r="D3770" s="103"/>
      <c r="E3770" s="103"/>
      <c r="F3770" s="114" t="s">
        <v>23</v>
      </c>
      <c r="G3770" s="114" t="s">
        <v>32</v>
      </c>
      <c r="H3770" s="302" t="s">
        <v>25</v>
      </c>
      <c r="I3770" s="302" t="s">
        <v>25</v>
      </c>
      <c r="J3770" s="302" t="s">
        <v>25</v>
      </c>
      <c r="K3770" s="103"/>
      <c r="L3770" s="114"/>
      <c r="M3770" s="114"/>
      <c r="N3770" s="103"/>
      <c r="O3770" s="103" t="s">
        <v>17</v>
      </c>
    </row>
    <row r="3771" spans="1:15" ht="22.5" hidden="1">
      <c r="A3771" s="103">
        <f>MAX(A$3:A3770)+1</f>
        <v>3530</v>
      </c>
      <c r="B3771" s="103">
        <v>330409011</v>
      </c>
      <c r="C3771" s="315" t="s">
        <v>6546</v>
      </c>
      <c r="D3771" s="103"/>
      <c r="E3771" s="103"/>
      <c r="F3771" s="114" t="s">
        <v>23</v>
      </c>
      <c r="G3771" s="114" t="s">
        <v>32</v>
      </c>
      <c r="H3771" s="302" t="s">
        <v>25</v>
      </c>
      <c r="I3771" s="302" t="s">
        <v>25</v>
      </c>
      <c r="J3771" s="302" t="s">
        <v>25</v>
      </c>
      <c r="K3771" s="103"/>
      <c r="L3771" s="114"/>
      <c r="M3771" s="114"/>
      <c r="N3771" s="103"/>
      <c r="O3771" s="103" t="s">
        <v>17</v>
      </c>
    </row>
    <row r="3772" spans="1:15" ht="22.5" hidden="1">
      <c r="A3772" s="103">
        <f>MAX(A$3:A3771)+1</f>
        <v>3531</v>
      </c>
      <c r="B3772" s="103">
        <v>330409012</v>
      </c>
      <c r="C3772" s="315" t="s">
        <v>6547</v>
      </c>
      <c r="D3772" s="103"/>
      <c r="E3772" s="103"/>
      <c r="F3772" s="114" t="s">
        <v>23</v>
      </c>
      <c r="G3772" s="114" t="s">
        <v>32</v>
      </c>
      <c r="H3772" s="302" t="s">
        <v>25</v>
      </c>
      <c r="I3772" s="302" t="s">
        <v>25</v>
      </c>
      <c r="J3772" s="302" t="s">
        <v>25</v>
      </c>
      <c r="K3772" s="103"/>
      <c r="L3772" s="114"/>
      <c r="M3772" s="114"/>
      <c r="N3772" s="103"/>
      <c r="O3772" s="103" t="s">
        <v>17</v>
      </c>
    </row>
    <row r="3773" spans="1:15" ht="22.5" hidden="1">
      <c r="A3773" s="103">
        <f>MAX(A$3:A3772)+1</f>
        <v>3532</v>
      </c>
      <c r="B3773" s="103">
        <v>330409013</v>
      </c>
      <c r="C3773" s="315" t="s">
        <v>6548</v>
      </c>
      <c r="D3773" s="103"/>
      <c r="E3773" s="103"/>
      <c r="F3773" s="114" t="s">
        <v>31</v>
      </c>
      <c r="G3773" s="114" t="s">
        <v>719</v>
      </c>
      <c r="H3773" s="302" t="s">
        <v>25</v>
      </c>
      <c r="I3773" s="302" t="s">
        <v>25</v>
      </c>
      <c r="J3773" s="302" t="s">
        <v>25</v>
      </c>
      <c r="K3773" s="103"/>
      <c r="L3773" s="114"/>
      <c r="M3773" s="114"/>
      <c r="N3773" s="103"/>
      <c r="O3773" s="103" t="s">
        <v>17</v>
      </c>
    </row>
    <row r="3774" spans="1:15" ht="22.5" hidden="1">
      <c r="A3774" s="103">
        <f>MAX(A$3:A3773)+1</f>
        <v>3533</v>
      </c>
      <c r="B3774" s="103">
        <v>330409014</v>
      </c>
      <c r="C3774" s="317" t="s">
        <v>6549</v>
      </c>
      <c r="D3774" s="154" t="s">
        <v>6550</v>
      </c>
      <c r="E3774" s="154"/>
      <c r="F3774" s="114" t="s">
        <v>31</v>
      </c>
      <c r="G3774" s="188" t="s">
        <v>32</v>
      </c>
      <c r="H3774" s="302" t="s">
        <v>25</v>
      </c>
      <c r="I3774" s="302" t="s">
        <v>25</v>
      </c>
      <c r="J3774" s="302" t="s">
        <v>25</v>
      </c>
      <c r="K3774" s="154"/>
      <c r="L3774" s="114"/>
      <c r="M3774" s="188"/>
      <c r="N3774" s="114"/>
      <c r="O3774" s="103" t="s">
        <v>915</v>
      </c>
    </row>
    <row r="3775" spans="1:15" ht="22.5" hidden="1">
      <c r="A3775" s="103">
        <f>MAX(A$3:A3774)+1</f>
        <v>3534</v>
      </c>
      <c r="B3775" s="103" t="s">
        <v>6551</v>
      </c>
      <c r="C3775" s="181" t="s">
        <v>6552</v>
      </c>
      <c r="D3775" s="103"/>
      <c r="E3775" s="103"/>
      <c r="F3775" s="114" t="s">
        <v>31</v>
      </c>
      <c r="G3775" s="114" t="s">
        <v>32</v>
      </c>
      <c r="H3775" s="302" t="s">
        <v>25</v>
      </c>
      <c r="I3775" s="302" t="s">
        <v>25</v>
      </c>
      <c r="J3775" s="302" t="s">
        <v>25</v>
      </c>
      <c r="K3775" s="244" t="s">
        <v>6552</v>
      </c>
      <c r="L3775" s="114"/>
      <c r="M3775" s="114"/>
      <c r="N3775" s="103"/>
      <c r="O3775" s="103" t="s">
        <v>17</v>
      </c>
    </row>
    <row r="3776" spans="1:15" ht="22.5" hidden="1">
      <c r="A3776" s="103">
        <f>MAX(A$3:A3775)+1</f>
        <v>3535</v>
      </c>
      <c r="B3776" s="103">
        <v>330409015</v>
      </c>
      <c r="C3776" s="315" t="s">
        <v>6553</v>
      </c>
      <c r="D3776" s="103" t="s">
        <v>6025</v>
      </c>
      <c r="E3776" s="103"/>
      <c r="F3776" s="114" t="s">
        <v>31</v>
      </c>
      <c r="G3776" s="114" t="s">
        <v>32</v>
      </c>
      <c r="H3776" s="302" t="s">
        <v>25</v>
      </c>
      <c r="I3776" s="302" t="s">
        <v>25</v>
      </c>
      <c r="J3776" s="302" t="s">
        <v>25</v>
      </c>
      <c r="K3776" s="103"/>
      <c r="L3776" s="114"/>
      <c r="M3776" s="114"/>
      <c r="N3776" s="103"/>
      <c r="O3776" s="103" t="s">
        <v>17</v>
      </c>
    </row>
    <row r="3777" spans="1:15" ht="22.5" hidden="1">
      <c r="A3777" s="103">
        <f>MAX(A$3:A3776)+1</f>
        <v>3536</v>
      </c>
      <c r="B3777" s="103">
        <v>330409016</v>
      </c>
      <c r="C3777" s="315" t="s">
        <v>6554</v>
      </c>
      <c r="D3777" s="103"/>
      <c r="E3777" s="103"/>
      <c r="F3777" s="114" t="s">
        <v>31</v>
      </c>
      <c r="G3777" s="114" t="s">
        <v>32</v>
      </c>
      <c r="H3777" s="302" t="s">
        <v>25</v>
      </c>
      <c r="I3777" s="302" t="s">
        <v>25</v>
      </c>
      <c r="J3777" s="302" t="s">
        <v>25</v>
      </c>
      <c r="K3777" s="103"/>
      <c r="L3777" s="114"/>
      <c r="M3777" s="114"/>
      <c r="N3777" s="103"/>
      <c r="O3777" s="103" t="s">
        <v>17</v>
      </c>
    </row>
    <row r="3778" spans="1:15" ht="22.5" hidden="1">
      <c r="A3778" s="103">
        <f>MAX(A$3:A3777)+1</f>
        <v>3537</v>
      </c>
      <c r="B3778" s="103">
        <v>330409017</v>
      </c>
      <c r="C3778" s="315" t="s">
        <v>6555</v>
      </c>
      <c r="D3778" s="103"/>
      <c r="E3778" s="103" t="s">
        <v>6541</v>
      </c>
      <c r="F3778" s="114" t="s">
        <v>23</v>
      </c>
      <c r="G3778" s="114" t="s">
        <v>32</v>
      </c>
      <c r="H3778" s="302" t="s">
        <v>25</v>
      </c>
      <c r="I3778" s="302" t="s">
        <v>25</v>
      </c>
      <c r="J3778" s="302" t="s">
        <v>25</v>
      </c>
      <c r="K3778" s="103"/>
      <c r="L3778" s="114"/>
      <c r="M3778" s="114"/>
      <c r="N3778" s="103"/>
      <c r="O3778" s="103" t="s">
        <v>17</v>
      </c>
    </row>
    <row r="3779" spans="1:15" ht="22.5" hidden="1">
      <c r="A3779" s="103">
        <f>MAX(A$3:A3778)+1</f>
        <v>3538</v>
      </c>
      <c r="B3779" s="103">
        <v>330409018</v>
      </c>
      <c r="C3779" s="315" t="s">
        <v>6556</v>
      </c>
      <c r="D3779" s="103"/>
      <c r="E3779" s="103" t="s">
        <v>6557</v>
      </c>
      <c r="F3779" s="114" t="s">
        <v>23</v>
      </c>
      <c r="G3779" s="114" t="s">
        <v>32</v>
      </c>
      <c r="H3779" s="302" t="s">
        <v>25</v>
      </c>
      <c r="I3779" s="302" t="s">
        <v>25</v>
      </c>
      <c r="J3779" s="302" t="s">
        <v>25</v>
      </c>
      <c r="K3779" s="103"/>
      <c r="L3779" s="114"/>
      <c r="M3779" s="114"/>
      <c r="N3779" s="103"/>
      <c r="O3779" s="103" t="s">
        <v>17</v>
      </c>
    </row>
    <row r="3780" spans="1:15" ht="22.5" hidden="1">
      <c r="A3780" s="103">
        <f>MAX(A$3:A3779)+1</f>
        <v>3539</v>
      </c>
      <c r="B3780" s="103">
        <v>330409019</v>
      </c>
      <c r="C3780" s="315" t="s">
        <v>6558</v>
      </c>
      <c r="D3780" s="103"/>
      <c r="E3780" s="103" t="s">
        <v>6559</v>
      </c>
      <c r="F3780" s="114" t="s">
        <v>31</v>
      </c>
      <c r="G3780" s="114" t="s">
        <v>32</v>
      </c>
      <c r="H3780" s="302" t="s">
        <v>25</v>
      </c>
      <c r="I3780" s="302" t="s">
        <v>25</v>
      </c>
      <c r="J3780" s="302" t="s">
        <v>25</v>
      </c>
      <c r="K3780" s="103"/>
      <c r="L3780" s="114"/>
      <c r="M3780" s="114"/>
      <c r="N3780" s="103"/>
      <c r="O3780" s="103" t="s">
        <v>17</v>
      </c>
    </row>
    <row r="3781" spans="1:15" ht="22.5" hidden="1">
      <c r="A3781" s="103">
        <f>MAX(A$3:A3780)+1</f>
        <v>3540</v>
      </c>
      <c r="B3781" s="103" t="s">
        <v>6560</v>
      </c>
      <c r="C3781" s="315" t="s">
        <v>6561</v>
      </c>
      <c r="D3781" s="103"/>
      <c r="E3781" s="103"/>
      <c r="F3781" s="114" t="s">
        <v>36</v>
      </c>
      <c r="G3781" s="114" t="s">
        <v>32</v>
      </c>
      <c r="H3781" s="302" t="s">
        <v>25</v>
      </c>
      <c r="I3781" s="302" t="s">
        <v>25</v>
      </c>
      <c r="J3781" s="302" t="s">
        <v>25</v>
      </c>
      <c r="K3781" s="103"/>
      <c r="L3781" s="114"/>
      <c r="M3781" s="114"/>
      <c r="N3781" s="103"/>
      <c r="O3781" s="103" t="s">
        <v>17</v>
      </c>
    </row>
    <row r="3782" spans="1:15" ht="22.5" hidden="1">
      <c r="A3782" s="103">
        <f>MAX(A$3:A3781)+1</f>
        <v>3541</v>
      </c>
      <c r="B3782" s="103">
        <v>330409020</v>
      </c>
      <c r="C3782" s="315" t="s">
        <v>6562</v>
      </c>
      <c r="D3782" s="103"/>
      <c r="E3782" s="103" t="s">
        <v>6563</v>
      </c>
      <c r="F3782" s="114" t="s">
        <v>31</v>
      </c>
      <c r="G3782" s="114" t="s">
        <v>32</v>
      </c>
      <c r="H3782" s="302" t="s">
        <v>25</v>
      </c>
      <c r="I3782" s="302" t="s">
        <v>25</v>
      </c>
      <c r="J3782" s="302" t="s">
        <v>25</v>
      </c>
      <c r="K3782" s="103"/>
      <c r="L3782" s="114"/>
      <c r="M3782" s="114"/>
      <c r="N3782" s="103"/>
      <c r="O3782" s="103" t="s">
        <v>17</v>
      </c>
    </row>
    <row r="3783" spans="1:15" ht="22.5" hidden="1">
      <c r="A3783" s="103">
        <f>MAX(A$3:A3782)+1</f>
        <v>3542</v>
      </c>
      <c r="B3783" s="103">
        <v>330409021</v>
      </c>
      <c r="C3783" s="315" t="s">
        <v>6564</v>
      </c>
      <c r="D3783" s="103"/>
      <c r="E3783" s="103"/>
      <c r="F3783" s="114" t="s">
        <v>31</v>
      </c>
      <c r="G3783" s="114" t="s">
        <v>32</v>
      </c>
      <c r="H3783" s="302" t="s">
        <v>25</v>
      </c>
      <c r="I3783" s="302" t="s">
        <v>25</v>
      </c>
      <c r="J3783" s="302" t="s">
        <v>25</v>
      </c>
      <c r="K3783" s="103"/>
      <c r="L3783" s="114"/>
      <c r="M3783" s="114"/>
      <c r="N3783" s="103"/>
      <c r="O3783" s="103" t="s">
        <v>17</v>
      </c>
    </row>
    <row r="3784" spans="1:15" ht="22.5" hidden="1">
      <c r="A3784" s="103">
        <f>MAX(A$3:A3783)+1</f>
        <v>3543</v>
      </c>
      <c r="B3784" s="103">
        <v>330409022</v>
      </c>
      <c r="C3784" s="315" t="s">
        <v>6565</v>
      </c>
      <c r="D3784" s="103"/>
      <c r="E3784" s="103"/>
      <c r="F3784" s="114" t="s">
        <v>31</v>
      </c>
      <c r="G3784" s="114" t="s">
        <v>3723</v>
      </c>
      <c r="H3784" s="302" t="s">
        <v>25</v>
      </c>
      <c r="I3784" s="302" t="s">
        <v>25</v>
      </c>
      <c r="J3784" s="302" t="s">
        <v>25</v>
      </c>
      <c r="K3784" s="103"/>
      <c r="L3784" s="114"/>
      <c r="M3784" s="114"/>
      <c r="N3784" s="103"/>
      <c r="O3784" s="103" t="s">
        <v>17</v>
      </c>
    </row>
    <row r="3785" spans="1:15" ht="22.5" hidden="1">
      <c r="A3785" s="103">
        <f>MAX(A$3:A3784)+1</f>
        <v>3544</v>
      </c>
      <c r="B3785" s="103">
        <v>330409023</v>
      </c>
      <c r="C3785" s="315" t="s">
        <v>6566</v>
      </c>
      <c r="D3785" s="103"/>
      <c r="E3785" s="103"/>
      <c r="F3785" s="114" t="s">
        <v>31</v>
      </c>
      <c r="G3785" s="114" t="s">
        <v>719</v>
      </c>
      <c r="H3785" s="302" t="s">
        <v>25</v>
      </c>
      <c r="I3785" s="302" t="s">
        <v>25</v>
      </c>
      <c r="J3785" s="302" t="s">
        <v>25</v>
      </c>
      <c r="K3785" s="103"/>
      <c r="L3785" s="114"/>
      <c r="M3785" s="114"/>
      <c r="N3785" s="103"/>
      <c r="O3785" s="103" t="s">
        <v>17</v>
      </c>
    </row>
    <row r="3786" spans="1:15" ht="22.5" hidden="1">
      <c r="A3786" s="103">
        <f>MAX(A$3:A3785)+1</f>
        <v>3545</v>
      </c>
      <c r="B3786" s="103">
        <v>330409024</v>
      </c>
      <c r="C3786" s="315" t="s">
        <v>6567</v>
      </c>
      <c r="D3786" s="103"/>
      <c r="E3786" s="103"/>
      <c r="F3786" s="114" t="s">
        <v>31</v>
      </c>
      <c r="G3786" s="114" t="s">
        <v>32</v>
      </c>
      <c r="H3786" s="302" t="s">
        <v>25</v>
      </c>
      <c r="I3786" s="302" t="s">
        <v>25</v>
      </c>
      <c r="J3786" s="302" t="s">
        <v>25</v>
      </c>
      <c r="K3786" s="103"/>
      <c r="L3786" s="114"/>
      <c r="M3786" s="114"/>
      <c r="N3786" s="103"/>
      <c r="O3786" s="103" t="s">
        <v>17</v>
      </c>
    </row>
    <row r="3787" spans="1:15" ht="22.5" hidden="1">
      <c r="A3787" s="103">
        <f>MAX(A$3:A3786)+1</f>
        <v>3546</v>
      </c>
      <c r="B3787" s="103">
        <v>330409025</v>
      </c>
      <c r="C3787" s="315" t="s">
        <v>6568</v>
      </c>
      <c r="D3787" s="103"/>
      <c r="E3787" s="103" t="s">
        <v>6136</v>
      </c>
      <c r="F3787" s="114" t="s">
        <v>3112</v>
      </c>
      <c r="G3787" s="114" t="s">
        <v>32</v>
      </c>
      <c r="H3787" s="302" t="s">
        <v>25</v>
      </c>
      <c r="I3787" s="302" t="s">
        <v>25</v>
      </c>
      <c r="J3787" s="302" t="s">
        <v>25</v>
      </c>
      <c r="K3787" s="296" t="s">
        <v>5969</v>
      </c>
      <c r="L3787" s="114"/>
      <c r="M3787" s="114"/>
      <c r="N3787" s="103"/>
      <c r="O3787" s="103" t="s">
        <v>17</v>
      </c>
    </row>
    <row r="3788" spans="1:15" ht="22.5" hidden="1">
      <c r="A3788" s="103">
        <f>MAX(A$3:A3787)+1</f>
        <v>3547</v>
      </c>
      <c r="B3788" s="103">
        <v>330409026</v>
      </c>
      <c r="C3788" s="315" t="s">
        <v>6569</v>
      </c>
      <c r="D3788" s="103"/>
      <c r="E3788" s="103"/>
      <c r="F3788" s="114" t="s">
        <v>23</v>
      </c>
      <c r="G3788" s="114" t="s">
        <v>6335</v>
      </c>
      <c r="H3788" s="302" t="s">
        <v>25</v>
      </c>
      <c r="I3788" s="302" t="s">
        <v>25</v>
      </c>
      <c r="J3788" s="302" t="s">
        <v>25</v>
      </c>
      <c r="K3788" s="103"/>
      <c r="L3788" s="114"/>
      <c r="M3788" s="114"/>
      <c r="N3788" s="103"/>
      <c r="O3788" s="103" t="s">
        <v>17</v>
      </c>
    </row>
    <row r="3789" spans="1:15" ht="22.5" hidden="1">
      <c r="A3789" s="103">
        <f>MAX(A$3:A3788)+1</f>
        <v>3548</v>
      </c>
      <c r="B3789" s="103">
        <v>330409027</v>
      </c>
      <c r="C3789" s="315" t="s">
        <v>6570</v>
      </c>
      <c r="D3789" s="103" t="s">
        <v>6571</v>
      </c>
      <c r="E3789" s="103"/>
      <c r="F3789" s="114" t="s">
        <v>23</v>
      </c>
      <c r="G3789" s="114" t="s">
        <v>32</v>
      </c>
      <c r="H3789" s="302" t="s">
        <v>25</v>
      </c>
      <c r="I3789" s="302" t="s">
        <v>25</v>
      </c>
      <c r="J3789" s="302" t="s">
        <v>25</v>
      </c>
      <c r="K3789" s="103"/>
      <c r="L3789" s="114"/>
      <c r="M3789" s="114"/>
      <c r="N3789" s="103"/>
      <c r="O3789" s="103" t="s">
        <v>17</v>
      </c>
    </row>
    <row r="3790" spans="1:15" ht="22.5" hidden="1">
      <c r="A3790" s="103">
        <f>MAX(A$3:A3789)+1</f>
        <v>3549</v>
      </c>
      <c r="B3790" s="103">
        <v>330409028</v>
      </c>
      <c r="C3790" s="315" t="s">
        <v>6572</v>
      </c>
      <c r="D3790" s="103" t="s">
        <v>6573</v>
      </c>
      <c r="E3790" s="103"/>
      <c r="F3790" s="114" t="s">
        <v>23</v>
      </c>
      <c r="G3790" s="114" t="s">
        <v>32</v>
      </c>
      <c r="H3790" s="302" t="s">
        <v>25</v>
      </c>
      <c r="I3790" s="302" t="s">
        <v>25</v>
      </c>
      <c r="J3790" s="302" t="s">
        <v>25</v>
      </c>
      <c r="K3790" s="103"/>
      <c r="L3790" s="114"/>
      <c r="M3790" s="114"/>
      <c r="N3790" s="103"/>
      <c r="O3790" s="103" t="s">
        <v>17</v>
      </c>
    </row>
    <row r="3791" spans="1:15" ht="24" hidden="1">
      <c r="A3791" s="103">
        <f>MAX(A$3:A3790)+1</f>
        <v>3550</v>
      </c>
      <c r="B3791" s="103" t="s">
        <v>6574</v>
      </c>
      <c r="C3791" s="181" t="s">
        <v>6575</v>
      </c>
      <c r="D3791" s="103"/>
      <c r="E3791" s="103"/>
      <c r="F3791" s="114" t="s">
        <v>23</v>
      </c>
      <c r="G3791" s="114" t="s">
        <v>32</v>
      </c>
      <c r="H3791" s="302" t="s">
        <v>25</v>
      </c>
      <c r="I3791" s="302" t="s">
        <v>25</v>
      </c>
      <c r="J3791" s="302" t="s">
        <v>25</v>
      </c>
      <c r="K3791" s="244" t="s">
        <v>6575</v>
      </c>
      <c r="L3791" s="114"/>
      <c r="M3791" s="114"/>
      <c r="N3791" s="103"/>
      <c r="O3791" s="103" t="s">
        <v>17</v>
      </c>
    </row>
    <row r="3792" spans="1:15" ht="22.5" hidden="1">
      <c r="A3792" s="105">
        <f>MAX(A$3:A3791)+1</f>
        <v>3551</v>
      </c>
      <c r="B3792" s="105">
        <v>330409029</v>
      </c>
      <c r="C3792" s="319" t="s">
        <v>6576</v>
      </c>
      <c r="D3792" s="103"/>
      <c r="E3792" s="103"/>
      <c r="F3792" s="116" t="s">
        <v>31</v>
      </c>
      <c r="G3792" s="116" t="s">
        <v>719</v>
      </c>
      <c r="H3792" s="302" t="s">
        <v>25</v>
      </c>
      <c r="I3792" s="302" t="s">
        <v>25</v>
      </c>
      <c r="J3792" s="302" t="s">
        <v>25</v>
      </c>
      <c r="K3792" s="103"/>
      <c r="L3792" s="116"/>
      <c r="M3792" s="116"/>
      <c r="N3792" s="103"/>
      <c r="O3792" s="103" t="s">
        <v>17</v>
      </c>
    </row>
    <row r="3793" spans="1:15" s="87" customFormat="1" ht="22.5" hidden="1">
      <c r="A3793" s="103"/>
      <c r="B3793" s="103">
        <v>3305</v>
      </c>
      <c r="C3793" s="103" t="s">
        <v>6577</v>
      </c>
      <c r="D3793" s="103"/>
      <c r="E3793" s="103"/>
      <c r="F3793" s="114"/>
      <c r="G3793" s="114"/>
      <c r="H3793" s="302"/>
      <c r="I3793" s="302"/>
      <c r="J3793" s="302"/>
      <c r="K3793" s="103"/>
      <c r="L3793" s="114"/>
      <c r="M3793" s="114"/>
      <c r="N3793" s="103"/>
      <c r="O3793" s="103" t="s">
        <v>17</v>
      </c>
    </row>
    <row r="3794" spans="1:15" s="87" customFormat="1" ht="22.5" hidden="1">
      <c r="A3794" s="103"/>
      <c r="B3794" s="103">
        <v>330501</v>
      </c>
      <c r="C3794" s="103" t="s">
        <v>6578</v>
      </c>
      <c r="D3794" s="103"/>
      <c r="E3794" s="103"/>
      <c r="F3794" s="114"/>
      <c r="G3794" s="114"/>
      <c r="H3794" s="302"/>
      <c r="I3794" s="302"/>
      <c r="J3794" s="302"/>
      <c r="K3794" s="103"/>
      <c r="L3794" s="114"/>
      <c r="M3794" s="114"/>
      <c r="N3794" s="103"/>
      <c r="O3794" s="103" t="s">
        <v>17</v>
      </c>
    </row>
    <row r="3795" spans="1:15" ht="22.5" hidden="1">
      <c r="A3795" s="103">
        <f>MAX(A$3:A3794)+1</f>
        <v>3552</v>
      </c>
      <c r="B3795" s="103">
        <v>330501001</v>
      </c>
      <c r="C3795" s="315" t="s">
        <v>6579</v>
      </c>
      <c r="D3795" s="103"/>
      <c r="E3795" s="103"/>
      <c r="F3795" s="114" t="s">
        <v>31</v>
      </c>
      <c r="G3795" s="114" t="s">
        <v>32</v>
      </c>
      <c r="H3795" s="312">
        <v>180</v>
      </c>
      <c r="I3795" s="312">
        <v>162</v>
      </c>
      <c r="J3795" s="312">
        <v>145.80000000000001</v>
      </c>
      <c r="K3795" s="103"/>
      <c r="L3795" s="114"/>
      <c r="M3795" s="114"/>
      <c r="N3795" s="103"/>
      <c r="O3795" s="103" t="s">
        <v>17</v>
      </c>
    </row>
    <row r="3796" spans="1:15" ht="22.5" hidden="1">
      <c r="A3796" s="103">
        <f>MAX(A$3:A3795)+1</f>
        <v>3553</v>
      </c>
      <c r="B3796" s="103">
        <v>330501002</v>
      </c>
      <c r="C3796" s="315" t="s">
        <v>6580</v>
      </c>
      <c r="D3796" s="103"/>
      <c r="E3796" s="103"/>
      <c r="F3796" s="114" t="s">
        <v>31</v>
      </c>
      <c r="G3796" s="114" t="s">
        <v>32</v>
      </c>
      <c r="H3796" s="312">
        <v>96</v>
      </c>
      <c r="I3796" s="312">
        <v>86.4</v>
      </c>
      <c r="J3796" s="312">
        <v>77.760000000000005</v>
      </c>
      <c r="K3796" s="103"/>
      <c r="L3796" s="114"/>
      <c r="M3796" s="114"/>
      <c r="N3796" s="103"/>
      <c r="O3796" s="103" t="s">
        <v>17</v>
      </c>
    </row>
    <row r="3797" spans="1:15" ht="22.5" hidden="1">
      <c r="A3797" s="103">
        <f>MAX(A$3:A3796)+1</f>
        <v>3554</v>
      </c>
      <c r="B3797" s="103">
        <v>330501003</v>
      </c>
      <c r="C3797" s="315" t="s">
        <v>6581</v>
      </c>
      <c r="D3797" s="103"/>
      <c r="E3797" s="103"/>
      <c r="F3797" s="114" t="s">
        <v>31</v>
      </c>
      <c r="G3797" s="114" t="s">
        <v>32</v>
      </c>
      <c r="H3797" s="312">
        <v>600</v>
      </c>
      <c r="I3797" s="312">
        <v>540</v>
      </c>
      <c r="J3797" s="312">
        <v>486</v>
      </c>
      <c r="K3797" s="103"/>
      <c r="L3797" s="114"/>
      <c r="M3797" s="114"/>
      <c r="N3797" s="103"/>
      <c r="O3797" s="103" t="s">
        <v>17</v>
      </c>
    </row>
    <row r="3798" spans="1:15" ht="22.5" hidden="1">
      <c r="A3798" s="103">
        <f>MAX(A$3:A3797)+1</f>
        <v>3555</v>
      </c>
      <c r="B3798" s="103">
        <v>330501004</v>
      </c>
      <c r="C3798" s="315" t="s">
        <v>6582</v>
      </c>
      <c r="D3798" s="103"/>
      <c r="E3798" s="103"/>
      <c r="F3798" s="114" t="s">
        <v>31</v>
      </c>
      <c r="G3798" s="114" t="s">
        <v>32</v>
      </c>
      <c r="H3798" s="312">
        <v>840</v>
      </c>
      <c r="I3798" s="312">
        <v>756</v>
      </c>
      <c r="J3798" s="312">
        <v>680.4</v>
      </c>
      <c r="K3798" s="103"/>
      <c r="L3798" s="114"/>
      <c r="M3798" s="114"/>
      <c r="N3798" s="103"/>
      <c r="O3798" s="103" t="s">
        <v>17</v>
      </c>
    </row>
    <row r="3799" spans="1:15" ht="22.5" hidden="1">
      <c r="A3799" s="103">
        <f>MAX(A$3:A3798)+1</f>
        <v>3556</v>
      </c>
      <c r="B3799" s="103">
        <v>330501005</v>
      </c>
      <c r="C3799" s="315" t="s">
        <v>6583</v>
      </c>
      <c r="D3799" s="103"/>
      <c r="E3799" s="103"/>
      <c r="F3799" s="114" t="s">
        <v>31</v>
      </c>
      <c r="G3799" s="114" t="s">
        <v>32</v>
      </c>
      <c r="H3799" s="312">
        <v>240</v>
      </c>
      <c r="I3799" s="312">
        <v>216</v>
      </c>
      <c r="J3799" s="312">
        <v>194.4</v>
      </c>
      <c r="K3799" s="103"/>
      <c r="L3799" s="114"/>
      <c r="M3799" s="114"/>
      <c r="N3799" s="103"/>
      <c r="O3799" s="103" t="s">
        <v>17</v>
      </c>
    </row>
    <row r="3800" spans="1:15" ht="22.5" hidden="1">
      <c r="A3800" s="103">
        <f>MAX(A$3:A3799)+1</f>
        <v>3557</v>
      </c>
      <c r="B3800" s="103">
        <v>330501006</v>
      </c>
      <c r="C3800" s="315" t="s">
        <v>6584</v>
      </c>
      <c r="D3800" s="103"/>
      <c r="E3800" s="103"/>
      <c r="F3800" s="114" t="s">
        <v>31</v>
      </c>
      <c r="G3800" s="114" t="s">
        <v>32</v>
      </c>
      <c r="H3800" s="308">
        <v>664</v>
      </c>
      <c r="I3800" s="308">
        <v>664</v>
      </c>
      <c r="J3800" s="308">
        <v>664</v>
      </c>
      <c r="K3800" s="103"/>
      <c r="L3800" s="188"/>
      <c r="M3800" s="188"/>
      <c r="N3800" s="103"/>
      <c r="O3800" s="103" t="s">
        <v>786</v>
      </c>
    </row>
    <row r="3801" spans="1:15" ht="22.5" hidden="1">
      <c r="A3801" s="103">
        <f>MAX(A$3:A3800)+1</f>
        <v>3558</v>
      </c>
      <c r="B3801" s="103">
        <v>330501007</v>
      </c>
      <c r="C3801" s="315" t="s">
        <v>6585</v>
      </c>
      <c r="D3801" s="103" t="s">
        <v>6586</v>
      </c>
      <c r="E3801" s="103"/>
      <c r="F3801" s="114" t="s">
        <v>31</v>
      </c>
      <c r="G3801" s="114" t="s">
        <v>32</v>
      </c>
      <c r="H3801" s="312">
        <v>420</v>
      </c>
      <c r="I3801" s="312">
        <v>378</v>
      </c>
      <c r="J3801" s="312">
        <v>340.2</v>
      </c>
      <c r="K3801" s="103"/>
      <c r="L3801" s="114"/>
      <c r="M3801" s="114"/>
      <c r="N3801" s="103"/>
      <c r="O3801" s="103" t="s">
        <v>17</v>
      </c>
    </row>
    <row r="3802" spans="1:15" ht="22.5" hidden="1">
      <c r="A3802" s="103">
        <f>MAX(A$3:A3801)+1</f>
        <v>3559</v>
      </c>
      <c r="B3802" s="103">
        <v>330501008</v>
      </c>
      <c r="C3802" s="315" t="s">
        <v>6587</v>
      </c>
      <c r="D3802" s="103"/>
      <c r="E3802" s="103"/>
      <c r="F3802" s="114" t="s">
        <v>31</v>
      </c>
      <c r="G3802" s="114" t="s">
        <v>32</v>
      </c>
      <c r="H3802" s="312">
        <v>312</v>
      </c>
      <c r="I3802" s="312">
        <v>280.8</v>
      </c>
      <c r="J3802" s="312">
        <v>252.72</v>
      </c>
      <c r="K3802" s="103"/>
      <c r="L3802" s="114"/>
      <c r="M3802" s="114"/>
      <c r="N3802" s="103"/>
      <c r="O3802" s="103" t="s">
        <v>17</v>
      </c>
    </row>
    <row r="3803" spans="1:15" ht="22.5" hidden="1">
      <c r="A3803" s="103">
        <f>MAX(A$3:A3802)+1</f>
        <v>3560</v>
      </c>
      <c r="B3803" s="103">
        <v>330501009</v>
      </c>
      <c r="C3803" s="315" t="s">
        <v>6588</v>
      </c>
      <c r="D3803" s="103"/>
      <c r="E3803" s="103"/>
      <c r="F3803" s="114" t="s">
        <v>31</v>
      </c>
      <c r="G3803" s="114" t="s">
        <v>32</v>
      </c>
      <c r="H3803" s="312">
        <v>240</v>
      </c>
      <c r="I3803" s="312">
        <v>216</v>
      </c>
      <c r="J3803" s="312">
        <v>194.4</v>
      </c>
      <c r="K3803" s="103"/>
      <c r="L3803" s="114"/>
      <c r="M3803" s="114"/>
      <c r="N3803" s="103"/>
      <c r="O3803" s="103" t="s">
        <v>17</v>
      </c>
    </row>
    <row r="3804" spans="1:15" ht="22.5" hidden="1">
      <c r="A3804" s="103">
        <f>MAX(A$3:A3803)+1</f>
        <v>3561</v>
      </c>
      <c r="B3804" s="103">
        <v>330501010</v>
      </c>
      <c r="C3804" s="315" t="s">
        <v>6589</v>
      </c>
      <c r="D3804" s="103" t="s">
        <v>6590</v>
      </c>
      <c r="E3804" s="103"/>
      <c r="F3804" s="114" t="s">
        <v>31</v>
      </c>
      <c r="G3804" s="114" t="s">
        <v>32</v>
      </c>
      <c r="H3804" s="308">
        <v>864</v>
      </c>
      <c r="I3804" s="308">
        <v>864</v>
      </c>
      <c r="J3804" s="308">
        <v>864</v>
      </c>
      <c r="K3804" s="103"/>
      <c r="L3804" s="188"/>
      <c r="M3804" s="188"/>
      <c r="N3804" s="103"/>
      <c r="O3804" s="103" t="s">
        <v>786</v>
      </c>
    </row>
    <row r="3805" spans="1:15" ht="22.5" hidden="1">
      <c r="A3805" s="103">
        <f>MAX(A$3:A3804)+1</f>
        <v>3562</v>
      </c>
      <c r="B3805" s="103">
        <v>330501011</v>
      </c>
      <c r="C3805" s="315" t="s">
        <v>6591</v>
      </c>
      <c r="D3805" s="103"/>
      <c r="E3805" s="103"/>
      <c r="F3805" s="114" t="s">
        <v>31</v>
      </c>
      <c r="G3805" s="114" t="s">
        <v>32</v>
      </c>
      <c r="H3805" s="312">
        <v>108</v>
      </c>
      <c r="I3805" s="312">
        <v>97.2</v>
      </c>
      <c r="J3805" s="312">
        <v>87.48</v>
      </c>
      <c r="K3805" s="103"/>
      <c r="L3805" s="114"/>
      <c r="M3805" s="114"/>
      <c r="N3805" s="103"/>
      <c r="O3805" s="103" t="s">
        <v>17</v>
      </c>
    </row>
    <row r="3806" spans="1:15" ht="22.5" hidden="1">
      <c r="A3806" s="103">
        <f>MAX(A$3:A3805)+1</f>
        <v>3563</v>
      </c>
      <c r="B3806" s="103">
        <v>330501012</v>
      </c>
      <c r="C3806" s="315" t="s">
        <v>6592</v>
      </c>
      <c r="D3806" s="103"/>
      <c r="E3806" s="103"/>
      <c r="F3806" s="114" t="s">
        <v>31</v>
      </c>
      <c r="G3806" s="114" t="s">
        <v>32</v>
      </c>
      <c r="H3806" s="312">
        <v>60</v>
      </c>
      <c r="I3806" s="312">
        <v>54</v>
      </c>
      <c r="J3806" s="312">
        <v>48.6</v>
      </c>
      <c r="K3806" s="103"/>
      <c r="L3806" s="114"/>
      <c r="M3806" s="114"/>
      <c r="N3806" s="103"/>
      <c r="O3806" s="103" t="s">
        <v>17</v>
      </c>
    </row>
    <row r="3807" spans="1:15" ht="22.5" hidden="1">
      <c r="A3807" s="103">
        <f>MAX(A$3:A3806)+1</f>
        <v>3564</v>
      </c>
      <c r="B3807" s="103">
        <v>330501013</v>
      </c>
      <c r="C3807" s="315" t="s">
        <v>6593</v>
      </c>
      <c r="D3807" s="103"/>
      <c r="E3807" s="103"/>
      <c r="F3807" s="114" t="s">
        <v>31</v>
      </c>
      <c r="G3807" s="114" t="s">
        <v>32</v>
      </c>
      <c r="H3807" s="312">
        <v>840</v>
      </c>
      <c r="I3807" s="312">
        <v>756</v>
      </c>
      <c r="J3807" s="312">
        <v>680.4</v>
      </c>
      <c r="K3807" s="103"/>
      <c r="L3807" s="114"/>
      <c r="M3807" s="114"/>
      <c r="N3807" s="103"/>
      <c r="O3807" s="103" t="s">
        <v>17</v>
      </c>
    </row>
    <row r="3808" spans="1:15" ht="22.5" hidden="1">
      <c r="A3808" s="103">
        <f>MAX(A$3:A3807)+1</f>
        <v>3565</v>
      </c>
      <c r="B3808" s="103">
        <v>330501014</v>
      </c>
      <c r="C3808" s="315" t="s">
        <v>6594</v>
      </c>
      <c r="D3808" s="103"/>
      <c r="E3808" s="103"/>
      <c r="F3808" s="114" t="s">
        <v>31</v>
      </c>
      <c r="G3808" s="114" t="s">
        <v>32</v>
      </c>
      <c r="H3808" s="312">
        <v>1080</v>
      </c>
      <c r="I3808" s="312">
        <v>972</v>
      </c>
      <c r="J3808" s="312">
        <v>874.8</v>
      </c>
      <c r="K3808" s="103"/>
      <c r="L3808" s="114"/>
      <c r="M3808" s="114"/>
      <c r="N3808" s="103"/>
      <c r="O3808" s="103" t="s">
        <v>17</v>
      </c>
    </row>
    <row r="3809" spans="1:15" ht="22.5" hidden="1">
      <c r="A3809" s="103">
        <f>MAX(A$3:A3808)+1</f>
        <v>3566</v>
      </c>
      <c r="B3809" s="103">
        <v>330501015</v>
      </c>
      <c r="C3809" s="315" t="s">
        <v>6595</v>
      </c>
      <c r="D3809" s="103"/>
      <c r="E3809" s="103"/>
      <c r="F3809" s="114" t="s">
        <v>31</v>
      </c>
      <c r="G3809" s="114" t="s">
        <v>32</v>
      </c>
      <c r="H3809" s="312">
        <v>1080</v>
      </c>
      <c r="I3809" s="312">
        <v>972</v>
      </c>
      <c r="J3809" s="312">
        <v>874.8</v>
      </c>
      <c r="K3809" s="103"/>
      <c r="L3809" s="114"/>
      <c r="M3809" s="114"/>
      <c r="N3809" s="103"/>
      <c r="O3809" s="103" t="s">
        <v>17</v>
      </c>
    </row>
    <row r="3810" spans="1:15" ht="22.5" hidden="1">
      <c r="A3810" s="103">
        <f>MAX(A$3:A3809)+1</f>
        <v>3567</v>
      </c>
      <c r="B3810" s="103">
        <v>330501016</v>
      </c>
      <c r="C3810" s="315" t="s">
        <v>6596</v>
      </c>
      <c r="D3810" s="286" t="s">
        <v>6597</v>
      </c>
      <c r="E3810" s="103"/>
      <c r="F3810" s="114" t="s">
        <v>3112</v>
      </c>
      <c r="G3810" s="114" t="s">
        <v>32</v>
      </c>
      <c r="H3810" s="312">
        <v>1200</v>
      </c>
      <c r="I3810" s="312">
        <v>1080</v>
      </c>
      <c r="J3810" s="312">
        <v>972</v>
      </c>
      <c r="K3810" s="296" t="s">
        <v>5969</v>
      </c>
      <c r="L3810" s="114"/>
      <c r="M3810" s="114"/>
      <c r="N3810" s="103"/>
      <c r="O3810" s="103" t="s">
        <v>17</v>
      </c>
    </row>
    <row r="3811" spans="1:15" ht="22.5" hidden="1">
      <c r="A3811" s="103">
        <f>MAX(A$3:A3810)+1</f>
        <v>3568</v>
      </c>
      <c r="B3811" s="103">
        <v>330501017</v>
      </c>
      <c r="C3811" s="315" t="s">
        <v>6598</v>
      </c>
      <c r="D3811" s="286" t="s">
        <v>6597</v>
      </c>
      <c r="E3811" s="103"/>
      <c r="F3811" s="114" t="s">
        <v>3112</v>
      </c>
      <c r="G3811" s="114" t="s">
        <v>32</v>
      </c>
      <c r="H3811" s="312">
        <v>1200</v>
      </c>
      <c r="I3811" s="312">
        <v>1080</v>
      </c>
      <c r="J3811" s="312">
        <v>972</v>
      </c>
      <c r="K3811" s="296" t="s">
        <v>5969</v>
      </c>
      <c r="L3811" s="114"/>
      <c r="M3811" s="114"/>
      <c r="N3811" s="103"/>
      <c r="O3811" s="103" t="s">
        <v>17</v>
      </c>
    </row>
    <row r="3812" spans="1:15" ht="22.5" hidden="1">
      <c r="A3812" s="103">
        <f>MAX(A$3:A3811)+1</f>
        <v>3569</v>
      </c>
      <c r="B3812" s="103">
        <v>330501018</v>
      </c>
      <c r="C3812" s="315" t="s">
        <v>6599</v>
      </c>
      <c r="D3812" s="286" t="s">
        <v>6600</v>
      </c>
      <c r="E3812" s="103"/>
      <c r="F3812" s="114" t="s">
        <v>3112</v>
      </c>
      <c r="G3812" s="114" t="s">
        <v>32</v>
      </c>
      <c r="H3812" s="312">
        <v>1384</v>
      </c>
      <c r="I3812" s="312">
        <v>1245.5999999999999</v>
      </c>
      <c r="J3812" s="312">
        <v>1121.04</v>
      </c>
      <c r="K3812" s="296" t="s">
        <v>5969</v>
      </c>
      <c r="L3812" s="114"/>
      <c r="M3812" s="114"/>
      <c r="N3812" s="103"/>
      <c r="O3812" s="103" t="s">
        <v>17</v>
      </c>
    </row>
    <row r="3813" spans="1:15" ht="22.5" hidden="1">
      <c r="A3813" s="103">
        <f>MAX(A$3:A3812)+1</f>
        <v>3570</v>
      </c>
      <c r="B3813" s="103">
        <v>330501019</v>
      </c>
      <c r="C3813" s="315" t="s">
        <v>6601</v>
      </c>
      <c r="D3813" s="286" t="s">
        <v>6602</v>
      </c>
      <c r="E3813" s="103" t="s">
        <v>6343</v>
      </c>
      <c r="F3813" s="114" t="s">
        <v>3112</v>
      </c>
      <c r="G3813" s="114" t="s">
        <v>32</v>
      </c>
      <c r="H3813" s="312">
        <v>1080</v>
      </c>
      <c r="I3813" s="312">
        <v>972</v>
      </c>
      <c r="J3813" s="312">
        <v>874.8</v>
      </c>
      <c r="K3813" s="296" t="s">
        <v>5969</v>
      </c>
      <c r="L3813" s="114"/>
      <c r="M3813" s="114"/>
      <c r="N3813" s="103"/>
      <c r="O3813" s="103" t="s">
        <v>17</v>
      </c>
    </row>
    <row r="3814" spans="1:15" ht="22.5" hidden="1">
      <c r="A3814" s="103">
        <f>MAX(A$3:A3813)+1</f>
        <v>3571</v>
      </c>
      <c r="B3814" s="103">
        <v>330501020</v>
      </c>
      <c r="C3814" s="315" t="s">
        <v>6603</v>
      </c>
      <c r="D3814" s="286" t="s">
        <v>6604</v>
      </c>
      <c r="E3814" s="103"/>
      <c r="F3814" s="114" t="s">
        <v>31</v>
      </c>
      <c r="G3814" s="114" t="s">
        <v>32</v>
      </c>
      <c r="H3814" s="312">
        <v>240</v>
      </c>
      <c r="I3814" s="312">
        <v>216</v>
      </c>
      <c r="J3814" s="312">
        <v>194.4</v>
      </c>
      <c r="K3814" s="103"/>
      <c r="L3814" s="114"/>
      <c r="M3814" s="114"/>
      <c r="N3814" s="103"/>
      <c r="O3814" s="103" t="s">
        <v>17</v>
      </c>
    </row>
    <row r="3815" spans="1:15" ht="22.5" hidden="1">
      <c r="A3815" s="103">
        <f>MAX(A$3:A3814)+1</f>
        <v>3572</v>
      </c>
      <c r="B3815" s="103">
        <v>330501021</v>
      </c>
      <c r="C3815" s="315" t="s">
        <v>6605</v>
      </c>
      <c r="D3815" s="286" t="s">
        <v>6606</v>
      </c>
      <c r="E3815" s="103"/>
      <c r="F3815" s="114" t="s">
        <v>31</v>
      </c>
      <c r="G3815" s="114" t="s">
        <v>32</v>
      </c>
      <c r="H3815" s="312">
        <v>1384</v>
      </c>
      <c r="I3815" s="312">
        <v>1245.5999999999999</v>
      </c>
      <c r="J3815" s="312">
        <v>1121.04</v>
      </c>
      <c r="K3815" s="103"/>
      <c r="L3815" s="114"/>
      <c r="M3815" s="114"/>
      <c r="N3815" s="103"/>
      <c r="O3815" s="103" t="s">
        <v>17</v>
      </c>
    </row>
    <row r="3816" spans="1:15" ht="22.5" hidden="1">
      <c r="A3816" s="103">
        <f>MAX(A$3:A3815)+1</f>
        <v>3573</v>
      </c>
      <c r="B3816" s="133">
        <v>330501022</v>
      </c>
      <c r="C3816" s="224" t="s">
        <v>6607</v>
      </c>
      <c r="D3816" s="139" t="s">
        <v>6608</v>
      </c>
      <c r="E3816" s="140"/>
      <c r="F3816" s="95" t="s">
        <v>23</v>
      </c>
      <c r="G3816" s="147" t="s">
        <v>1321</v>
      </c>
      <c r="H3816" s="302" t="s">
        <v>56</v>
      </c>
      <c r="I3816" s="302" t="s">
        <v>56</v>
      </c>
      <c r="J3816" s="302" t="s">
        <v>56</v>
      </c>
      <c r="K3816" s="244" t="s">
        <v>336</v>
      </c>
      <c r="L3816" s="114"/>
      <c r="M3816" s="114"/>
      <c r="N3816" s="103"/>
      <c r="O3816" s="103" t="s">
        <v>17</v>
      </c>
    </row>
    <row r="3817" spans="1:15" ht="33.75" hidden="1">
      <c r="A3817" s="103">
        <f>MAX(A$3:A3816)+1</f>
        <v>3574</v>
      </c>
      <c r="B3817" s="133">
        <v>330501023</v>
      </c>
      <c r="C3817" s="133" t="s">
        <v>6609</v>
      </c>
      <c r="D3817" s="103" t="s">
        <v>6610</v>
      </c>
      <c r="E3817" s="140"/>
      <c r="F3817" s="114" t="s">
        <v>23</v>
      </c>
      <c r="G3817" s="147" t="s">
        <v>719</v>
      </c>
      <c r="H3817" s="302" t="s">
        <v>56</v>
      </c>
      <c r="I3817" s="302" t="s">
        <v>56</v>
      </c>
      <c r="J3817" s="302" t="s">
        <v>56</v>
      </c>
      <c r="K3817" s="103"/>
      <c r="L3817" s="114"/>
      <c r="M3817" s="114"/>
      <c r="N3817" s="126"/>
      <c r="O3817" s="98" t="s">
        <v>94</v>
      </c>
    </row>
    <row r="3818" spans="1:15" s="87" customFormat="1" ht="22.5" hidden="1">
      <c r="A3818" s="103"/>
      <c r="B3818" s="103">
        <v>330502</v>
      </c>
      <c r="C3818" s="103" t="s">
        <v>6611</v>
      </c>
      <c r="D3818" s="103"/>
      <c r="E3818" s="103"/>
      <c r="F3818" s="114"/>
      <c r="G3818" s="114"/>
      <c r="H3818" s="302"/>
      <c r="I3818" s="302"/>
      <c r="J3818" s="302"/>
      <c r="K3818" s="103"/>
      <c r="L3818" s="114"/>
      <c r="M3818" s="114"/>
      <c r="N3818" s="103"/>
      <c r="O3818" s="103" t="s">
        <v>17</v>
      </c>
    </row>
    <row r="3819" spans="1:15" ht="22.5" hidden="1">
      <c r="A3819" s="103">
        <f>MAX(A$3:A3818)+1</f>
        <v>3575</v>
      </c>
      <c r="B3819" s="103">
        <v>330502001</v>
      </c>
      <c r="C3819" s="315" t="s">
        <v>6612</v>
      </c>
      <c r="D3819" s="103"/>
      <c r="E3819" s="103" t="s">
        <v>6613</v>
      </c>
      <c r="F3819" s="114" t="s">
        <v>31</v>
      </c>
      <c r="G3819" s="114" t="s">
        <v>32</v>
      </c>
      <c r="H3819" s="312">
        <v>204</v>
      </c>
      <c r="I3819" s="312">
        <v>183.6</v>
      </c>
      <c r="J3819" s="312">
        <v>165.24</v>
      </c>
      <c r="K3819" s="103"/>
      <c r="L3819" s="114"/>
      <c r="M3819" s="114"/>
      <c r="N3819" s="103"/>
      <c r="O3819" s="103" t="s">
        <v>17</v>
      </c>
    </row>
    <row r="3820" spans="1:15" ht="22.5" hidden="1">
      <c r="A3820" s="103">
        <f>MAX(A$3:A3819)+1</f>
        <v>3576</v>
      </c>
      <c r="B3820" s="103">
        <v>330502002</v>
      </c>
      <c r="C3820" s="315" t="s">
        <v>6614</v>
      </c>
      <c r="D3820" s="103"/>
      <c r="E3820" s="103"/>
      <c r="F3820" s="114" t="s">
        <v>31</v>
      </c>
      <c r="G3820" s="114" t="s">
        <v>32</v>
      </c>
      <c r="H3820" s="312">
        <v>156</v>
      </c>
      <c r="I3820" s="312">
        <v>140.4</v>
      </c>
      <c r="J3820" s="312">
        <v>126.36</v>
      </c>
      <c r="K3820" s="103"/>
      <c r="L3820" s="114"/>
      <c r="M3820" s="114"/>
      <c r="N3820" s="103"/>
      <c r="O3820" s="103" t="s">
        <v>17</v>
      </c>
    </row>
    <row r="3821" spans="1:15" ht="22.5" hidden="1">
      <c r="A3821" s="103">
        <f>MAX(A$3:A3820)+1</f>
        <v>3577</v>
      </c>
      <c r="B3821" s="103">
        <v>330502003</v>
      </c>
      <c r="C3821" s="315" t="s">
        <v>6615</v>
      </c>
      <c r="D3821" s="103" t="s">
        <v>6616</v>
      </c>
      <c r="E3821" s="103"/>
      <c r="F3821" s="114" t="s">
        <v>36</v>
      </c>
      <c r="G3821" s="114" t="s">
        <v>32</v>
      </c>
      <c r="H3821" s="312">
        <v>540</v>
      </c>
      <c r="I3821" s="312">
        <v>486</v>
      </c>
      <c r="J3821" s="312">
        <v>437.4</v>
      </c>
      <c r="K3821" s="103"/>
      <c r="L3821" s="114"/>
      <c r="M3821" s="114"/>
      <c r="N3821" s="103"/>
      <c r="O3821" s="103" t="s">
        <v>17</v>
      </c>
    </row>
    <row r="3822" spans="1:15" ht="22.5" hidden="1">
      <c r="A3822" s="103">
        <f>MAX(A$3:A3821)+1</f>
        <v>3578</v>
      </c>
      <c r="B3822" s="103">
        <v>330502004</v>
      </c>
      <c r="C3822" s="315" t="s">
        <v>6617</v>
      </c>
      <c r="D3822" s="103" t="s">
        <v>6618</v>
      </c>
      <c r="E3822" s="103"/>
      <c r="F3822" s="114" t="s">
        <v>36</v>
      </c>
      <c r="G3822" s="114" t="s">
        <v>32</v>
      </c>
      <c r="H3822" s="312">
        <v>540</v>
      </c>
      <c r="I3822" s="312">
        <v>486</v>
      </c>
      <c r="J3822" s="312">
        <v>437.4</v>
      </c>
      <c r="K3822" s="103"/>
      <c r="L3822" s="114"/>
      <c r="M3822" s="114"/>
      <c r="N3822" s="103"/>
      <c r="O3822" s="103" t="s">
        <v>17</v>
      </c>
    </row>
    <row r="3823" spans="1:15" ht="22.5" hidden="1">
      <c r="A3823" s="103">
        <f>MAX(A$3:A3822)+1</f>
        <v>3579</v>
      </c>
      <c r="B3823" s="103">
        <v>330502005</v>
      </c>
      <c r="C3823" s="315" t="s">
        <v>6619</v>
      </c>
      <c r="D3823" s="103" t="s">
        <v>6620</v>
      </c>
      <c r="E3823" s="103"/>
      <c r="F3823" s="114" t="s">
        <v>31</v>
      </c>
      <c r="G3823" s="114" t="s">
        <v>32</v>
      </c>
      <c r="H3823" s="308">
        <v>1440</v>
      </c>
      <c r="I3823" s="308">
        <v>1440</v>
      </c>
      <c r="J3823" s="308">
        <v>1440</v>
      </c>
      <c r="K3823" s="103"/>
      <c r="L3823" s="188"/>
      <c r="M3823" s="188"/>
      <c r="N3823" s="103"/>
      <c r="O3823" s="103" t="s">
        <v>786</v>
      </c>
    </row>
    <row r="3824" spans="1:15" ht="22.5" hidden="1">
      <c r="A3824" s="103">
        <f>MAX(A$3:A3823)+1</f>
        <v>3580</v>
      </c>
      <c r="B3824" s="103">
        <v>330502006</v>
      </c>
      <c r="C3824" s="315" t="s">
        <v>6621</v>
      </c>
      <c r="D3824" s="103"/>
      <c r="E3824" s="103"/>
      <c r="F3824" s="114" t="s">
        <v>31</v>
      </c>
      <c r="G3824" s="114" t="s">
        <v>32</v>
      </c>
      <c r="H3824" s="308">
        <v>1253</v>
      </c>
      <c r="I3824" s="308">
        <v>1253</v>
      </c>
      <c r="J3824" s="308">
        <v>1253</v>
      </c>
      <c r="K3824" s="103"/>
      <c r="L3824" s="188"/>
      <c r="M3824" s="188"/>
      <c r="N3824" s="103"/>
      <c r="O3824" s="103" t="s">
        <v>786</v>
      </c>
    </row>
    <row r="3825" spans="1:15" ht="22.5" hidden="1">
      <c r="A3825" s="103">
        <f>MAX(A$3:A3824)+1</f>
        <v>3581</v>
      </c>
      <c r="B3825" s="103">
        <v>330502007</v>
      </c>
      <c r="C3825" s="315" t="s">
        <v>6622</v>
      </c>
      <c r="D3825" s="103"/>
      <c r="E3825" s="103"/>
      <c r="F3825" s="114" t="s">
        <v>31</v>
      </c>
      <c r="G3825" s="114" t="s">
        <v>32</v>
      </c>
      <c r="H3825" s="312">
        <v>600</v>
      </c>
      <c r="I3825" s="312">
        <v>540</v>
      </c>
      <c r="J3825" s="312">
        <v>486</v>
      </c>
      <c r="K3825" s="103"/>
      <c r="L3825" s="114"/>
      <c r="M3825" s="114"/>
      <c r="N3825" s="103"/>
      <c r="O3825" s="103" t="s">
        <v>17</v>
      </c>
    </row>
    <row r="3826" spans="1:15" ht="22.5" hidden="1">
      <c r="A3826" s="103">
        <f>MAX(A$3:A3825)+1</f>
        <v>3582</v>
      </c>
      <c r="B3826" s="103">
        <v>330502008</v>
      </c>
      <c r="C3826" s="315" t="s">
        <v>6623</v>
      </c>
      <c r="D3826" s="103"/>
      <c r="E3826" s="103"/>
      <c r="F3826" s="114" t="s">
        <v>31</v>
      </c>
      <c r="G3826" s="114" t="s">
        <v>32</v>
      </c>
      <c r="H3826" s="312">
        <v>312</v>
      </c>
      <c r="I3826" s="312">
        <v>280.8</v>
      </c>
      <c r="J3826" s="312">
        <v>252.72</v>
      </c>
      <c r="K3826" s="103"/>
      <c r="L3826" s="114"/>
      <c r="M3826" s="114"/>
      <c r="N3826" s="103"/>
      <c r="O3826" s="103" t="s">
        <v>17</v>
      </c>
    </row>
    <row r="3827" spans="1:15" ht="22.5" hidden="1">
      <c r="A3827" s="103">
        <f>MAX(A$3:A3826)+1</f>
        <v>3583</v>
      </c>
      <c r="B3827" s="103">
        <v>330502009</v>
      </c>
      <c r="C3827" s="315" t="s">
        <v>6624</v>
      </c>
      <c r="D3827" s="103" t="s">
        <v>6625</v>
      </c>
      <c r="E3827" s="103"/>
      <c r="F3827" s="114" t="s">
        <v>31</v>
      </c>
      <c r="G3827" s="114" t="s">
        <v>32</v>
      </c>
      <c r="H3827" s="302">
        <v>1440</v>
      </c>
      <c r="I3827" s="302">
        <v>1440</v>
      </c>
      <c r="J3827" s="302">
        <v>1440</v>
      </c>
      <c r="K3827" s="103"/>
      <c r="L3827" s="114"/>
      <c r="M3827" s="114"/>
      <c r="N3827" s="103"/>
      <c r="O3827" s="103" t="s">
        <v>17</v>
      </c>
    </row>
    <row r="3828" spans="1:15" ht="22.5" hidden="1">
      <c r="A3828" s="103">
        <f>MAX(A$3:A3827)+1</f>
        <v>3584</v>
      </c>
      <c r="B3828" s="103">
        <v>330502010</v>
      </c>
      <c r="C3828" s="315" t="s">
        <v>6626</v>
      </c>
      <c r="D3828" s="103"/>
      <c r="E3828" s="103"/>
      <c r="F3828" s="114" t="s">
        <v>31</v>
      </c>
      <c r="G3828" s="114" t="s">
        <v>32</v>
      </c>
      <c r="H3828" s="302">
        <v>1512</v>
      </c>
      <c r="I3828" s="302">
        <v>1512</v>
      </c>
      <c r="J3828" s="302">
        <v>1512</v>
      </c>
      <c r="K3828" s="103"/>
      <c r="L3828" s="114"/>
      <c r="M3828" s="114"/>
      <c r="N3828" s="103"/>
      <c r="O3828" s="103" t="s">
        <v>17</v>
      </c>
    </row>
    <row r="3829" spans="1:15" ht="22.5" hidden="1">
      <c r="A3829" s="103">
        <f>MAX(A$3:A3828)+1</f>
        <v>3585</v>
      </c>
      <c r="B3829" s="103">
        <v>330502011</v>
      </c>
      <c r="C3829" s="315" t="s">
        <v>6627</v>
      </c>
      <c r="D3829" s="286" t="s">
        <v>6628</v>
      </c>
      <c r="E3829" s="103"/>
      <c r="F3829" s="114" t="s">
        <v>36</v>
      </c>
      <c r="G3829" s="114" t="s">
        <v>32</v>
      </c>
      <c r="H3829" s="312">
        <v>540</v>
      </c>
      <c r="I3829" s="312">
        <v>486</v>
      </c>
      <c r="J3829" s="312">
        <v>437.4</v>
      </c>
      <c r="K3829" s="103"/>
      <c r="L3829" s="114"/>
      <c r="M3829" s="114"/>
      <c r="N3829" s="103"/>
      <c r="O3829" s="103" t="s">
        <v>17</v>
      </c>
    </row>
    <row r="3830" spans="1:15" ht="22.5" hidden="1">
      <c r="A3830" s="103">
        <f>MAX(A$3:A3829)+1</f>
        <v>3586</v>
      </c>
      <c r="B3830" s="103">
        <v>330502012</v>
      </c>
      <c r="C3830" s="315" t="s">
        <v>6629</v>
      </c>
      <c r="D3830" s="286"/>
      <c r="E3830" s="103"/>
      <c r="F3830" s="114" t="s">
        <v>31</v>
      </c>
      <c r="G3830" s="114" t="s">
        <v>32</v>
      </c>
      <c r="H3830" s="312">
        <v>300</v>
      </c>
      <c r="I3830" s="312">
        <v>270</v>
      </c>
      <c r="J3830" s="312">
        <v>243</v>
      </c>
      <c r="K3830" s="103"/>
      <c r="L3830" s="114"/>
      <c r="M3830" s="114"/>
      <c r="N3830" s="103"/>
      <c r="O3830" s="103" t="s">
        <v>17</v>
      </c>
    </row>
    <row r="3831" spans="1:15" ht="22.5" hidden="1">
      <c r="A3831" s="103">
        <f>MAX(A$3:A3830)+1</f>
        <v>3587</v>
      </c>
      <c r="B3831" s="103">
        <v>330502013</v>
      </c>
      <c r="C3831" s="315" t="s">
        <v>6630</v>
      </c>
      <c r="D3831" s="286" t="s">
        <v>6631</v>
      </c>
      <c r="E3831" s="103"/>
      <c r="F3831" s="114" t="s">
        <v>31</v>
      </c>
      <c r="G3831" s="114" t="s">
        <v>32</v>
      </c>
      <c r="H3831" s="308">
        <v>1176</v>
      </c>
      <c r="I3831" s="308">
        <v>1176</v>
      </c>
      <c r="J3831" s="308">
        <v>1176</v>
      </c>
      <c r="K3831" s="103"/>
      <c r="L3831" s="188"/>
      <c r="M3831" s="188"/>
      <c r="N3831" s="103"/>
      <c r="O3831" s="103" t="s">
        <v>786</v>
      </c>
    </row>
    <row r="3832" spans="1:15" ht="22.5" hidden="1">
      <c r="A3832" s="103">
        <f>MAX(A$3:A3831)+1</f>
        <v>3588</v>
      </c>
      <c r="B3832" s="103">
        <v>330502014</v>
      </c>
      <c r="C3832" s="315" t="s">
        <v>6632</v>
      </c>
      <c r="D3832" s="286" t="s">
        <v>6633</v>
      </c>
      <c r="E3832" s="103"/>
      <c r="F3832" s="114" t="s">
        <v>31</v>
      </c>
      <c r="G3832" s="114" t="s">
        <v>32</v>
      </c>
      <c r="H3832" s="312">
        <v>600</v>
      </c>
      <c r="I3832" s="312">
        <v>540</v>
      </c>
      <c r="J3832" s="312">
        <v>486</v>
      </c>
      <c r="K3832" s="103"/>
      <c r="L3832" s="114"/>
      <c r="M3832" s="114"/>
      <c r="N3832" s="103"/>
      <c r="O3832" s="103" t="s">
        <v>17</v>
      </c>
    </row>
    <row r="3833" spans="1:15" ht="22.5" hidden="1">
      <c r="A3833" s="103">
        <f>MAX(A$3:A3832)+1</f>
        <v>3589</v>
      </c>
      <c r="B3833" s="103">
        <v>330502015</v>
      </c>
      <c r="C3833" s="315" t="s">
        <v>6634</v>
      </c>
      <c r="D3833" s="286" t="s">
        <v>6633</v>
      </c>
      <c r="E3833" s="103"/>
      <c r="F3833" s="114" t="s">
        <v>31</v>
      </c>
      <c r="G3833" s="114" t="s">
        <v>32</v>
      </c>
      <c r="H3833" s="312">
        <v>600</v>
      </c>
      <c r="I3833" s="312">
        <v>540</v>
      </c>
      <c r="J3833" s="312">
        <v>486</v>
      </c>
      <c r="K3833" s="103"/>
      <c r="L3833" s="114"/>
      <c r="M3833" s="114"/>
      <c r="N3833" s="103"/>
      <c r="O3833" s="103" t="s">
        <v>17</v>
      </c>
    </row>
    <row r="3834" spans="1:15" ht="22.5" hidden="1">
      <c r="A3834" s="103">
        <f>MAX(A$3:A3833)+1</f>
        <v>3590</v>
      </c>
      <c r="B3834" s="103">
        <v>330502016</v>
      </c>
      <c r="C3834" s="315" t="s">
        <v>6635</v>
      </c>
      <c r="D3834" s="286" t="s">
        <v>6636</v>
      </c>
      <c r="E3834" s="103"/>
      <c r="F3834" s="114" t="s">
        <v>31</v>
      </c>
      <c r="G3834" s="114" t="s">
        <v>32</v>
      </c>
      <c r="H3834" s="312">
        <v>600</v>
      </c>
      <c r="I3834" s="312">
        <v>540</v>
      </c>
      <c r="J3834" s="312">
        <v>486</v>
      </c>
      <c r="K3834" s="103"/>
      <c r="L3834" s="114"/>
      <c r="M3834" s="114"/>
      <c r="N3834" s="103"/>
      <c r="O3834" s="103" t="s">
        <v>17</v>
      </c>
    </row>
    <row r="3835" spans="1:15" ht="22.5" hidden="1">
      <c r="A3835" s="103">
        <f>MAX(A$3:A3834)+1</f>
        <v>3591</v>
      </c>
      <c r="B3835" s="103">
        <v>330502017</v>
      </c>
      <c r="C3835" s="315" t="s">
        <v>6637</v>
      </c>
      <c r="D3835" s="286" t="s">
        <v>6636</v>
      </c>
      <c r="E3835" s="103"/>
      <c r="F3835" s="114" t="s">
        <v>31</v>
      </c>
      <c r="G3835" s="114" t="s">
        <v>32</v>
      </c>
      <c r="H3835" s="312">
        <v>1048</v>
      </c>
      <c r="I3835" s="312">
        <v>943.2</v>
      </c>
      <c r="J3835" s="312">
        <v>848.88</v>
      </c>
      <c r="K3835" s="103"/>
      <c r="L3835" s="114"/>
      <c r="M3835" s="114"/>
      <c r="N3835" s="103"/>
      <c r="O3835" s="103" t="s">
        <v>17</v>
      </c>
    </row>
    <row r="3836" spans="1:15" ht="22.5" hidden="1">
      <c r="A3836" s="103">
        <f>MAX(A$3:A3835)+1</f>
        <v>3592</v>
      </c>
      <c r="B3836" s="103">
        <v>330502018</v>
      </c>
      <c r="C3836" s="315" t="s">
        <v>6638</v>
      </c>
      <c r="D3836" s="286" t="s">
        <v>6639</v>
      </c>
      <c r="E3836" s="103"/>
      <c r="F3836" s="114" t="s">
        <v>31</v>
      </c>
      <c r="G3836" s="114" t="s">
        <v>32</v>
      </c>
      <c r="H3836" s="308">
        <v>880</v>
      </c>
      <c r="I3836" s="308">
        <v>880</v>
      </c>
      <c r="J3836" s="308">
        <v>880</v>
      </c>
      <c r="K3836" s="103"/>
      <c r="L3836" s="188"/>
      <c r="M3836" s="188"/>
      <c r="N3836" s="103"/>
      <c r="O3836" s="103" t="s">
        <v>786</v>
      </c>
    </row>
    <row r="3837" spans="1:15" ht="22.5" hidden="1">
      <c r="A3837" s="103">
        <f>MAX(A$3:A3836)+1</f>
        <v>3593</v>
      </c>
      <c r="B3837" s="103">
        <v>330502019</v>
      </c>
      <c r="C3837" s="315" t="s">
        <v>6640</v>
      </c>
      <c r="D3837" s="286" t="s">
        <v>6641</v>
      </c>
      <c r="E3837" s="103"/>
      <c r="F3837" s="114" t="s">
        <v>31</v>
      </c>
      <c r="G3837" s="114" t="s">
        <v>32</v>
      </c>
      <c r="H3837" s="312">
        <v>1200</v>
      </c>
      <c r="I3837" s="312">
        <v>1080</v>
      </c>
      <c r="J3837" s="312">
        <v>972</v>
      </c>
      <c r="K3837" s="103"/>
      <c r="L3837" s="114"/>
      <c r="M3837" s="114"/>
      <c r="N3837" s="103"/>
      <c r="O3837" s="103" t="s">
        <v>17</v>
      </c>
    </row>
    <row r="3838" spans="1:15" ht="22.5" hidden="1">
      <c r="A3838" s="103">
        <f>MAX(A$3:A3837)+1</f>
        <v>3594</v>
      </c>
      <c r="B3838" s="103">
        <v>330502020</v>
      </c>
      <c r="C3838" s="103" t="s">
        <v>6642</v>
      </c>
      <c r="D3838" s="103"/>
      <c r="E3838" s="103" t="s">
        <v>6643</v>
      </c>
      <c r="F3838" s="114" t="s">
        <v>36</v>
      </c>
      <c r="G3838" s="114" t="s">
        <v>32</v>
      </c>
      <c r="H3838" s="312">
        <v>1560</v>
      </c>
      <c r="I3838" s="312">
        <v>1404</v>
      </c>
      <c r="J3838" s="312">
        <v>1263.5999999999999</v>
      </c>
      <c r="K3838" s="296" t="s">
        <v>6644</v>
      </c>
      <c r="L3838" s="114"/>
      <c r="M3838" s="114"/>
      <c r="N3838" s="103"/>
      <c r="O3838" s="103" t="s">
        <v>17</v>
      </c>
    </row>
    <row r="3839" spans="1:15" ht="11.25" hidden="1" customHeight="1">
      <c r="A3839" s="103">
        <f>MAX(A$3:A3838)+1</f>
        <v>3595</v>
      </c>
      <c r="B3839" s="103">
        <v>330502021</v>
      </c>
      <c r="C3839" s="104" t="s">
        <v>6645</v>
      </c>
      <c r="D3839" s="103" t="s">
        <v>6646</v>
      </c>
      <c r="E3839" s="103"/>
      <c r="F3839" s="118" t="s">
        <v>23</v>
      </c>
      <c r="G3839" s="188" t="s">
        <v>719</v>
      </c>
      <c r="H3839" s="373" t="s">
        <v>56</v>
      </c>
      <c r="I3839" s="374"/>
      <c r="J3839" s="375"/>
      <c r="K3839" s="320"/>
      <c r="L3839" s="114"/>
      <c r="M3839" s="114"/>
      <c r="N3839" s="103"/>
      <c r="O3839" s="103" t="s">
        <v>492</v>
      </c>
    </row>
    <row r="3840" spans="1:15" s="87" customFormat="1" ht="22.5" hidden="1">
      <c r="A3840" s="103"/>
      <c r="B3840" s="103">
        <v>330503</v>
      </c>
      <c r="C3840" s="103" t="s">
        <v>6647</v>
      </c>
      <c r="D3840" s="103"/>
      <c r="E3840" s="103"/>
      <c r="F3840" s="114"/>
      <c r="G3840" s="114"/>
      <c r="H3840" s="302"/>
      <c r="I3840" s="302"/>
      <c r="J3840" s="302"/>
      <c r="K3840" s="103"/>
      <c r="L3840" s="114"/>
      <c r="M3840" s="114"/>
      <c r="N3840" s="103"/>
      <c r="O3840" s="103" t="s">
        <v>17</v>
      </c>
    </row>
    <row r="3841" spans="1:15" ht="22.5" hidden="1">
      <c r="A3841" s="103">
        <f>MAX(A$3:A3840)+1</f>
        <v>3596</v>
      </c>
      <c r="B3841" s="103">
        <v>330503001</v>
      </c>
      <c r="C3841" s="315" t="s">
        <v>6648</v>
      </c>
      <c r="D3841" s="286" t="s">
        <v>6649</v>
      </c>
      <c r="E3841" s="103"/>
      <c r="F3841" s="114" t="s">
        <v>31</v>
      </c>
      <c r="G3841" s="114" t="s">
        <v>32</v>
      </c>
      <c r="H3841" s="312">
        <v>960</v>
      </c>
      <c r="I3841" s="312">
        <v>864</v>
      </c>
      <c r="J3841" s="312">
        <v>777.6</v>
      </c>
      <c r="K3841" s="103"/>
      <c r="L3841" s="114"/>
      <c r="M3841" s="114"/>
      <c r="N3841" s="103"/>
      <c r="O3841" s="103" t="s">
        <v>17</v>
      </c>
    </row>
    <row r="3842" spans="1:15" ht="22.5" hidden="1">
      <c r="A3842" s="103">
        <f>MAX(A$3:A3841)+1</f>
        <v>3597</v>
      </c>
      <c r="B3842" s="103">
        <v>330503002</v>
      </c>
      <c r="C3842" s="315" t="s">
        <v>6650</v>
      </c>
      <c r="D3842" s="286" t="s">
        <v>6651</v>
      </c>
      <c r="E3842" s="103"/>
      <c r="F3842" s="114" t="s">
        <v>31</v>
      </c>
      <c r="G3842" s="114" t="s">
        <v>32</v>
      </c>
      <c r="H3842" s="312">
        <v>960</v>
      </c>
      <c r="I3842" s="312">
        <v>864</v>
      </c>
      <c r="J3842" s="312">
        <v>777.6</v>
      </c>
      <c r="K3842" s="103"/>
      <c r="L3842" s="114"/>
      <c r="M3842" s="114"/>
      <c r="N3842" s="103"/>
      <c r="O3842" s="103" t="s">
        <v>17</v>
      </c>
    </row>
    <row r="3843" spans="1:15" ht="22.5" hidden="1">
      <c r="A3843" s="103">
        <f>MAX(A$3:A3842)+1</f>
        <v>3598</v>
      </c>
      <c r="B3843" s="103">
        <v>330503003</v>
      </c>
      <c r="C3843" s="315" t="s">
        <v>6652</v>
      </c>
      <c r="D3843" s="286"/>
      <c r="E3843" s="103"/>
      <c r="F3843" s="114" t="s">
        <v>31</v>
      </c>
      <c r="G3843" s="114" t="s">
        <v>32</v>
      </c>
      <c r="H3843" s="312">
        <v>1080</v>
      </c>
      <c r="I3843" s="312">
        <v>972</v>
      </c>
      <c r="J3843" s="312">
        <v>874.8</v>
      </c>
      <c r="K3843" s="103"/>
      <c r="L3843" s="114"/>
      <c r="M3843" s="114"/>
      <c r="N3843" s="103"/>
      <c r="O3843" s="103" t="s">
        <v>17</v>
      </c>
    </row>
    <row r="3844" spans="1:15" ht="22.5" hidden="1">
      <c r="A3844" s="103">
        <f>MAX(A$3:A3843)+1</f>
        <v>3599</v>
      </c>
      <c r="B3844" s="103">
        <v>330503004</v>
      </c>
      <c r="C3844" s="315" t="s">
        <v>6653</v>
      </c>
      <c r="D3844" s="286"/>
      <c r="E3844" s="103"/>
      <c r="F3844" s="114" t="s">
        <v>31</v>
      </c>
      <c r="G3844" s="114" t="s">
        <v>32</v>
      </c>
      <c r="H3844" s="312">
        <v>1080</v>
      </c>
      <c r="I3844" s="312">
        <v>972</v>
      </c>
      <c r="J3844" s="312">
        <v>874.8</v>
      </c>
      <c r="K3844" s="103"/>
      <c r="L3844" s="114"/>
      <c r="M3844" s="114"/>
      <c r="N3844" s="103"/>
      <c r="O3844" s="103" t="s">
        <v>17</v>
      </c>
    </row>
    <row r="3845" spans="1:15" ht="22.5" hidden="1">
      <c r="A3845" s="103">
        <f>MAX(A$3:A3844)+1</f>
        <v>3600</v>
      </c>
      <c r="B3845" s="103">
        <v>330503005</v>
      </c>
      <c r="C3845" s="315" t="s">
        <v>6654</v>
      </c>
      <c r="D3845" s="286"/>
      <c r="E3845" s="103"/>
      <c r="F3845" s="114" t="s">
        <v>31</v>
      </c>
      <c r="G3845" s="114" t="s">
        <v>32</v>
      </c>
      <c r="H3845" s="308">
        <v>1036</v>
      </c>
      <c r="I3845" s="308">
        <v>1036</v>
      </c>
      <c r="J3845" s="308">
        <v>1036</v>
      </c>
      <c r="K3845" s="103" t="s">
        <v>2282</v>
      </c>
      <c r="L3845" s="188"/>
      <c r="M3845" s="188"/>
      <c r="N3845" s="103"/>
      <c r="O3845" s="103" t="s">
        <v>786</v>
      </c>
    </row>
    <row r="3846" spans="1:15" ht="22.5" hidden="1">
      <c r="A3846" s="103">
        <f>MAX(A$3:A3845)+1</f>
        <v>3601</v>
      </c>
      <c r="B3846" s="103">
        <v>330503006</v>
      </c>
      <c r="C3846" s="315" t="s">
        <v>6655</v>
      </c>
      <c r="D3846" s="286"/>
      <c r="E3846" s="103"/>
      <c r="F3846" s="114" t="s">
        <v>31</v>
      </c>
      <c r="G3846" s="114" t="s">
        <v>32</v>
      </c>
      <c r="H3846" s="312">
        <v>720</v>
      </c>
      <c r="I3846" s="312">
        <v>648</v>
      </c>
      <c r="J3846" s="312">
        <v>583.20000000000005</v>
      </c>
      <c r="K3846" s="103"/>
      <c r="L3846" s="114"/>
      <c r="M3846" s="114"/>
      <c r="N3846" s="103"/>
      <c r="O3846" s="103" t="s">
        <v>17</v>
      </c>
    </row>
    <row r="3847" spans="1:15" ht="22.5" hidden="1">
      <c r="A3847" s="103">
        <f>MAX(A$3:A3846)+1</f>
        <v>3602</v>
      </c>
      <c r="B3847" s="103">
        <v>330503007</v>
      </c>
      <c r="C3847" s="315" t="s">
        <v>6656</v>
      </c>
      <c r="D3847" s="286"/>
      <c r="E3847" s="103"/>
      <c r="F3847" s="114" t="s">
        <v>31</v>
      </c>
      <c r="G3847" s="114" t="s">
        <v>32</v>
      </c>
      <c r="H3847" s="312">
        <v>540</v>
      </c>
      <c r="I3847" s="312">
        <v>486</v>
      </c>
      <c r="J3847" s="312">
        <v>437.4</v>
      </c>
      <c r="K3847" s="103"/>
      <c r="L3847" s="114"/>
      <c r="M3847" s="114"/>
      <c r="N3847" s="103"/>
      <c r="O3847" s="103" t="s">
        <v>17</v>
      </c>
    </row>
    <row r="3848" spans="1:15" ht="22.5" hidden="1">
      <c r="A3848" s="103">
        <f>MAX(A$3:A3847)+1</f>
        <v>3603</v>
      </c>
      <c r="B3848" s="103">
        <v>330503008</v>
      </c>
      <c r="C3848" s="315" t="s">
        <v>6657</v>
      </c>
      <c r="D3848" s="286" t="s">
        <v>6658</v>
      </c>
      <c r="E3848" s="103"/>
      <c r="F3848" s="114" t="s">
        <v>31</v>
      </c>
      <c r="G3848" s="114" t="s">
        <v>32</v>
      </c>
      <c r="H3848" s="308">
        <v>3200</v>
      </c>
      <c r="I3848" s="308">
        <v>3200</v>
      </c>
      <c r="J3848" s="308">
        <v>3200</v>
      </c>
      <c r="K3848" s="103"/>
      <c r="L3848" s="188"/>
      <c r="M3848" s="188"/>
      <c r="N3848" s="103"/>
      <c r="O3848" s="103" t="s">
        <v>786</v>
      </c>
    </row>
    <row r="3849" spans="1:15" ht="22.5" hidden="1">
      <c r="A3849" s="103">
        <f>MAX(A$3:A3848)+1</f>
        <v>3604</v>
      </c>
      <c r="B3849" s="103">
        <v>330503009</v>
      </c>
      <c r="C3849" s="315" t="s">
        <v>6659</v>
      </c>
      <c r="D3849" s="286" t="s">
        <v>6660</v>
      </c>
      <c r="E3849" s="103" t="s">
        <v>149</v>
      </c>
      <c r="F3849" s="114" t="s">
        <v>31</v>
      </c>
      <c r="G3849" s="114" t="s">
        <v>32</v>
      </c>
      <c r="H3849" s="312">
        <v>480</v>
      </c>
      <c r="I3849" s="312">
        <v>432</v>
      </c>
      <c r="J3849" s="312">
        <v>388.8</v>
      </c>
      <c r="K3849" s="103"/>
      <c r="L3849" s="114"/>
      <c r="M3849" s="114"/>
      <c r="N3849" s="103"/>
      <c r="O3849" s="103" t="s">
        <v>17</v>
      </c>
    </row>
    <row r="3850" spans="1:15" ht="22.5" hidden="1">
      <c r="A3850" s="103">
        <f>MAX(A$3:A3849)+1</f>
        <v>3605</v>
      </c>
      <c r="B3850" s="103">
        <v>330503010</v>
      </c>
      <c r="C3850" s="315" t="s">
        <v>6661</v>
      </c>
      <c r="D3850" s="286"/>
      <c r="E3850" s="103"/>
      <c r="F3850" s="114" t="s">
        <v>31</v>
      </c>
      <c r="G3850" s="114" t="s">
        <v>32</v>
      </c>
      <c r="H3850" s="312">
        <v>1320</v>
      </c>
      <c r="I3850" s="312">
        <v>1188</v>
      </c>
      <c r="J3850" s="312">
        <v>1069.2</v>
      </c>
      <c r="K3850" s="103"/>
      <c r="L3850" s="114"/>
      <c r="M3850" s="114"/>
      <c r="N3850" s="103"/>
      <c r="O3850" s="103" t="s">
        <v>17</v>
      </c>
    </row>
    <row r="3851" spans="1:15" ht="22.5" hidden="1">
      <c r="A3851" s="103">
        <f>MAX(A$3:A3850)+1</f>
        <v>3606</v>
      </c>
      <c r="B3851" s="103">
        <v>330503011</v>
      </c>
      <c r="C3851" s="315" t="s">
        <v>6662</v>
      </c>
      <c r="D3851" s="286"/>
      <c r="E3851" s="103"/>
      <c r="F3851" s="114" t="s">
        <v>31</v>
      </c>
      <c r="G3851" s="114" t="s">
        <v>32</v>
      </c>
      <c r="H3851" s="308">
        <v>1760</v>
      </c>
      <c r="I3851" s="308">
        <v>1760</v>
      </c>
      <c r="J3851" s="308">
        <v>1760</v>
      </c>
      <c r="K3851" s="103"/>
      <c r="L3851" s="188"/>
      <c r="M3851" s="188"/>
      <c r="N3851" s="103"/>
      <c r="O3851" s="103" t="s">
        <v>786</v>
      </c>
    </row>
    <row r="3852" spans="1:15" ht="22.5" hidden="1">
      <c r="A3852" s="103">
        <f>MAX(A$3:A3851)+1</f>
        <v>3607</v>
      </c>
      <c r="B3852" s="103">
        <v>330503012</v>
      </c>
      <c r="C3852" s="315" t="s">
        <v>6663</v>
      </c>
      <c r="D3852" s="286"/>
      <c r="E3852" s="103"/>
      <c r="F3852" s="114" t="s">
        <v>31</v>
      </c>
      <c r="G3852" s="114" t="s">
        <v>32</v>
      </c>
      <c r="H3852" s="312">
        <v>1200</v>
      </c>
      <c r="I3852" s="312">
        <v>1080</v>
      </c>
      <c r="J3852" s="312">
        <v>972</v>
      </c>
      <c r="K3852" s="103"/>
      <c r="L3852" s="114"/>
      <c r="M3852" s="114"/>
      <c r="N3852" s="103"/>
      <c r="O3852" s="103" t="s">
        <v>17</v>
      </c>
    </row>
    <row r="3853" spans="1:15" ht="22.5" hidden="1">
      <c r="A3853" s="103">
        <f>MAX(A$3:A3852)+1</f>
        <v>3608</v>
      </c>
      <c r="B3853" s="103">
        <v>330503013</v>
      </c>
      <c r="C3853" s="315" t="s">
        <v>6664</v>
      </c>
      <c r="D3853" s="286"/>
      <c r="E3853" s="103"/>
      <c r="F3853" s="114" t="s">
        <v>31</v>
      </c>
      <c r="G3853" s="114" t="s">
        <v>32</v>
      </c>
      <c r="H3853" s="312">
        <v>1200</v>
      </c>
      <c r="I3853" s="312">
        <v>1080</v>
      </c>
      <c r="J3853" s="312">
        <v>972</v>
      </c>
      <c r="K3853" s="103"/>
      <c r="L3853" s="114"/>
      <c r="M3853" s="114"/>
      <c r="N3853" s="103"/>
      <c r="O3853" s="103" t="s">
        <v>17</v>
      </c>
    </row>
    <row r="3854" spans="1:15" ht="22.5" hidden="1">
      <c r="A3854" s="103">
        <f>MAX(A$3:A3853)+1</f>
        <v>3609</v>
      </c>
      <c r="B3854" s="103">
        <v>330503014</v>
      </c>
      <c r="C3854" s="315" t="s">
        <v>6665</v>
      </c>
      <c r="D3854" s="286" t="s">
        <v>6666</v>
      </c>
      <c r="E3854" s="103"/>
      <c r="F3854" s="114" t="s">
        <v>31</v>
      </c>
      <c r="G3854" s="114" t="s">
        <v>32</v>
      </c>
      <c r="H3854" s="308">
        <v>3600</v>
      </c>
      <c r="I3854" s="308">
        <v>3600</v>
      </c>
      <c r="J3854" s="308">
        <v>3600</v>
      </c>
      <c r="K3854" s="103"/>
      <c r="L3854" s="188"/>
      <c r="M3854" s="188"/>
      <c r="N3854" s="103"/>
      <c r="O3854" s="103" t="s">
        <v>786</v>
      </c>
    </row>
    <row r="3855" spans="1:15" ht="22.5" hidden="1">
      <c r="A3855" s="103">
        <f>MAX(A$3:A3854)+1</f>
        <v>3610</v>
      </c>
      <c r="B3855" s="103">
        <v>330503015</v>
      </c>
      <c r="C3855" s="315" t="s">
        <v>6667</v>
      </c>
      <c r="D3855" s="286" t="s">
        <v>6668</v>
      </c>
      <c r="E3855" s="103"/>
      <c r="F3855" s="114" t="s">
        <v>31</v>
      </c>
      <c r="G3855" s="114" t="s">
        <v>32</v>
      </c>
      <c r="H3855" s="308">
        <v>2917</v>
      </c>
      <c r="I3855" s="308">
        <v>2917</v>
      </c>
      <c r="J3855" s="308">
        <v>2917</v>
      </c>
      <c r="K3855" s="103"/>
      <c r="L3855" s="188"/>
      <c r="M3855" s="188"/>
      <c r="N3855" s="103"/>
      <c r="O3855" s="103" t="s">
        <v>786</v>
      </c>
    </row>
    <row r="3856" spans="1:15" ht="22.5" hidden="1">
      <c r="A3856" s="103">
        <f>MAX(A$3:A3855)+1</f>
        <v>3611</v>
      </c>
      <c r="B3856" s="103">
        <v>330503016</v>
      </c>
      <c r="C3856" s="315" t="s">
        <v>6669</v>
      </c>
      <c r="D3856" s="286" t="s">
        <v>6670</v>
      </c>
      <c r="E3856" s="103"/>
      <c r="F3856" s="114" t="s">
        <v>31</v>
      </c>
      <c r="G3856" s="114" t="s">
        <v>32</v>
      </c>
      <c r="H3856" s="308">
        <v>3240</v>
      </c>
      <c r="I3856" s="308">
        <v>3240</v>
      </c>
      <c r="J3856" s="308">
        <v>3240</v>
      </c>
      <c r="K3856" s="103"/>
      <c r="L3856" s="188"/>
      <c r="M3856" s="188"/>
      <c r="N3856" s="103"/>
      <c r="O3856" s="103" t="s">
        <v>786</v>
      </c>
    </row>
    <row r="3857" spans="1:15" ht="22.5" hidden="1">
      <c r="A3857" s="103">
        <f>MAX(A$3:A3856)+1</f>
        <v>3612</v>
      </c>
      <c r="B3857" s="103">
        <v>330503017</v>
      </c>
      <c r="C3857" s="315" t="s">
        <v>6671</v>
      </c>
      <c r="D3857" s="286"/>
      <c r="E3857" s="103"/>
      <c r="F3857" s="114" t="s">
        <v>31</v>
      </c>
      <c r="G3857" s="114" t="s">
        <v>32</v>
      </c>
      <c r="H3857" s="312">
        <v>180</v>
      </c>
      <c r="I3857" s="312">
        <v>162</v>
      </c>
      <c r="J3857" s="312">
        <v>145.80000000000001</v>
      </c>
      <c r="K3857" s="103"/>
      <c r="L3857" s="114"/>
      <c r="M3857" s="114"/>
      <c r="N3857" s="103"/>
      <c r="O3857" s="103" t="s">
        <v>17</v>
      </c>
    </row>
    <row r="3858" spans="1:15" ht="22.5" hidden="1">
      <c r="A3858" s="103">
        <f>MAX(A$3:A3857)+1</f>
        <v>3613</v>
      </c>
      <c r="B3858" s="103">
        <v>330503018</v>
      </c>
      <c r="C3858" s="315" t="s">
        <v>6672</v>
      </c>
      <c r="D3858" s="286" t="s">
        <v>6673</v>
      </c>
      <c r="E3858" s="103"/>
      <c r="F3858" s="114" t="s">
        <v>31</v>
      </c>
      <c r="G3858" s="114" t="s">
        <v>32</v>
      </c>
      <c r="H3858" s="308">
        <v>1545</v>
      </c>
      <c r="I3858" s="308">
        <v>1545</v>
      </c>
      <c r="J3858" s="308">
        <v>1545</v>
      </c>
      <c r="K3858" s="103"/>
      <c r="L3858" s="188"/>
      <c r="M3858" s="188"/>
      <c r="N3858" s="103"/>
      <c r="O3858" s="103" t="s">
        <v>786</v>
      </c>
    </row>
    <row r="3859" spans="1:15" ht="22.5" hidden="1">
      <c r="A3859" s="103">
        <f>MAX(A$3:A3858)+1</f>
        <v>3614</v>
      </c>
      <c r="B3859" s="103">
        <v>330503019</v>
      </c>
      <c r="C3859" s="315" t="s">
        <v>6674</v>
      </c>
      <c r="D3859" s="286" t="s">
        <v>6675</v>
      </c>
      <c r="E3859" s="103"/>
      <c r="F3859" s="114" t="s">
        <v>31</v>
      </c>
      <c r="G3859" s="114" t="s">
        <v>32</v>
      </c>
      <c r="H3859" s="312">
        <v>840</v>
      </c>
      <c r="I3859" s="312">
        <v>756</v>
      </c>
      <c r="J3859" s="312">
        <v>680.4</v>
      </c>
      <c r="K3859" s="103"/>
      <c r="L3859" s="114"/>
      <c r="M3859" s="114"/>
      <c r="N3859" s="103"/>
      <c r="O3859" s="103" t="s">
        <v>17</v>
      </c>
    </row>
    <row r="3860" spans="1:15" ht="22.5" hidden="1">
      <c r="A3860" s="103">
        <f>MAX(A$3:A3859)+1</f>
        <v>3615</v>
      </c>
      <c r="B3860" s="103">
        <v>330503020</v>
      </c>
      <c r="C3860" s="315" t="s">
        <v>6676</v>
      </c>
      <c r="D3860" s="103"/>
      <c r="E3860" s="103"/>
      <c r="F3860" s="114" t="s">
        <v>3112</v>
      </c>
      <c r="G3860" s="114" t="s">
        <v>1321</v>
      </c>
      <c r="H3860" s="302">
        <v>848</v>
      </c>
      <c r="I3860" s="302">
        <v>848</v>
      </c>
      <c r="J3860" s="302">
        <v>848</v>
      </c>
      <c r="K3860" s="296" t="s">
        <v>5969</v>
      </c>
      <c r="L3860" s="114"/>
      <c r="M3860" s="114"/>
      <c r="N3860" s="103"/>
      <c r="O3860" s="103" t="s">
        <v>17</v>
      </c>
    </row>
    <row r="3861" spans="1:15" s="87" customFormat="1" ht="22.5" hidden="1">
      <c r="A3861" s="103"/>
      <c r="B3861" s="103">
        <v>3306</v>
      </c>
      <c r="C3861" s="103" t="s">
        <v>6677</v>
      </c>
      <c r="D3861" s="103"/>
      <c r="E3861" s="103"/>
      <c r="F3861" s="114"/>
      <c r="G3861" s="114"/>
      <c r="H3861" s="302"/>
      <c r="I3861" s="302"/>
      <c r="J3861" s="302"/>
      <c r="K3861" s="103"/>
      <c r="L3861" s="114"/>
      <c r="M3861" s="114"/>
      <c r="N3861" s="103"/>
      <c r="O3861" s="103" t="s">
        <v>17</v>
      </c>
    </row>
    <row r="3862" spans="1:15" s="87" customFormat="1" ht="22.5" hidden="1">
      <c r="A3862" s="103"/>
      <c r="B3862" s="103">
        <v>330601</v>
      </c>
      <c r="C3862" s="103" t="s">
        <v>6678</v>
      </c>
      <c r="D3862" s="103"/>
      <c r="E3862" s="103" t="s">
        <v>6679</v>
      </c>
      <c r="F3862" s="114"/>
      <c r="G3862" s="114"/>
      <c r="H3862" s="302"/>
      <c r="I3862" s="302"/>
      <c r="J3862" s="302"/>
      <c r="K3862" s="103"/>
      <c r="L3862" s="114"/>
      <c r="M3862" s="114"/>
      <c r="N3862" s="103"/>
      <c r="O3862" s="103" t="s">
        <v>17</v>
      </c>
    </row>
    <row r="3863" spans="1:15" ht="22.5" hidden="1">
      <c r="A3863" s="103">
        <f>MAX(A$3:A3862)+1</f>
        <v>3616</v>
      </c>
      <c r="B3863" s="103">
        <v>330601001</v>
      </c>
      <c r="C3863" s="315" t="s">
        <v>6680</v>
      </c>
      <c r="D3863" s="103"/>
      <c r="E3863" s="103"/>
      <c r="F3863" s="114" t="s">
        <v>31</v>
      </c>
      <c r="G3863" s="114" t="s">
        <v>32</v>
      </c>
      <c r="H3863" s="312">
        <v>240</v>
      </c>
      <c r="I3863" s="312">
        <v>216</v>
      </c>
      <c r="J3863" s="312">
        <v>194.4</v>
      </c>
      <c r="K3863" s="103"/>
      <c r="L3863" s="114"/>
      <c r="M3863" s="114"/>
      <c r="N3863" s="103"/>
      <c r="O3863" s="103" t="s">
        <v>17</v>
      </c>
    </row>
    <row r="3864" spans="1:15" ht="22.5" hidden="1">
      <c r="A3864" s="103">
        <f>MAX(A$3:A3863)+1</f>
        <v>3617</v>
      </c>
      <c r="B3864" s="103">
        <v>330601002</v>
      </c>
      <c r="C3864" s="315" t="s">
        <v>6681</v>
      </c>
      <c r="D3864" s="103"/>
      <c r="E3864" s="103"/>
      <c r="F3864" s="114" t="s">
        <v>31</v>
      </c>
      <c r="G3864" s="114" t="s">
        <v>32</v>
      </c>
      <c r="H3864" s="312">
        <v>240</v>
      </c>
      <c r="I3864" s="312">
        <v>216</v>
      </c>
      <c r="J3864" s="312">
        <v>194.4</v>
      </c>
      <c r="K3864" s="103"/>
      <c r="L3864" s="114"/>
      <c r="M3864" s="114"/>
      <c r="N3864" s="103"/>
      <c r="O3864" s="103" t="s">
        <v>17</v>
      </c>
    </row>
    <row r="3865" spans="1:15" ht="22.5" hidden="1">
      <c r="A3865" s="103">
        <f>MAX(A$3:A3864)+1</f>
        <v>3618</v>
      </c>
      <c r="B3865" s="103">
        <v>330601003</v>
      </c>
      <c r="C3865" s="315" t="s">
        <v>6682</v>
      </c>
      <c r="D3865" s="103" t="s">
        <v>6683</v>
      </c>
      <c r="E3865" s="103" t="s">
        <v>6684</v>
      </c>
      <c r="F3865" s="114" t="s">
        <v>3112</v>
      </c>
      <c r="G3865" s="114" t="s">
        <v>32</v>
      </c>
      <c r="H3865" s="308">
        <v>1152</v>
      </c>
      <c r="I3865" s="308">
        <v>1152</v>
      </c>
      <c r="J3865" s="308">
        <v>1152</v>
      </c>
      <c r="K3865" s="296" t="s">
        <v>5969</v>
      </c>
      <c r="L3865" s="188"/>
      <c r="M3865" s="188"/>
      <c r="N3865" s="103"/>
      <c r="O3865" s="103" t="s">
        <v>786</v>
      </c>
    </row>
    <row r="3866" spans="1:15" ht="22.5" hidden="1">
      <c r="A3866" s="103">
        <f>MAX(A$3:A3865)+1</f>
        <v>3619</v>
      </c>
      <c r="B3866" s="103">
        <v>330601004</v>
      </c>
      <c r="C3866" s="315" t="s">
        <v>6685</v>
      </c>
      <c r="D3866" s="103" t="s">
        <v>6686</v>
      </c>
      <c r="E3866" s="103" t="s">
        <v>6343</v>
      </c>
      <c r="F3866" s="114" t="s">
        <v>3112</v>
      </c>
      <c r="G3866" s="114" t="s">
        <v>32</v>
      </c>
      <c r="H3866" s="312">
        <v>840</v>
      </c>
      <c r="I3866" s="312">
        <v>756</v>
      </c>
      <c r="J3866" s="312">
        <v>680.4</v>
      </c>
      <c r="K3866" s="296" t="s">
        <v>5969</v>
      </c>
      <c r="L3866" s="114"/>
      <c r="M3866" s="114"/>
      <c r="N3866" s="103"/>
      <c r="O3866" s="103" t="s">
        <v>17</v>
      </c>
    </row>
    <row r="3867" spans="1:15" ht="22.5" hidden="1">
      <c r="A3867" s="103">
        <f>MAX(A$3:A3866)+1</f>
        <v>3620</v>
      </c>
      <c r="B3867" s="103">
        <v>330601005</v>
      </c>
      <c r="C3867" s="315" t="s">
        <v>6687</v>
      </c>
      <c r="D3867" s="103" t="s">
        <v>6683</v>
      </c>
      <c r="E3867" s="103"/>
      <c r="F3867" s="114" t="s">
        <v>3112</v>
      </c>
      <c r="G3867" s="114" t="s">
        <v>32</v>
      </c>
      <c r="H3867" s="312">
        <v>600</v>
      </c>
      <c r="I3867" s="312">
        <v>540</v>
      </c>
      <c r="J3867" s="312">
        <v>486</v>
      </c>
      <c r="K3867" s="296" t="s">
        <v>5969</v>
      </c>
      <c r="L3867" s="114"/>
      <c r="M3867" s="114"/>
      <c r="N3867" s="103"/>
      <c r="O3867" s="103" t="s">
        <v>17</v>
      </c>
    </row>
    <row r="3868" spans="1:15" ht="22.5" hidden="1">
      <c r="A3868" s="103">
        <f>MAX(A$3:A3867)+1</f>
        <v>3621</v>
      </c>
      <c r="B3868" s="103">
        <v>330601006</v>
      </c>
      <c r="C3868" s="315" t="s">
        <v>6688</v>
      </c>
      <c r="D3868" s="103" t="s">
        <v>6689</v>
      </c>
      <c r="E3868" s="103"/>
      <c r="F3868" s="114" t="s">
        <v>31</v>
      </c>
      <c r="G3868" s="114" t="s">
        <v>32</v>
      </c>
      <c r="H3868" s="312">
        <v>156</v>
      </c>
      <c r="I3868" s="312">
        <v>140.4</v>
      </c>
      <c r="J3868" s="312">
        <v>126.36</v>
      </c>
      <c r="K3868" s="103"/>
      <c r="L3868" s="114"/>
      <c r="M3868" s="114"/>
      <c r="N3868" s="103"/>
      <c r="O3868" s="103" t="s">
        <v>17</v>
      </c>
    </row>
    <row r="3869" spans="1:15" ht="22.5" hidden="1">
      <c r="A3869" s="103">
        <f>MAX(A$3:A3868)+1</f>
        <v>3622</v>
      </c>
      <c r="B3869" s="103">
        <v>330601007</v>
      </c>
      <c r="C3869" s="315" t="s">
        <v>6690</v>
      </c>
      <c r="D3869" s="103"/>
      <c r="E3869" s="103"/>
      <c r="F3869" s="114" t="s">
        <v>31</v>
      </c>
      <c r="G3869" s="114" t="s">
        <v>32</v>
      </c>
      <c r="H3869" s="312">
        <v>60</v>
      </c>
      <c r="I3869" s="312">
        <v>54</v>
      </c>
      <c r="J3869" s="312">
        <v>48.6</v>
      </c>
      <c r="K3869" s="103"/>
      <c r="L3869" s="114"/>
      <c r="M3869" s="114"/>
      <c r="N3869" s="103"/>
      <c r="O3869" s="103" t="s">
        <v>17</v>
      </c>
    </row>
    <row r="3870" spans="1:15" ht="22.5" hidden="1">
      <c r="A3870" s="103">
        <f>MAX(A$3:A3869)+1</f>
        <v>3623</v>
      </c>
      <c r="B3870" s="103">
        <v>330601008</v>
      </c>
      <c r="C3870" s="315" t="s">
        <v>6691</v>
      </c>
      <c r="D3870" s="103"/>
      <c r="E3870" s="103"/>
      <c r="F3870" s="114" t="s">
        <v>31</v>
      </c>
      <c r="G3870" s="114" t="s">
        <v>32</v>
      </c>
      <c r="H3870" s="308">
        <v>320</v>
      </c>
      <c r="I3870" s="308">
        <v>320</v>
      </c>
      <c r="J3870" s="308">
        <v>320</v>
      </c>
      <c r="K3870" s="103"/>
      <c r="L3870" s="188"/>
      <c r="M3870" s="188"/>
      <c r="N3870" s="103"/>
      <c r="O3870" s="103" t="s">
        <v>786</v>
      </c>
    </row>
    <row r="3871" spans="1:15" ht="22.5" hidden="1">
      <c r="A3871" s="103">
        <f>MAX(A$3:A3870)+1</f>
        <v>3624</v>
      </c>
      <c r="B3871" s="103">
        <v>330601009</v>
      </c>
      <c r="C3871" s="315" t="s">
        <v>6692</v>
      </c>
      <c r="D3871" s="103"/>
      <c r="E3871" s="103"/>
      <c r="F3871" s="114" t="s">
        <v>31</v>
      </c>
      <c r="G3871" s="114" t="s">
        <v>32</v>
      </c>
      <c r="H3871" s="312">
        <v>300</v>
      </c>
      <c r="I3871" s="312">
        <v>270</v>
      </c>
      <c r="J3871" s="312">
        <v>243</v>
      </c>
      <c r="K3871" s="103"/>
      <c r="L3871" s="114"/>
      <c r="M3871" s="114"/>
      <c r="N3871" s="103"/>
      <c r="O3871" s="103" t="s">
        <v>17</v>
      </c>
    </row>
    <row r="3872" spans="1:15" ht="22.5" hidden="1">
      <c r="A3872" s="103">
        <f>MAX(A$3:A3871)+1</f>
        <v>3625</v>
      </c>
      <c r="B3872" s="103">
        <v>330601010</v>
      </c>
      <c r="C3872" s="315" t="s">
        <v>6693</v>
      </c>
      <c r="D3872" s="103"/>
      <c r="E3872" s="103"/>
      <c r="F3872" s="114" t="s">
        <v>31</v>
      </c>
      <c r="G3872" s="114" t="s">
        <v>32</v>
      </c>
      <c r="H3872" s="312">
        <v>840</v>
      </c>
      <c r="I3872" s="312">
        <v>756</v>
      </c>
      <c r="J3872" s="312">
        <v>680.4</v>
      </c>
      <c r="K3872" s="103"/>
      <c r="L3872" s="114"/>
      <c r="M3872" s="114"/>
      <c r="N3872" s="103"/>
      <c r="O3872" s="103" t="s">
        <v>17</v>
      </c>
    </row>
    <row r="3873" spans="1:15" ht="22.5" hidden="1">
      <c r="A3873" s="103">
        <f>MAX(A$3:A3872)+1</f>
        <v>3626</v>
      </c>
      <c r="B3873" s="103">
        <v>330601011</v>
      </c>
      <c r="C3873" s="315" t="s">
        <v>6694</v>
      </c>
      <c r="D3873" s="103"/>
      <c r="E3873" s="103"/>
      <c r="F3873" s="114" t="s">
        <v>31</v>
      </c>
      <c r="G3873" s="114" t="s">
        <v>32</v>
      </c>
      <c r="H3873" s="312">
        <v>540</v>
      </c>
      <c r="I3873" s="312">
        <v>486</v>
      </c>
      <c r="J3873" s="312">
        <v>437.4</v>
      </c>
      <c r="K3873" s="103"/>
      <c r="L3873" s="114"/>
      <c r="M3873" s="114"/>
      <c r="N3873" s="103"/>
      <c r="O3873" s="103" t="s">
        <v>17</v>
      </c>
    </row>
    <row r="3874" spans="1:15" ht="22.5" hidden="1">
      <c r="A3874" s="103">
        <f>MAX(A$3:A3873)+1</f>
        <v>3627</v>
      </c>
      <c r="B3874" s="103">
        <v>330601012</v>
      </c>
      <c r="C3874" s="315" t="s">
        <v>6695</v>
      </c>
      <c r="D3874" s="103"/>
      <c r="E3874" s="103"/>
      <c r="F3874" s="114" t="s">
        <v>31</v>
      </c>
      <c r="G3874" s="114" t="s">
        <v>32</v>
      </c>
      <c r="H3874" s="312">
        <v>360</v>
      </c>
      <c r="I3874" s="312">
        <v>324</v>
      </c>
      <c r="J3874" s="312">
        <v>291.60000000000002</v>
      </c>
      <c r="K3874" s="103"/>
      <c r="L3874" s="114"/>
      <c r="M3874" s="114"/>
      <c r="N3874" s="103"/>
      <c r="O3874" s="103" t="s">
        <v>17</v>
      </c>
    </row>
    <row r="3875" spans="1:15" ht="22.5" hidden="1">
      <c r="A3875" s="103">
        <f>MAX(A$3:A3874)+1</f>
        <v>3628</v>
      </c>
      <c r="B3875" s="103">
        <v>330601013</v>
      </c>
      <c r="C3875" s="315" t="s">
        <v>6696</v>
      </c>
      <c r="D3875" s="103" t="s">
        <v>6697</v>
      </c>
      <c r="E3875" s="103"/>
      <c r="F3875" s="114" t="s">
        <v>31</v>
      </c>
      <c r="G3875" s="114" t="s">
        <v>32</v>
      </c>
      <c r="H3875" s="312">
        <v>120</v>
      </c>
      <c r="I3875" s="312">
        <v>108</v>
      </c>
      <c r="J3875" s="312">
        <v>97.2</v>
      </c>
      <c r="K3875" s="103"/>
      <c r="L3875" s="114"/>
      <c r="M3875" s="114"/>
      <c r="N3875" s="103"/>
      <c r="O3875" s="103" t="s">
        <v>17</v>
      </c>
    </row>
    <row r="3876" spans="1:15" ht="22.5" hidden="1">
      <c r="A3876" s="103">
        <f>MAX(A$3:A3875)+1</f>
        <v>3629</v>
      </c>
      <c r="B3876" s="103">
        <v>330601014</v>
      </c>
      <c r="C3876" s="315" t="s">
        <v>6698</v>
      </c>
      <c r="D3876" s="103" t="s">
        <v>6699</v>
      </c>
      <c r="E3876" s="103"/>
      <c r="F3876" s="114" t="s">
        <v>31</v>
      </c>
      <c r="G3876" s="114" t="s">
        <v>32</v>
      </c>
      <c r="H3876" s="308">
        <v>538</v>
      </c>
      <c r="I3876" s="308">
        <v>538</v>
      </c>
      <c r="J3876" s="308">
        <v>538</v>
      </c>
      <c r="K3876" s="103"/>
      <c r="L3876" s="188"/>
      <c r="M3876" s="188"/>
      <c r="N3876" s="103"/>
      <c r="O3876" s="103" t="s">
        <v>786</v>
      </c>
    </row>
    <row r="3877" spans="1:15" ht="22.5" hidden="1">
      <c r="A3877" s="103">
        <f>MAX(A$3:A3876)+1</f>
        <v>3630</v>
      </c>
      <c r="B3877" s="103">
        <v>330601015</v>
      </c>
      <c r="C3877" s="315" t="s">
        <v>6700</v>
      </c>
      <c r="D3877" s="103" t="s">
        <v>6701</v>
      </c>
      <c r="E3877" s="103"/>
      <c r="F3877" s="114" t="s">
        <v>31</v>
      </c>
      <c r="G3877" s="114" t="s">
        <v>32</v>
      </c>
      <c r="H3877" s="308">
        <v>542</v>
      </c>
      <c r="I3877" s="308">
        <v>542</v>
      </c>
      <c r="J3877" s="308">
        <v>542</v>
      </c>
      <c r="K3877" s="103"/>
      <c r="L3877" s="188"/>
      <c r="M3877" s="188"/>
      <c r="N3877" s="103"/>
      <c r="O3877" s="103" t="s">
        <v>786</v>
      </c>
    </row>
    <row r="3878" spans="1:15" ht="22.5" hidden="1">
      <c r="A3878" s="103">
        <f>MAX(A$3:A3877)+1</f>
        <v>3631</v>
      </c>
      <c r="B3878" s="103">
        <v>330601016</v>
      </c>
      <c r="C3878" s="315" t="s">
        <v>6702</v>
      </c>
      <c r="D3878" s="103" t="s">
        <v>6703</v>
      </c>
      <c r="E3878" s="103"/>
      <c r="F3878" s="114" t="s">
        <v>31</v>
      </c>
      <c r="G3878" s="114" t="s">
        <v>32</v>
      </c>
      <c r="H3878" s="312">
        <v>480</v>
      </c>
      <c r="I3878" s="312">
        <v>432</v>
      </c>
      <c r="J3878" s="312">
        <v>388.8</v>
      </c>
      <c r="K3878" s="103"/>
      <c r="L3878" s="114"/>
      <c r="M3878" s="114"/>
      <c r="N3878" s="103"/>
      <c r="O3878" s="103" t="s">
        <v>17</v>
      </c>
    </row>
    <row r="3879" spans="1:15" ht="22.5" hidden="1">
      <c r="A3879" s="103">
        <f>MAX(A$3:A3878)+1</f>
        <v>3632</v>
      </c>
      <c r="B3879" s="103">
        <v>330601017</v>
      </c>
      <c r="C3879" s="315" t="s">
        <v>6704</v>
      </c>
      <c r="D3879" s="103" t="s">
        <v>6705</v>
      </c>
      <c r="E3879" s="103"/>
      <c r="F3879" s="114" t="s">
        <v>31</v>
      </c>
      <c r="G3879" s="114" t="s">
        <v>32</v>
      </c>
      <c r="H3879" s="312">
        <v>240</v>
      </c>
      <c r="I3879" s="312">
        <v>216</v>
      </c>
      <c r="J3879" s="312">
        <v>194.4</v>
      </c>
      <c r="K3879" s="103"/>
      <c r="L3879" s="114"/>
      <c r="M3879" s="114"/>
      <c r="N3879" s="103"/>
      <c r="O3879" s="103" t="s">
        <v>17</v>
      </c>
    </row>
    <row r="3880" spans="1:15" ht="22.5" hidden="1">
      <c r="A3880" s="103">
        <f>MAX(A$3:A3879)+1</f>
        <v>3633</v>
      </c>
      <c r="B3880" s="103">
        <v>330601018</v>
      </c>
      <c r="C3880" s="315" t="s">
        <v>6706</v>
      </c>
      <c r="D3880" s="103"/>
      <c r="E3880" s="103"/>
      <c r="F3880" s="114" t="s">
        <v>31</v>
      </c>
      <c r="G3880" s="114" t="s">
        <v>32</v>
      </c>
      <c r="H3880" s="312">
        <v>300</v>
      </c>
      <c r="I3880" s="312">
        <v>270</v>
      </c>
      <c r="J3880" s="312">
        <v>243</v>
      </c>
      <c r="K3880" s="103"/>
      <c r="L3880" s="114"/>
      <c r="M3880" s="114"/>
      <c r="N3880" s="103"/>
      <c r="O3880" s="103" t="s">
        <v>17</v>
      </c>
    </row>
    <row r="3881" spans="1:15" ht="22.5" hidden="1">
      <c r="A3881" s="103">
        <f>MAX(A$3:A3880)+1</f>
        <v>3634</v>
      </c>
      <c r="B3881" s="103">
        <v>330601019</v>
      </c>
      <c r="C3881" s="315" t="s">
        <v>6707</v>
      </c>
      <c r="D3881" s="103"/>
      <c r="E3881" s="103"/>
      <c r="F3881" s="114" t="s">
        <v>31</v>
      </c>
      <c r="G3881" s="114" t="s">
        <v>32</v>
      </c>
      <c r="H3881" s="312">
        <v>300</v>
      </c>
      <c r="I3881" s="312">
        <v>270</v>
      </c>
      <c r="J3881" s="312">
        <v>243</v>
      </c>
      <c r="K3881" s="103"/>
      <c r="L3881" s="114"/>
      <c r="M3881" s="114"/>
      <c r="N3881" s="103"/>
      <c r="O3881" s="103" t="s">
        <v>17</v>
      </c>
    </row>
    <row r="3882" spans="1:15" ht="22.5" hidden="1">
      <c r="A3882" s="103">
        <f>MAX(A$3:A3881)+1</f>
        <v>3635</v>
      </c>
      <c r="B3882" s="103">
        <v>330601020</v>
      </c>
      <c r="C3882" s="315" t="s">
        <v>6708</v>
      </c>
      <c r="D3882" s="103" t="s">
        <v>6683</v>
      </c>
      <c r="E3882" s="103"/>
      <c r="F3882" s="114" t="s">
        <v>31</v>
      </c>
      <c r="G3882" s="114" t="s">
        <v>32</v>
      </c>
      <c r="H3882" s="312">
        <v>1144</v>
      </c>
      <c r="I3882" s="312">
        <v>1029.5999999999999</v>
      </c>
      <c r="J3882" s="312">
        <v>926.64</v>
      </c>
      <c r="K3882" s="103"/>
      <c r="L3882" s="114"/>
      <c r="M3882" s="114"/>
      <c r="N3882" s="103"/>
      <c r="O3882" s="103" t="s">
        <v>17</v>
      </c>
    </row>
    <row r="3883" spans="1:15" ht="22.5" hidden="1">
      <c r="A3883" s="103">
        <f>MAX(A$3:A3882)+1</f>
        <v>3636</v>
      </c>
      <c r="B3883" s="103">
        <v>330601021</v>
      </c>
      <c r="C3883" s="315" t="s">
        <v>6709</v>
      </c>
      <c r="D3883" s="103"/>
      <c r="E3883" s="103"/>
      <c r="F3883" s="114" t="s">
        <v>31</v>
      </c>
      <c r="G3883" s="114" t="s">
        <v>32</v>
      </c>
      <c r="H3883" s="302">
        <v>1249</v>
      </c>
      <c r="I3883" s="302">
        <v>1249</v>
      </c>
      <c r="J3883" s="302">
        <v>1249</v>
      </c>
      <c r="K3883" s="103"/>
      <c r="L3883" s="114"/>
      <c r="M3883" s="114"/>
      <c r="N3883" s="103"/>
      <c r="O3883" s="103" t="s">
        <v>17</v>
      </c>
    </row>
    <row r="3884" spans="1:15" ht="22.5" hidden="1">
      <c r="A3884" s="103">
        <f>MAX(A$3:A3883)+1</f>
        <v>3637</v>
      </c>
      <c r="B3884" s="103">
        <v>330601022</v>
      </c>
      <c r="C3884" s="103" t="s">
        <v>6710</v>
      </c>
      <c r="D3884" s="103"/>
      <c r="E3884" s="103" t="s">
        <v>6711</v>
      </c>
      <c r="F3884" s="114" t="s">
        <v>23</v>
      </c>
      <c r="G3884" s="114" t="s">
        <v>32</v>
      </c>
      <c r="H3884" s="302" t="s">
        <v>56</v>
      </c>
      <c r="I3884" s="302" t="s">
        <v>56</v>
      </c>
      <c r="J3884" s="302" t="s">
        <v>56</v>
      </c>
      <c r="K3884" s="103" t="s">
        <v>649</v>
      </c>
      <c r="L3884" s="114"/>
      <c r="M3884" s="114"/>
      <c r="N3884" s="103"/>
      <c r="O3884" s="103" t="s">
        <v>17</v>
      </c>
    </row>
    <row r="3885" spans="1:15" ht="22.5" hidden="1">
      <c r="A3885" s="103">
        <f>MAX(A$3:A3884)+1</f>
        <v>3638</v>
      </c>
      <c r="B3885" s="103">
        <v>330601023</v>
      </c>
      <c r="C3885" s="103" t="s">
        <v>6712</v>
      </c>
      <c r="D3885" s="103"/>
      <c r="E3885" s="103" t="s">
        <v>6711</v>
      </c>
      <c r="F3885" s="114" t="s">
        <v>23</v>
      </c>
      <c r="G3885" s="114" t="s">
        <v>32</v>
      </c>
      <c r="H3885" s="302" t="s">
        <v>56</v>
      </c>
      <c r="I3885" s="302" t="s">
        <v>56</v>
      </c>
      <c r="J3885" s="302" t="s">
        <v>56</v>
      </c>
      <c r="K3885" s="103" t="s">
        <v>649</v>
      </c>
      <c r="L3885" s="114"/>
      <c r="M3885" s="114"/>
      <c r="N3885" s="103"/>
      <c r="O3885" s="103" t="s">
        <v>17</v>
      </c>
    </row>
    <row r="3886" spans="1:15" ht="22.5" hidden="1">
      <c r="A3886" s="103">
        <f>MAX(A$3:A3885)+1</f>
        <v>3639</v>
      </c>
      <c r="B3886" s="103">
        <v>330601024</v>
      </c>
      <c r="C3886" s="103" t="s">
        <v>6713</v>
      </c>
      <c r="D3886" s="103"/>
      <c r="E3886" s="103" t="s">
        <v>6684</v>
      </c>
      <c r="F3886" s="114" t="s">
        <v>23</v>
      </c>
      <c r="G3886" s="114" t="s">
        <v>32</v>
      </c>
      <c r="H3886" s="302" t="s">
        <v>56</v>
      </c>
      <c r="I3886" s="302" t="s">
        <v>56</v>
      </c>
      <c r="J3886" s="302" t="s">
        <v>56</v>
      </c>
      <c r="K3886" s="103" t="s">
        <v>649</v>
      </c>
      <c r="L3886" s="114"/>
      <c r="M3886" s="114"/>
      <c r="N3886" s="103"/>
      <c r="O3886" s="103" t="s">
        <v>17</v>
      </c>
    </row>
    <row r="3887" spans="1:15" ht="22.5" hidden="1">
      <c r="A3887" s="103">
        <f>MAX(A$3:A3886)+1</f>
        <v>3640</v>
      </c>
      <c r="B3887" s="103">
        <v>330601025</v>
      </c>
      <c r="C3887" s="103" t="s">
        <v>6714</v>
      </c>
      <c r="D3887" s="103"/>
      <c r="E3887" s="103"/>
      <c r="F3887" s="114" t="s">
        <v>23</v>
      </c>
      <c r="G3887" s="114" t="s">
        <v>32</v>
      </c>
      <c r="H3887" s="302" t="s">
        <v>56</v>
      </c>
      <c r="I3887" s="302" t="s">
        <v>56</v>
      </c>
      <c r="J3887" s="302" t="s">
        <v>56</v>
      </c>
      <c r="K3887" s="103" t="s">
        <v>649</v>
      </c>
      <c r="L3887" s="114"/>
      <c r="M3887" s="114"/>
      <c r="N3887" s="103"/>
      <c r="O3887" s="103" t="s">
        <v>17</v>
      </c>
    </row>
    <row r="3888" spans="1:15" ht="22.5" hidden="1">
      <c r="A3888" s="103">
        <f>MAX(A$3:A3887)+1</f>
        <v>3641</v>
      </c>
      <c r="B3888" s="103">
        <v>330601026</v>
      </c>
      <c r="C3888" s="103" t="s">
        <v>6715</v>
      </c>
      <c r="D3888" s="103"/>
      <c r="E3888" s="103" t="s">
        <v>6684</v>
      </c>
      <c r="F3888" s="114" t="s">
        <v>3112</v>
      </c>
      <c r="G3888" s="114" t="s">
        <v>32</v>
      </c>
      <c r="H3888" s="302" t="s">
        <v>56</v>
      </c>
      <c r="I3888" s="302" t="s">
        <v>56</v>
      </c>
      <c r="J3888" s="302" t="s">
        <v>56</v>
      </c>
      <c r="K3888" s="103" t="s">
        <v>6336</v>
      </c>
      <c r="L3888" s="114"/>
      <c r="M3888" s="114"/>
      <c r="N3888" s="103"/>
      <c r="O3888" s="103" t="s">
        <v>17</v>
      </c>
    </row>
    <row r="3889" spans="1:15" ht="22.5" hidden="1">
      <c r="A3889" s="103">
        <f>MAX(A$3:A3888)+1</f>
        <v>3642</v>
      </c>
      <c r="B3889" s="103">
        <v>330601027</v>
      </c>
      <c r="C3889" s="103" t="s">
        <v>6716</v>
      </c>
      <c r="D3889" s="103" t="s">
        <v>6717</v>
      </c>
      <c r="E3889" s="103"/>
      <c r="F3889" s="114" t="s">
        <v>31</v>
      </c>
      <c r="G3889" s="114" t="s">
        <v>32</v>
      </c>
      <c r="H3889" s="312">
        <v>904</v>
      </c>
      <c r="I3889" s="312">
        <v>813.6</v>
      </c>
      <c r="J3889" s="312">
        <v>732.24</v>
      </c>
      <c r="K3889" s="103"/>
      <c r="L3889" s="114"/>
      <c r="M3889" s="114"/>
      <c r="N3889" s="103"/>
      <c r="O3889" s="103" t="s">
        <v>17</v>
      </c>
    </row>
    <row r="3890" spans="1:15" ht="22.5" hidden="1">
      <c r="A3890" s="103">
        <f>MAX(A$3:A3889)+1</f>
        <v>3643</v>
      </c>
      <c r="B3890" s="103">
        <v>330601028</v>
      </c>
      <c r="C3890" s="103" t="s">
        <v>6718</v>
      </c>
      <c r="D3890" s="103"/>
      <c r="E3890" s="103"/>
      <c r="F3890" s="114" t="s">
        <v>31</v>
      </c>
      <c r="G3890" s="114" t="s">
        <v>32</v>
      </c>
      <c r="H3890" s="312">
        <v>1080</v>
      </c>
      <c r="I3890" s="312">
        <v>972</v>
      </c>
      <c r="J3890" s="312">
        <v>874.8</v>
      </c>
      <c r="K3890" s="103"/>
      <c r="L3890" s="114"/>
      <c r="M3890" s="114"/>
      <c r="N3890" s="103"/>
      <c r="O3890" s="103" t="s">
        <v>17</v>
      </c>
    </row>
    <row r="3891" spans="1:15" ht="22.5" hidden="1">
      <c r="A3891" s="103">
        <f>MAX(A$3:A3890)+1</f>
        <v>3644</v>
      </c>
      <c r="B3891" s="103">
        <v>330601029</v>
      </c>
      <c r="C3891" s="103" t="s">
        <v>6719</v>
      </c>
      <c r="D3891" s="103"/>
      <c r="E3891" s="103"/>
      <c r="F3891" s="114" t="s">
        <v>31</v>
      </c>
      <c r="G3891" s="114" t="s">
        <v>32</v>
      </c>
      <c r="H3891" s="308">
        <v>885</v>
      </c>
      <c r="I3891" s="308">
        <v>885</v>
      </c>
      <c r="J3891" s="308">
        <v>885</v>
      </c>
      <c r="K3891" s="103"/>
      <c r="L3891" s="188"/>
      <c r="M3891" s="188"/>
      <c r="N3891" s="103"/>
      <c r="O3891" s="103" t="s">
        <v>786</v>
      </c>
    </row>
    <row r="3892" spans="1:15" s="87" customFormat="1" ht="22.5" hidden="1">
      <c r="A3892" s="103"/>
      <c r="B3892" s="103">
        <v>330602</v>
      </c>
      <c r="C3892" s="103" t="s">
        <v>6720</v>
      </c>
      <c r="D3892" s="103"/>
      <c r="E3892" s="103" t="s">
        <v>6679</v>
      </c>
      <c r="F3892" s="114"/>
      <c r="G3892" s="114"/>
      <c r="H3892" s="302"/>
      <c r="I3892" s="302"/>
      <c r="J3892" s="302"/>
      <c r="K3892" s="103"/>
      <c r="L3892" s="114"/>
      <c r="M3892" s="114"/>
      <c r="N3892" s="103"/>
      <c r="O3892" s="103" t="s">
        <v>17</v>
      </c>
    </row>
    <row r="3893" spans="1:15" ht="33.75" hidden="1">
      <c r="A3893" s="103">
        <f>MAX(A$3:A3892)+1</f>
        <v>3645</v>
      </c>
      <c r="B3893" s="103">
        <v>330602001</v>
      </c>
      <c r="C3893" s="317" t="s">
        <v>6721</v>
      </c>
      <c r="D3893" s="154" t="s">
        <v>6722</v>
      </c>
      <c r="E3893" s="154"/>
      <c r="F3893" s="114" t="s">
        <v>31</v>
      </c>
      <c r="G3893" s="188" t="s">
        <v>32</v>
      </c>
      <c r="H3893" s="308">
        <v>520</v>
      </c>
      <c r="I3893" s="308">
        <v>520</v>
      </c>
      <c r="J3893" s="308">
        <v>520</v>
      </c>
      <c r="K3893" s="154"/>
      <c r="L3893" s="114"/>
      <c r="M3893" s="188"/>
      <c r="N3893" s="114"/>
      <c r="O3893" s="103" t="s">
        <v>1347</v>
      </c>
    </row>
    <row r="3894" spans="1:15" ht="22.5" hidden="1">
      <c r="A3894" s="103">
        <f>MAX(A$3:A3893)+1</f>
        <v>3646</v>
      </c>
      <c r="B3894" s="103">
        <v>330602002</v>
      </c>
      <c r="C3894" s="315" t="s">
        <v>6723</v>
      </c>
      <c r="D3894" s="103" t="s">
        <v>6724</v>
      </c>
      <c r="E3894" s="103"/>
      <c r="F3894" s="114" t="s">
        <v>31</v>
      </c>
      <c r="G3894" s="114" t="s">
        <v>32</v>
      </c>
      <c r="H3894" s="312">
        <v>600</v>
      </c>
      <c r="I3894" s="312">
        <v>540</v>
      </c>
      <c r="J3894" s="312">
        <v>486</v>
      </c>
      <c r="K3894" s="103"/>
      <c r="L3894" s="114"/>
      <c r="M3894" s="114"/>
      <c r="N3894" s="103"/>
      <c r="O3894" s="103" t="s">
        <v>17</v>
      </c>
    </row>
    <row r="3895" spans="1:15" ht="22.5" hidden="1">
      <c r="A3895" s="103">
        <f>MAX(A$3:A3894)+1</f>
        <v>3647</v>
      </c>
      <c r="B3895" s="103">
        <v>330602003</v>
      </c>
      <c r="C3895" s="315" t="s">
        <v>6725</v>
      </c>
      <c r="D3895" s="103"/>
      <c r="E3895" s="103"/>
      <c r="F3895" s="114" t="s">
        <v>31</v>
      </c>
      <c r="G3895" s="114" t="s">
        <v>32</v>
      </c>
      <c r="H3895" s="312">
        <v>600</v>
      </c>
      <c r="I3895" s="312">
        <v>540</v>
      </c>
      <c r="J3895" s="312">
        <v>486</v>
      </c>
      <c r="K3895" s="103"/>
      <c r="L3895" s="114"/>
      <c r="M3895" s="114"/>
      <c r="N3895" s="103"/>
      <c r="O3895" s="103" t="s">
        <v>17</v>
      </c>
    </row>
    <row r="3896" spans="1:15" ht="22.5" hidden="1">
      <c r="A3896" s="103">
        <f>MAX(A$3:A3895)+1</f>
        <v>3648</v>
      </c>
      <c r="B3896" s="103">
        <v>330602004</v>
      </c>
      <c r="C3896" s="315" t="s">
        <v>6726</v>
      </c>
      <c r="D3896" s="103"/>
      <c r="E3896" s="103"/>
      <c r="F3896" s="114" t="s">
        <v>31</v>
      </c>
      <c r="G3896" s="114" t="s">
        <v>32</v>
      </c>
      <c r="H3896" s="308">
        <v>866</v>
      </c>
      <c r="I3896" s="308">
        <v>866</v>
      </c>
      <c r="J3896" s="308">
        <v>866</v>
      </c>
      <c r="K3896" s="103"/>
      <c r="L3896" s="188"/>
      <c r="M3896" s="188"/>
      <c r="N3896" s="103"/>
      <c r="O3896" s="103" t="s">
        <v>786</v>
      </c>
    </row>
    <row r="3897" spans="1:15" ht="22.5" hidden="1">
      <c r="A3897" s="103">
        <f>MAX(A$3:A3896)+1</f>
        <v>3649</v>
      </c>
      <c r="B3897" s="103">
        <v>330602005</v>
      </c>
      <c r="C3897" s="315" t="s">
        <v>6727</v>
      </c>
      <c r="D3897" s="103"/>
      <c r="E3897" s="103"/>
      <c r="F3897" s="114" t="s">
        <v>31</v>
      </c>
      <c r="G3897" s="114" t="s">
        <v>32</v>
      </c>
      <c r="H3897" s="312">
        <v>720</v>
      </c>
      <c r="I3897" s="312">
        <v>648</v>
      </c>
      <c r="J3897" s="312">
        <v>583.20000000000005</v>
      </c>
      <c r="K3897" s="103"/>
      <c r="L3897" s="114"/>
      <c r="M3897" s="114"/>
      <c r="N3897" s="103"/>
      <c r="O3897" s="103" t="s">
        <v>17</v>
      </c>
    </row>
    <row r="3898" spans="1:15" ht="22.5" hidden="1">
      <c r="A3898" s="103">
        <f>MAX(A$3:A3897)+1</f>
        <v>3650</v>
      </c>
      <c r="B3898" s="103">
        <v>330602006</v>
      </c>
      <c r="C3898" s="315" t="s">
        <v>6728</v>
      </c>
      <c r="D3898" s="103"/>
      <c r="E3898" s="103"/>
      <c r="F3898" s="114" t="s">
        <v>31</v>
      </c>
      <c r="G3898" s="114" t="s">
        <v>32</v>
      </c>
      <c r="H3898" s="312">
        <v>480</v>
      </c>
      <c r="I3898" s="312">
        <v>432</v>
      </c>
      <c r="J3898" s="312">
        <v>388.8</v>
      </c>
      <c r="K3898" s="103"/>
      <c r="L3898" s="114"/>
      <c r="M3898" s="114"/>
      <c r="N3898" s="103"/>
      <c r="O3898" s="103" t="s">
        <v>17</v>
      </c>
    </row>
    <row r="3899" spans="1:15" ht="22.5" hidden="1">
      <c r="A3899" s="103">
        <f>MAX(A$3:A3898)+1</f>
        <v>3651</v>
      </c>
      <c r="B3899" s="103">
        <v>330602007</v>
      </c>
      <c r="C3899" s="315" t="s">
        <v>6729</v>
      </c>
      <c r="D3899" s="103"/>
      <c r="E3899" s="103"/>
      <c r="F3899" s="114" t="s">
        <v>31</v>
      </c>
      <c r="G3899" s="114" t="s">
        <v>32</v>
      </c>
      <c r="H3899" s="312">
        <v>600</v>
      </c>
      <c r="I3899" s="312">
        <v>540</v>
      </c>
      <c r="J3899" s="312">
        <v>486</v>
      </c>
      <c r="K3899" s="103"/>
      <c r="L3899" s="114"/>
      <c r="M3899" s="114"/>
      <c r="N3899" s="103"/>
      <c r="O3899" s="103" t="s">
        <v>17</v>
      </c>
    </row>
    <row r="3900" spans="1:15" ht="22.5" hidden="1">
      <c r="A3900" s="103">
        <f>MAX(A$3:A3899)+1</f>
        <v>3652</v>
      </c>
      <c r="B3900" s="103">
        <v>330602008</v>
      </c>
      <c r="C3900" s="315" t="s">
        <v>6730</v>
      </c>
      <c r="D3900" s="103"/>
      <c r="E3900" s="103"/>
      <c r="F3900" s="114" t="s">
        <v>31</v>
      </c>
      <c r="G3900" s="114" t="s">
        <v>32</v>
      </c>
      <c r="H3900" s="302">
        <v>666</v>
      </c>
      <c r="I3900" s="302">
        <v>666</v>
      </c>
      <c r="J3900" s="302">
        <v>666</v>
      </c>
      <c r="K3900" s="103"/>
      <c r="L3900" s="114"/>
      <c r="M3900" s="114"/>
      <c r="N3900" s="103"/>
      <c r="O3900" s="103" t="s">
        <v>17</v>
      </c>
    </row>
    <row r="3901" spans="1:15" ht="22.5" hidden="1">
      <c r="A3901" s="103">
        <f>MAX(A$3:A3900)+1</f>
        <v>3653</v>
      </c>
      <c r="B3901" s="103">
        <v>330602009</v>
      </c>
      <c r="C3901" s="315" t="s">
        <v>6731</v>
      </c>
      <c r="D3901" s="103"/>
      <c r="E3901" s="103"/>
      <c r="F3901" s="114" t="s">
        <v>31</v>
      </c>
      <c r="G3901" s="114" t="s">
        <v>32</v>
      </c>
      <c r="H3901" s="312">
        <v>480</v>
      </c>
      <c r="I3901" s="312">
        <v>432</v>
      </c>
      <c r="J3901" s="312">
        <v>388.8</v>
      </c>
      <c r="K3901" s="103"/>
      <c r="L3901" s="114"/>
      <c r="M3901" s="114"/>
      <c r="N3901" s="103"/>
      <c r="O3901" s="103" t="s">
        <v>17</v>
      </c>
    </row>
    <row r="3902" spans="1:15" ht="22.5" hidden="1">
      <c r="A3902" s="103">
        <f>MAX(A$3:A3901)+1</f>
        <v>3654</v>
      </c>
      <c r="B3902" s="103">
        <v>330602010</v>
      </c>
      <c r="C3902" s="315" t="s">
        <v>6732</v>
      </c>
      <c r="D3902" s="103"/>
      <c r="E3902" s="103"/>
      <c r="F3902" s="114" t="s">
        <v>31</v>
      </c>
      <c r="G3902" s="114" t="s">
        <v>32</v>
      </c>
      <c r="H3902" s="312">
        <v>480</v>
      </c>
      <c r="I3902" s="312">
        <v>432</v>
      </c>
      <c r="J3902" s="312">
        <v>388.8</v>
      </c>
      <c r="K3902" s="103"/>
      <c r="L3902" s="114"/>
      <c r="M3902" s="114"/>
      <c r="N3902" s="103"/>
      <c r="O3902" s="103" t="s">
        <v>17</v>
      </c>
    </row>
    <row r="3903" spans="1:15" ht="22.5" hidden="1">
      <c r="A3903" s="103">
        <f>MAX(A$3:A3902)+1</f>
        <v>3655</v>
      </c>
      <c r="B3903" s="103">
        <v>330602011</v>
      </c>
      <c r="C3903" s="315" t="s">
        <v>6733</v>
      </c>
      <c r="D3903" s="103"/>
      <c r="E3903" s="103"/>
      <c r="F3903" s="114" t="s">
        <v>31</v>
      </c>
      <c r="G3903" s="114" t="s">
        <v>32</v>
      </c>
      <c r="H3903" s="312">
        <v>720</v>
      </c>
      <c r="I3903" s="312">
        <v>648</v>
      </c>
      <c r="J3903" s="312">
        <v>583.20000000000005</v>
      </c>
      <c r="K3903" s="103"/>
      <c r="L3903" s="114"/>
      <c r="M3903" s="114"/>
      <c r="N3903" s="103"/>
      <c r="O3903" s="103" t="s">
        <v>17</v>
      </c>
    </row>
    <row r="3904" spans="1:15" ht="22.5" hidden="1">
      <c r="A3904" s="103">
        <f>MAX(A$3:A3903)+1</f>
        <v>3656</v>
      </c>
      <c r="B3904" s="103">
        <v>330602012</v>
      </c>
      <c r="C3904" s="315" t="s">
        <v>6734</v>
      </c>
      <c r="D3904" s="103"/>
      <c r="E3904" s="103"/>
      <c r="F3904" s="114" t="s">
        <v>31</v>
      </c>
      <c r="G3904" s="114" t="s">
        <v>32</v>
      </c>
      <c r="H3904" s="312">
        <v>720</v>
      </c>
      <c r="I3904" s="312">
        <v>648</v>
      </c>
      <c r="J3904" s="312">
        <v>583.20000000000005</v>
      </c>
      <c r="K3904" s="103"/>
      <c r="L3904" s="114"/>
      <c r="M3904" s="114"/>
      <c r="N3904" s="103"/>
      <c r="O3904" s="103" t="s">
        <v>17</v>
      </c>
    </row>
    <row r="3905" spans="1:15" ht="22.5" hidden="1">
      <c r="A3905" s="103">
        <f>MAX(A$3:A3904)+1</f>
        <v>3657</v>
      </c>
      <c r="B3905" s="103">
        <v>330602013</v>
      </c>
      <c r="C3905" s="315" t="s">
        <v>6735</v>
      </c>
      <c r="D3905" s="103" t="s">
        <v>6736</v>
      </c>
      <c r="E3905" s="103"/>
      <c r="F3905" s="114" t="s">
        <v>36</v>
      </c>
      <c r="G3905" s="114" t="s">
        <v>32</v>
      </c>
      <c r="H3905" s="308">
        <v>1350</v>
      </c>
      <c r="I3905" s="308">
        <v>1350</v>
      </c>
      <c r="J3905" s="308">
        <v>1350</v>
      </c>
      <c r="K3905" s="103"/>
      <c r="L3905" s="188"/>
      <c r="M3905" s="188"/>
      <c r="N3905" s="103"/>
      <c r="O3905" s="103" t="s">
        <v>786</v>
      </c>
    </row>
    <row r="3906" spans="1:15" ht="22.5" hidden="1">
      <c r="A3906" s="103">
        <f>MAX(A$3:A3905)+1</f>
        <v>3658</v>
      </c>
      <c r="B3906" s="103" t="s">
        <v>6737</v>
      </c>
      <c r="C3906" s="181" t="s">
        <v>6738</v>
      </c>
      <c r="D3906" s="103"/>
      <c r="E3906" s="103"/>
      <c r="F3906" s="114" t="s">
        <v>36</v>
      </c>
      <c r="G3906" s="114" t="s">
        <v>32</v>
      </c>
      <c r="H3906" s="302">
        <v>225</v>
      </c>
      <c r="I3906" s="302">
        <v>225</v>
      </c>
      <c r="J3906" s="302">
        <v>225</v>
      </c>
      <c r="K3906" s="315" t="s">
        <v>6738</v>
      </c>
      <c r="L3906" s="114"/>
      <c r="M3906" s="114"/>
      <c r="N3906" s="103"/>
      <c r="O3906" s="103" t="s">
        <v>17</v>
      </c>
    </row>
    <row r="3907" spans="1:15" ht="22.5" hidden="1">
      <c r="A3907" s="103">
        <f>MAX(A$3:A3906)+1</f>
        <v>3659</v>
      </c>
      <c r="B3907" s="103">
        <v>330602014</v>
      </c>
      <c r="C3907" s="315" t="s">
        <v>6739</v>
      </c>
      <c r="D3907" s="103"/>
      <c r="E3907" s="103"/>
      <c r="F3907" s="114" t="s">
        <v>31</v>
      </c>
      <c r="G3907" s="114" t="s">
        <v>32</v>
      </c>
      <c r="H3907" s="312">
        <v>904</v>
      </c>
      <c r="I3907" s="312">
        <v>813.6</v>
      </c>
      <c r="J3907" s="312">
        <v>732.24</v>
      </c>
      <c r="K3907" s="103"/>
      <c r="L3907" s="114"/>
      <c r="M3907" s="114"/>
      <c r="N3907" s="103"/>
      <c r="O3907" s="103" t="s">
        <v>17</v>
      </c>
    </row>
    <row r="3908" spans="1:15" s="87" customFormat="1" ht="22.5" hidden="1">
      <c r="A3908" s="103"/>
      <c r="B3908" s="103">
        <v>330603</v>
      </c>
      <c r="C3908" s="103" t="s">
        <v>6740</v>
      </c>
      <c r="D3908" s="103"/>
      <c r="E3908" s="103" t="s">
        <v>6679</v>
      </c>
      <c r="F3908" s="114"/>
      <c r="G3908" s="114"/>
      <c r="H3908" s="302"/>
      <c r="I3908" s="302"/>
      <c r="J3908" s="302"/>
      <c r="K3908" s="103"/>
      <c r="L3908" s="114"/>
      <c r="M3908" s="114"/>
      <c r="N3908" s="103"/>
      <c r="O3908" s="103" t="s">
        <v>17</v>
      </c>
    </row>
    <row r="3909" spans="1:15" ht="22.5" hidden="1">
      <c r="A3909" s="103">
        <f>MAX(A$3:A3908)+1</f>
        <v>3660</v>
      </c>
      <c r="B3909" s="103">
        <v>330603001</v>
      </c>
      <c r="C3909" s="315" t="s">
        <v>6741</v>
      </c>
      <c r="D3909" s="103"/>
      <c r="E3909" s="103"/>
      <c r="F3909" s="114" t="s">
        <v>31</v>
      </c>
      <c r="G3909" s="114" t="s">
        <v>32</v>
      </c>
      <c r="H3909" s="308">
        <v>1944</v>
      </c>
      <c r="I3909" s="308">
        <v>1944</v>
      </c>
      <c r="J3909" s="308">
        <v>1944</v>
      </c>
      <c r="K3909" s="103"/>
      <c r="L3909" s="188"/>
      <c r="M3909" s="188"/>
      <c r="N3909" s="103"/>
      <c r="O3909" s="103" t="s">
        <v>786</v>
      </c>
    </row>
    <row r="3910" spans="1:15" ht="22.5" hidden="1">
      <c r="A3910" s="103">
        <f>MAX(A$3:A3909)+1</f>
        <v>3661</v>
      </c>
      <c r="B3910" s="103">
        <v>330603002</v>
      </c>
      <c r="C3910" s="315" t="s">
        <v>6742</v>
      </c>
      <c r="D3910" s="103"/>
      <c r="E3910" s="103"/>
      <c r="F3910" s="114" t="s">
        <v>31</v>
      </c>
      <c r="G3910" s="114" t="s">
        <v>32</v>
      </c>
      <c r="H3910" s="308">
        <v>2279</v>
      </c>
      <c r="I3910" s="308">
        <v>2279</v>
      </c>
      <c r="J3910" s="308">
        <v>2279</v>
      </c>
      <c r="K3910" s="103"/>
      <c r="L3910" s="188"/>
      <c r="M3910" s="188"/>
      <c r="N3910" s="103"/>
      <c r="O3910" s="103" t="s">
        <v>786</v>
      </c>
    </row>
    <row r="3911" spans="1:15" ht="22.5" hidden="1">
      <c r="A3911" s="103">
        <f>MAX(A$3:A3910)+1</f>
        <v>3662</v>
      </c>
      <c r="B3911" s="103">
        <v>330603003</v>
      </c>
      <c r="C3911" s="315" t="s">
        <v>6743</v>
      </c>
      <c r="D3911" s="286" t="s">
        <v>6744</v>
      </c>
      <c r="E3911" s="103"/>
      <c r="F3911" s="114" t="s">
        <v>31</v>
      </c>
      <c r="G3911" s="114" t="s">
        <v>32</v>
      </c>
      <c r="H3911" s="308">
        <v>3440</v>
      </c>
      <c r="I3911" s="308">
        <v>3440</v>
      </c>
      <c r="J3911" s="308">
        <v>3440</v>
      </c>
      <c r="K3911" s="103"/>
      <c r="L3911" s="188"/>
      <c r="M3911" s="188"/>
      <c r="N3911" s="103"/>
      <c r="O3911" s="103" t="s">
        <v>786</v>
      </c>
    </row>
    <row r="3912" spans="1:15" ht="22.5" hidden="1">
      <c r="A3912" s="103">
        <f>MAX(A$3:A3911)+1</f>
        <v>3663</v>
      </c>
      <c r="B3912" s="103">
        <v>330603004</v>
      </c>
      <c r="C3912" s="315" t="s">
        <v>6745</v>
      </c>
      <c r="D3912" s="286"/>
      <c r="E3912" s="103"/>
      <c r="F3912" s="114" t="s">
        <v>31</v>
      </c>
      <c r="G3912" s="114" t="s">
        <v>32</v>
      </c>
      <c r="H3912" s="312">
        <v>1440</v>
      </c>
      <c r="I3912" s="312">
        <v>1296</v>
      </c>
      <c r="J3912" s="312">
        <v>1166.4000000000001</v>
      </c>
      <c r="K3912" s="103"/>
      <c r="L3912" s="114"/>
      <c r="M3912" s="114"/>
      <c r="N3912" s="103"/>
      <c r="O3912" s="103" t="s">
        <v>17</v>
      </c>
    </row>
    <row r="3913" spans="1:15" ht="22.5" hidden="1">
      <c r="A3913" s="103">
        <f>MAX(A$3:A3912)+1</f>
        <v>3664</v>
      </c>
      <c r="B3913" s="103">
        <v>330603005</v>
      </c>
      <c r="C3913" s="315" t="s">
        <v>6746</v>
      </c>
      <c r="D3913" s="286"/>
      <c r="E3913" s="103"/>
      <c r="F3913" s="114" t="s">
        <v>31</v>
      </c>
      <c r="G3913" s="114" t="s">
        <v>32</v>
      </c>
      <c r="H3913" s="308">
        <v>1440</v>
      </c>
      <c r="I3913" s="308">
        <v>1440</v>
      </c>
      <c r="J3913" s="308">
        <v>1440</v>
      </c>
      <c r="K3913" s="103"/>
      <c r="L3913" s="188"/>
      <c r="M3913" s="188"/>
      <c r="N3913" s="103"/>
      <c r="O3913" s="103" t="s">
        <v>786</v>
      </c>
    </row>
    <row r="3914" spans="1:15" ht="22.5" hidden="1">
      <c r="A3914" s="103">
        <f>MAX(A$3:A3913)+1</f>
        <v>3665</v>
      </c>
      <c r="B3914" s="103">
        <v>330603006</v>
      </c>
      <c r="C3914" s="315" t="s">
        <v>6747</v>
      </c>
      <c r="D3914" s="286"/>
      <c r="E3914" s="103"/>
      <c r="F3914" s="114" t="s">
        <v>36</v>
      </c>
      <c r="G3914" s="114" t="s">
        <v>32</v>
      </c>
      <c r="H3914" s="312">
        <v>904</v>
      </c>
      <c r="I3914" s="312">
        <v>813.6</v>
      </c>
      <c r="J3914" s="312">
        <v>732.24</v>
      </c>
      <c r="K3914" s="103"/>
      <c r="L3914" s="114"/>
      <c r="M3914" s="114"/>
      <c r="N3914" s="103"/>
      <c r="O3914" s="103" t="s">
        <v>17</v>
      </c>
    </row>
    <row r="3915" spans="1:15" ht="22.5" hidden="1">
      <c r="A3915" s="103">
        <f>MAX(A$3:A3914)+1</f>
        <v>3666</v>
      </c>
      <c r="B3915" s="103">
        <v>330603007</v>
      </c>
      <c r="C3915" s="315" t="s">
        <v>6748</v>
      </c>
      <c r="D3915" s="286"/>
      <c r="E3915" s="103"/>
      <c r="F3915" s="114" t="s">
        <v>36</v>
      </c>
      <c r="G3915" s="114" t="s">
        <v>32</v>
      </c>
      <c r="H3915" s="308">
        <v>2279</v>
      </c>
      <c r="I3915" s="308">
        <v>2279</v>
      </c>
      <c r="J3915" s="308">
        <v>2279</v>
      </c>
      <c r="K3915" s="103"/>
      <c r="L3915" s="188"/>
      <c r="M3915" s="188"/>
      <c r="N3915" s="103"/>
      <c r="O3915" s="103" t="s">
        <v>786</v>
      </c>
    </row>
    <row r="3916" spans="1:15" ht="45" hidden="1">
      <c r="A3916" s="103">
        <f>MAX(A$3:A3915)+1</f>
        <v>3667</v>
      </c>
      <c r="B3916" s="103">
        <v>330603008</v>
      </c>
      <c r="C3916" s="161" t="s">
        <v>6749</v>
      </c>
      <c r="D3916" s="103" t="s">
        <v>6750</v>
      </c>
      <c r="E3916" s="103"/>
      <c r="F3916" s="114" t="s">
        <v>23</v>
      </c>
      <c r="G3916" s="114" t="s">
        <v>3878</v>
      </c>
      <c r="H3916" s="302" t="s">
        <v>56</v>
      </c>
      <c r="I3916" s="302" t="s">
        <v>56</v>
      </c>
      <c r="J3916" s="302" t="s">
        <v>56</v>
      </c>
      <c r="K3916" s="244" t="s">
        <v>336</v>
      </c>
      <c r="L3916" s="114"/>
      <c r="M3916" s="114"/>
      <c r="N3916" s="103"/>
      <c r="O3916" s="103" t="s">
        <v>17</v>
      </c>
    </row>
    <row r="3917" spans="1:15" s="87" customFormat="1" ht="22.5" hidden="1">
      <c r="A3917" s="103"/>
      <c r="B3917" s="103">
        <v>330604</v>
      </c>
      <c r="C3917" s="103" t="s">
        <v>6751</v>
      </c>
      <c r="D3917" s="103"/>
      <c r="E3917" s="103" t="s">
        <v>6752</v>
      </c>
      <c r="F3917" s="114"/>
      <c r="G3917" s="114"/>
      <c r="H3917" s="302"/>
      <c r="I3917" s="302"/>
      <c r="J3917" s="302"/>
      <c r="K3917" s="103"/>
      <c r="L3917" s="114"/>
      <c r="M3917" s="114" t="s">
        <v>2282</v>
      </c>
      <c r="N3917" s="103"/>
      <c r="O3917" s="103" t="s">
        <v>17</v>
      </c>
    </row>
    <row r="3918" spans="1:15" ht="22.5" hidden="1">
      <c r="A3918" s="103">
        <f>MAX(A$3:A3917)+1</f>
        <v>3668</v>
      </c>
      <c r="B3918" s="103">
        <v>330604001</v>
      </c>
      <c r="C3918" s="244" t="s">
        <v>6753</v>
      </c>
      <c r="D3918" s="190"/>
      <c r="E3918" s="103"/>
      <c r="F3918" s="114" t="s">
        <v>907</v>
      </c>
      <c r="G3918" s="114" t="s">
        <v>3997</v>
      </c>
      <c r="H3918" s="302" t="s">
        <v>25</v>
      </c>
      <c r="I3918" s="302" t="s">
        <v>25</v>
      </c>
      <c r="J3918" s="302" t="s">
        <v>25</v>
      </c>
      <c r="K3918" s="296" t="s">
        <v>6754</v>
      </c>
      <c r="L3918" s="114"/>
      <c r="M3918" s="114"/>
      <c r="N3918" s="103"/>
      <c r="O3918" s="103" t="s">
        <v>17</v>
      </c>
    </row>
    <row r="3919" spans="1:15" ht="22.5" hidden="1">
      <c r="A3919" s="103">
        <f>MAX(A$3:A3918)+1</f>
        <v>3669</v>
      </c>
      <c r="B3919" s="103">
        <v>330604002</v>
      </c>
      <c r="C3919" s="244" t="s">
        <v>6755</v>
      </c>
      <c r="D3919" s="190" t="s">
        <v>6756</v>
      </c>
      <c r="E3919" s="103"/>
      <c r="F3919" s="114" t="s">
        <v>31</v>
      </c>
      <c r="G3919" s="114" t="s">
        <v>3997</v>
      </c>
      <c r="H3919" s="302" t="s">
        <v>25</v>
      </c>
      <c r="I3919" s="302" t="s">
        <v>25</v>
      </c>
      <c r="J3919" s="302" t="s">
        <v>25</v>
      </c>
      <c r="K3919" s="103"/>
      <c r="L3919" s="114"/>
      <c r="M3919" s="114"/>
      <c r="N3919" s="103"/>
      <c r="O3919" s="103" t="s">
        <v>17</v>
      </c>
    </row>
    <row r="3920" spans="1:15" ht="22.5" hidden="1">
      <c r="A3920" s="103">
        <f>MAX(A$3:A3919)+1</f>
        <v>3670</v>
      </c>
      <c r="B3920" s="103">
        <v>330604003</v>
      </c>
      <c r="C3920" s="244" t="s">
        <v>6757</v>
      </c>
      <c r="D3920" s="190" t="s">
        <v>6756</v>
      </c>
      <c r="E3920" s="103"/>
      <c r="F3920" s="114" t="s">
        <v>31</v>
      </c>
      <c r="G3920" s="114" t="s">
        <v>3997</v>
      </c>
      <c r="H3920" s="302" t="s">
        <v>25</v>
      </c>
      <c r="I3920" s="302" t="s">
        <v>25</v>
      </c>
      <c r="J3920" s="302" t="s">
        <v>25</v>
      </c>
      <c r="K3920" s="103"/>
      <c r="L3920" s="114"/>
      <c r="M3920" s="114"/>
      <c r="N3920" s="103"/>
      <c r="O3920" s="103" t="s">
        <v>17</v>
      </c>
    </row>
    <row r="3921" spans="1:15" ht="22.5" hidden="1">
      <c r="A3921" s="103">
        <f>MAX(A$3:A3920)+1</f>
        <v>3671</v>
      </c>
      <c r="B3921" s="103">
        <v>330604004</v>
      </c>
      <c r="C3921" s="244" t="s">
        <v>6758</v>
      </c>
      <c r="D3921" s="190" t="s">
        <v>6756</v>
      </c>
      <c r="E3921" s="103"/>
      <c r="F3921" s="114" t="s">
        <v>31</v>
      </c>
      <c r="G3921" s="114" t="s">
        <v>3997</v>
      </c>
      <c r="H3921" s="302" t="s">
        <v>25</v>
      </c>
      <c r="I3921" s="302" t="s">
        <v>25</v>
      </c>
      <c r="J3921" s="302" t="s">
        <v>25</v>
      </c>
      <c r="K3921" s="103"/>
      <c r="L3921" s="114"/>
      <c r="M3921" s="114"/>
      <c r="N3921" s="103"/>
      <c r="O3921" s="103" t="s">
        <v>17</v>
      </c>
    </row>
    <row r="3922" spans="1:15" ht="22.5" hidden="1">
      <c r="A3922" s="103">
        <f>MAX(A$3:A3921)+1</f>
        <v>3672</v>
      </c>
      <c r="B3922" s="103">
        <v>330604005</v>
      </c>
      <c r="C3922" s="244" t="s">
        <v>6759</v>
      </c>
      <c r="D3922" s="190" t="s">
        <v>6760</v>
      </c>
      <c r="E3922" s="103"/>
      <c r="F3922" s="114" t="s">
        <v>31</v>
      </c>
      <c r="G3922" s="114" t="s">
        <v>3997</v>
      </c>
      <c r="H3922" s="302" t="s">
        <v>25</v>
      </c>
      <c r="I3922" s="302" t="s">
        <v>25</v>
      </c>
      <c r="J3922" s="302" t="s">
        <v>25</v>
      </c>
      <c r="K3922" s="103"/>
      <c r="L3922" s="114"/>
      <c r="M3922" s="114"/>
      <c r="N3922" s="103"/>
      <c r="O3922" s="103" t="s">
        <v>17</v>
      </c>
    </row>
    <row r="3923" spans="1:15" ht="22.5" hidden="1">
      <c r="A3923" s="103">
        <f>MAX(A$3:A3922)+1</f>
        <v>3673</v>
      </c>
      <c r="B3923" s="103" t="s">
        <v>6761</v>
      </c>
      <c r="C3923" s="321" t="s">
        <v>6762</v>
      </c>
      <c r="D3923" s="190"/>
      <c r="E3923" s="103"/>
      <c r="F3923" s="114" t="s">
        <v>36</v>
      </c>
      <c r="G3923" s="114" t="s">
        <v>3997</v>
      </c>
      <c r="H3923" s="302" t="s">
        <v>25</v>
      </c>
      <c r="I3923" s="302" t="s">
        <v>25</v>
      </c>
      <c r="J3923" s="302" t="s">
        <v>25</v>
      </c>
      <c r="K3923" s="103"/>
      <c r="L3923" s="114"/>
      <c r="M3923" s="114"/>
      <c r="N3923" s="103"/>
      <c r="O3923" s="103" t="s">
        <v>17</v>
      </c>
    </row>
    <row r="3924" spans="1:15" ht="22.5" hidden="1">
      <c r="A3924" s="103">
        <f>MAX(A$3:A3923)+1</f>
        <v>3674</v>
      </c>
      <c r="B3924" s="103">
        <v>330604006</v>
      </c>
      <c r="C3924" s="244" t="s">
        <v>6763</v>
      </c>
      <c r="D3924" s="190" t="s">
        <v>6764</v>
      </c>
      <c r="E3924" s="103"/>
      <c r="F3924" s="114" t="s">
        <v>31</v>
      </c>
      <c r="G3924" s="114" t="s">
        <v>3997</v>
      </c>
      <c r="H3924" s="302" t="s">
        <v>25</v>
      </c>
      <c r="I3924" s="302" t="s">
        <v>25</v>
      </c>
      <c r="J3924" s="302" t="s">
        <v>25</v>
      </c>
      <c r="K3924" s="103"/>
      <c r="L3924" s="114"/>
      <c r="M3924" s="114"/>
      <c r="N3924" s="103"/>
      <c r="O3924" s="103" t="s">
        <v>17</v>
      </c>
    </row>
    <row r="3925" spans="1:15" ht="22.5" hidden="1">
      <c r="A3925" s="103">
        <f>MAX(A$3:A3924)+1</f>
        <v>3675</v>
      </c>
      <c r="B3925" s="103">
        <v>330604007</v>
      </c>
      <c r="C3925" s="244" t="s">
        <v>6765</v>
      </c>
      <c r="D3925" s="190" t="s">
        <v>6766</v>
      </c>
      <c r="E3925" s="103" t="s">
        <v>6371</v>
      </c>
      <c r="F3925" s="114" t="s">
        <v>31</v>
      </c>
      <c r="G3925" s="114" t="s">
        <v>3997</v>
      </c>
      <c r="H3925" s="302" t="s">
        <v>25</v>
      </c>
      <c r="I3925" s="302" t="s">
        <v>25</v>
      </c>
      <c r="J3925" s="302" t="s">
        <v>25</v>
      </c>
      <c r="K3925" s="103"/>
      <c r="L3925" s="114"/>
      <c r="M3925" s="114"/>
      <c r="N3925" s="103"/>
      <c r="O3925" s="103" t="s">
        <v>17</v>
      </c>
    </row>
    <row r="3926" spans="1:15" ht="22.5" hidden="1">
      <c r="A3926" s="103">
        <f>MAX(A$3:A3925)+1</f>
        <v>3676</v>
      </c>
      <c r="B3926" s="103">
        <v>330604008</v>
      </c>
      <c r="C3926" s="244" t="s">
        <v>6767</v>
      </c>
      <c r="D3926" s="190" t="s">
        <v>6768</v>
      </c>
      <c r="E3926" s="103" t="s">
        <v>6769</v>
      </c>
      <c r="F3926" s="114" t="s">
        <v>31</v>
      </c>
      <c r="G3926" s="114" t="s">
        <v>3997</v>
      </c>
      <c r="H3926" s="302" t="s">
        <v>25</v>
      </c>
      <c r="I3926" s="302" t="s">
        <v>25</v>
      </c>
      <c r="J3926" s="302" t="s">
        <v>25</v>
      </c>
      <c r="K3926" s="103"/>
      <c r="L3926" s="114"/>
      <c r="M3926" s="114"/>
      <c r="N3926" s="103"/>
      <c r="O3926" s="103" t="s">
        <v>17</v>
      </c>
    </row>
    <row r="3927" spans="1:15" ht="33.75" hidden="1">
      <c r="A3927" s="103">
        <f>MAX(A$3:A3926)+1</f>
        <v>3677</v>
      </c>
      <c r="B3927" s="103">
        <v>330604009</v>
      </c>
      <c r="C3927" s="244" t="s">
        <v>6770</v>
      </c>
      <c r="D3927" s="190" t="s">
        <v>6771</v>
      </c>
      <c r="E3927" s="103" t="s">
        <v>6769</v>
      </c>
      <c r="F3927" s="114" t="s">
        <v>23</v>
      </c>
      <c r="G3927" s="114" t="s">
        <v>3997</v>
      </c>
      <c r="H3927" s="302" t="s">
        <v>25</v>
      </c>
      <c r="I3927" s="302" t="s">
        <v>25</v>
      </c>
      <c r="J3927" s="302" t="s">
        <v>25</v>
      </c>
      <c r="K3927" s="103"/>
      <c r="L3927" s="114"/>
      <c r="M3927" s="114"/>
      <c r="N3927" s="103"/>
      <c r="O3927" s="103" t="s">
        <v>17</v>
      </c>
    </row>
    <row r="3928" spans="1:15" ht="22.5" hidden="1">
      <c r="A3928" s="103">
        <f>MAX(A$3:A3927)+1</f>
        <v>3678</v>
      </c>
      <c r="B3928" s="103">
        <v>330604010</v>
      </c>
      <c r="C3928" s="244" t="s">
        <v>6772</v>
      </c>
      <c r="D3928" s="190"/>
      <c r="E3928" s="103"/>
      <c r="F3928" s="114" t="s">
        <v>23</v>
      </c>
      <c r="G3928" s="114" t="s">
        <v>3997</v>
      </c>
      <c r="H3928" s="302" t="s">
        <v>25</v>
      </c>
      <c r="I3928" s="302" t="s">
        <v>25</v>
      </c>
      <c r="J3928" s="302" t="s">
        <v>25</v>
      </c>
      <c r="K3928" s="103"/>
      <c r="L3928" s="114"/>
      <c r="M3928" s="114"/>
      <c r="N3928" s="103"/>
      <c r="O3928" s="103" t="s">
        <v>17</v>
      </c>
    </row>
    <row r="3929" spans="1:15" ht="22.5" hidden="1">
      <c r="A3929" s="103">
        <f>MAX(A$3:A3928)+1</f>
        <v>3679</v>
      </c>
      <c r="B3929" s="103">
        <v>330604011</v>
      </c>
      <c r="C3929" s="244" t="s">
        <v>6773</v>
      </c>
      <c r="D3929" s="190" t="s">
        <v>6774</v>
      </c>
      <c r="E3929" s="103" t="s">
        <v>6775</v>
      </c>
      <c r="F3929" s="114" t="s">
        <v>23</v>
      </c>
      <c r="G3929" s="114" t="s">
        <v>3997</v>
      </c>
      <c r="H3929" s="302" t="s">
        <v>25</v>
      </c>
      <c r="I3929" s="302" t="s">
        <v>25</v>
      </c>
      <c r="J3929" s="302" t="s">
        <v>25</v>
      </c>
      <c r="K3929" s="103"/>
      <c r="L3929" s="114"/>
      <c r="M3929" s="114"/>
      <c r="N3929" s="103"/>
      <c r="O3929" s="103" t="s">
        <v>17</v>
      </c>
    </row>
    <row r="3930" spans="1:15" ht="22.5" hidden="1">
      <c r="A3930" s="103">
        <f>MAX(A$3:A3929)+1</f>
        <v>3680</v>
      </c>
      <c r="B3930" s="103">
        <v>330604012</v>
      </c>
      <c r="C3930" s="244" t="s">
        <v>6776</v>
      </c>
      <c r="D3930" s="190" t="s">
        <v>6777</v>
      </c>
      <c r="E3930" s="103"/>
      <c r="F3930" s="114" t="s">
        <v>23</v>
      </c>
      <c r="G3930" s="114" t="s">
        <v>32</v>
      </c>
      <c r="H3930" s="302" t="s">
        <v>25</v>
      </c>
      <c r="I3930" s="302" t="s">
        <v>25</v>
      </c>
      <c r="J3930" s="302" t="s">
        <v>25</v>
      </c>
      <c r="K3930" s="103"/>
      <c r="L3930" s="114"/>
      <c r="M3930" s="114"/>
      <c r="N3930" s="103"/>
      <c r="O3930" s="103" t="s">
        <v>17</v>
      </c>
    </row>
    <row r="3931" spans="1:15" ht="22.5" hidden="1">
      <c r="A3931" s="103">
        <f>MAX(A$3:A3930)+1</f>
        <v>3681</v>
      </c>
      <c r="B3931" s="103">
        <v>330604013</v>
      </c>
      <c r="C3931" s="244" t="s">
        <v>6778</v>
      </c>
      <c r="D3931" s="190" t="s">
        <v>6779</v>
      </c>
      <c r="E3931" s="103" t="s">
        <v>6780</v>
      </c>
      <c r="F3931" s="114" t="s">
        <v>23</v>
      </c>
      <c r="G3931" s="114" t="s">
        <v>32</v>
      </c>
      <c r="H3931" s="302" t="s">
        <v>25</v>
      </c>
      <c r="I3931" s="302" t="s">
        <v>25</v>
      </c>
      <c r="J3931" s="302" t="s">
        <v>25</v>
      </c>
      <c r="K3931" s="103"/>
      <c r="L3931" s="114"/>
      <c r="M3931" s="114"/>
      <c r="N3931" s="103"/>
      <c r="O3931" s="103" t="s">
        <v>17</v>
      </c>
    </row>
    <row r="3932" spans="1:15" ht="22.5" hidden="1">
      <c r="A3932" s="103">
        <f>MAX(A$3:A3931)+1</f>
        <v>3682</v>
      </c>
      <c r="B3932" s="103">
        <v>330604014</v>
      </c>
      <c r="C3932" s="244" t="s">
        <v>6781</v>
      </c>
      <c r="D3932" s="190" t="s">
        <v>6782</v>
      </c>
      <c r="E3932" s="103" t="s">
        <v>6783</v>
      </c>
      <c r="F3932" s="114" t="s">
        <v>31</v>
      </c>
      <c r="G3932" s="114" t="s">
        <v>32</v>
      </c>
      <c r="H3932" s="302" t="s">
        <v>25</v>
      </c>
      <c r="I3932" s="302" t="s">
        <v>25</v>
      </c>
      <c r="J3932" s="302" t="s">
        <v>25</v>
      </c>
      <c r="K3932" s="103"/>
      <c r="L3932" s="114"/>
      <c r="M3932" s="114"/>
      <c r="N3932" s="103"/>
      <c r="O3932" s="103" t="s">
        <v>17</v>
      </c>
    </row>
    <row r="3933" spans="1:15" ht="22.5" hidden="1">
      <c r="A3933" s="103">
        <f>MAX(A$3:A3932)+1</f>
        <v>3683</v>
      </c>
      <c r="B3933" s="103">
        <v>330604015</v>
      </c>
      <c r="C3933" s="244" t="s">
        <v>6784</v>
      </c>
      <c r="D3933" s="190" t="s">
        <v>6785</v>
      </c>
      <c r="E3933" s="103"/>
      <c r="F3933" s="114" t="s">
        <v>31</v>
      </c>
      <c r="G3933" s="114" t="s">
        <v>32</v>
      </c>
      <c r="H3933" s="302" t="s">
        <v>25</v>
      </c>
      <c r="I3933" s="302" t="s">
        <v>25</v>
      </c>
      <c r="J3933" s="302" t="s">
        <v>25</v>
      </c>
      <c r="K3933" s="103"/>
      <c r="L3933" s="114"/>
      <c r="M3933" s="114"/>
      <c r="N3933" s="103"/>
      <c r="O3933" s="103" t="s">
        <v>17</v>
      </c>
    </row>
    <row r="3934" spans="1:15" ht="22.5" hidden="1">
      <c r="A3934" s="103">
        <f>MAX(A$3:A3933)+1</f>
        <v>3684</v>
      </c>
      <c r="B3934" s="103">
        <v>330604016</v>
      </c>
      <c r="C3934" s="244" t="s">
        <v>6786</v>
      </c>
      <c r="D3934" s="190" t="s">
        <v>6787</v>
      </c>
      <c r="E3934" s="103" t="s">
        <v>6780</v>
      </c>
      <c r="F3934" s="114" t="s">
        <v>23</v>
      </c>
      <c r="G3934" s="114" t="s">
        <v>32</v>
      </c>
      <c r="H3934" s="302" t="s">
        <v>25</v>
      </c>
      <c r="I3934" s="302" t="s">
        <v>25</v>
      </c>
      <c r="J3934" s="302" t="s">
        <v>25</v>
      </c>
      <c r="K3934" s="103"/>
      <c r="L3934" s="114"/>
      <c r="M3934" s="114"/>
      <c r="N3934" s="103"/>
      <c r="O3934" s="103" t="s">
        <v>17</v>
      </c>
    </row>
    <row r="3935" spans="1:15" ht="22.5" hidden="1">
      <c r="A3935" s="103">
        <f>MAX(A$3:A3934)+1</f>
        <v>3685</v>
      </c>
      <c r="B3935" s="103">
        <v>330604017</v>
      </c>
      <c r="C3935" s="244" t="s">
        <v>6788</v>
      </c>
      <c r="D3935" s="190" t="s">
        <v>6789</v>
      </c>
      <c r="E3935" s="103" t="s">
        <v>6790</v>
      </c>
      <c r="F3935" s="114" t="s">
        <v>23</v>
      </c>
      <c r="G3935" s="114" t="s">
        <v>32</v>
      </c>
      <c r="H3935" s="302" t="s">
        <v>25</v>
      </c>
      <c r="I3935" s="302" t="s">
        <v>25</v>
      </c>
      <c r="J3935" s="302" t="s">
        <v>25</v>
      </c>
      <c r="K3935" s="103"/>
      <c r="L3935" s="114"/>
      <c r="M3935" s="114"/>
      <c r="N3935" s="103"/>
      <c r="O3935" s="103" t="s">
        <v>17</v>
      </c>
    </row>
    <row r="3936" spans="1:15" ht="22.5" hidden="1">
      <c r="A3936" s="103">
        <f>MAX(A$3:A3935)+1</f>
        <v>3686</v>
      </c>
      <c r="B3936" s="103">
        <v>330604018</v>
      </c>
      <c r="C3936" s="244" t="s">
        <v>6791</v>
      </c>
      <c r="D3936" s="190" t="s">
        <v>6792</v>
      </c>
      <c r="E3936" s="103"/>
      <c r="F3936" s="114" t="s">
        <v>31</v>
      </c>
      <c r="G3936" s="114" t="s">
        <v>3997</v>
      </c>
      <c r="H3936" s="302" t="s">
        <v>25</v>
      </c>
      <c r="I3936" s="302" t="s">
        <v>25</v>
      </c>
      <c r="J3936" s="302" t="s">
        <v>25</v>
      </c>
      <c r="K3936" s="103"/>
      <c r="L3936" s="114"/>
      <c r="M3936" s="114"/>
      <c r="N3936" s="103"/>
      <c r="O3936" s="103" t="s">
        <v>17</v>
      </c>
    </row>
    <row r="3937" spans="1:15" ht="22.5" hidden="1">
      <c r="A3937" s="103">
        <f>MAX(A$3:A3936)+1</f>
        <v>3687</v>
      </c>
      <c r="B3937" s="103">
        <v>330604019</v>
      </c>
      <c r="C3937" s="244" t="s">
        <v>6793</v>
      </c>
      <c r="D3937" s="190" t="s">
        <v>6794</v>
      </c>
      <c r="E3937" s="103" t="s">
        <v>6769</v>
      </c>
      <c r="F3937" s="114" t="s">
        <v>31</v>
      </c>
      <c r="G3937" s="114" t="s">
        <v>32</v>
      </c>
      <c r="H3937" s="302" t="s">
        <v>25</v>
      </c>
      <c r="I3937" s="302" t="s">
        <v>25</v>
      </c>
      <c r="J3937" s="302" t="s">
        <v>25</v>
      </c>
      <c r="K3937" s="103"/>
      <c r="L3937" s="114"/>
      <c r="M3937" s="114"/>
      <c r="N3937" s="103"/>
      <c r="O3937" s="103" t="s">
        <v>17</v>
      </c>
    </row>
    <row r="3938" spans="1:15" ht="22.5" hidden="1">
      <c r="A3938" s="103">
        <f>MAX(A$3:A3937)+1</f>
        <v>3688</v>
      </c>
      <c r="B3938" s="103">
        <v>330604020</v>
      </c>
      <c r="C3938" s="244" t="s">
        <v>6795</v>
      </c>
      <c r="D3938" s="103"/>
      <c r="E3938" s="103"/>
      <c r="F3938" s="114" t="s">
        <v>31</v>
      </c>
      <c r="G3938" s="114" t="s">
        <v>32</v>
      </c>
      <c r="H3938" s="302" t="s">
        <v>25</v>
      </c>
      <c r="I3938" s="302" t="s">
        <v>25</v>
      </c>
      <c r="J3938" s="302" t="s">
        <v>25</v>
      </c>
      <c r="K3938" s="296" t="s">
        <v>6796</v>
      </c>
      <c r="L3938" s="114"/>
      <c r="M3938" s="114"/>
      <c r="N3938" s="103"/>
      <c r="O3938" s="103" t="s">
        <v>17</v>
      </c>
    </row>
    <row r="3939" spans="1:15" ht="22.5" hidden="1">
      <c r="A3939" s="103">
        <f>MAX(A$3:A3938)+1</f>
        <v>3689</v>
      </c>
      <c r="B3939" s="103">
        <v>330604021</v>
      </c>
      <c r="C3939" s="244" t="s">
        <v>6797</v>
      </c>
      <c r="D3939" s="103"/>
      <c r="E3939" s="103"/>
      <c r="F3939" s="114" t="s">
        <v>31</v>
      </c>
      <c r="G3939" s="114" t="s">
        <v>32</v>
      </c>
      <c r="H3939" s="302" t="s">
        <v>25</v>
      </c>
      <c r="I3939" s="302" t="s">
        <v>25</v>
      </c>
      <c r="J3939" s="302" t="s">
        <v>25</v>
      </c>
      <c r="K3939" s="103"/>
      <c r="L3939" s="114"/>
      <c r="M3939" s="114"/>
      <c r="N3939" s="103"/>
      <c r="O3939" s="103" t="s">
        <v>17</v>
      </c>
    </row>
    <row r="3940" spans="1:15" ht="22.5" hidden="1">
      <c r="A3940" s="103">
        <f>MAX(A$3:A3939)+1</f>
        <v>3690</v>
      </c>
      <c r="B3940" s="103">
        <v>330604022</v>
      </c>
      <c r="C3940" s="244" t="s">
        <v>6798</v>
      </c>
      <c r="D3940" s="103" t="s">
        <v>6799</v>
      </c>
      <c r="E3940" s="103" t="s">
        <v>6800</v>
      </c>
      <c r="F3940" s="114" t="s">
        <v>31</v>
      </c>
      <c r="G3940" s="114" t="s">
        <v>3997</v>
      </c>
      <c r="H3940" s="302" t="s">
        <v>25</v>
      </c>
      <c r="I3940" s="302" t="s">
        <v>25</v>
      </c>
      <c r="J3940" s="302" t="s">
        <v>25</v>
      </c>
      <c r="K3940" s="103"/>
      <c r="L3940" s="114"/>
      <c r="M3940" s="114"/>
      <c r="N3940" s="103"/>
      <c r="O3940" s="103" t="s">
        <v>17</v>
      </c>
    </row>
    <row r="3941" spans="1:15" ht="22.5" hidden="1">
      <c r="A3941" s="103">
        <f>MAX(A$3:A3940)+1</f>
        <v>3691</v>
      </c>
      <c r="B3941" s="103">
        <v>330604023</v>
      </c>
      <c r="C3941" s="244" t="s">
        <v>6801</v>
      </c>
      <c r="D3941" s="103"/>
      <c r="E3941" s="103" t="s">
        <v>6371</v>
      </c>
      <c r="F3941" s="114" t="s">
        <v>907</v>
      </c>
      <c r="G3941" s="114" t="s">
        <v>3997</v>
      </c>
      <c r="H3941" s="302" t="s">
        <v>25</v>
      </c>
      <c r="I3941" s="302" t="s">
        <v>25</v>
      </c>
      <c r="J3941" s="302" t="s">
        <v>25</v>
      </c>
      <c r="K3941" s="296" t="s">
        <v>6754</v>
      </c>
      <c r="L3941" s="114"/>
      <c r="M3941" s="114"/>
      <c r="N3941" s="103"/>
      <c r="O3941" s="103" t="s">
        <v>17</v>
      </c>
    </row>
    <row r="3942" spans="1:15" ht="22.5" hidden="1">
      <c r="A3942" s="103">
        <f>MAX(A$3:A3941)+1</f>
        <v>3692</v>
      </c>
      <c r="B3942" s="103">
        <v>330604024</v>
      </c>
      <c r="C3942" s="244" t="s">
        <v>6802</v>
      </c>
      <c r="D3942" s="103" t="s">
        <v>6803</v>
      </c>
      <c r="E3942" s="103"/>
      <c r="F3942" s="114" t="s">
        <v>31</v>
      </c>
      <c r="G3942" s="114" t="s">
        <v>32</v>
      </c>
      <c r="H3942" s="302" t="s">
        <v>25</v>
      </c>
      <c r="I3942" s="302" t="s">
        <v>25</v>
      </c>
      <c r="J3942" s="302" t="s">
        <v>25</v>
      </c>
      <c r="K3942" s="103"/>
      <c r="L3942" s="114"/>
      <c r="M3942" s="114"/>
      <c r="N3942" s="103"/>
      <c r="O3942" s="103" t="s">
        <v>17</v>
      </c>
    </row>
    <row r="3943" spans="1:15" ht="22.5" hidden="1">
      <c r="A3943" s="103">
        <f>MAX(A$3:A3942)+1</f>
        <v>3693</v>
      </c>
      <c r="B3943" s="103">
        <v>330604025</v>
      </c>
      <c r="C3943" s="244" t="s">
        <v>6804</v>
      </c>
      <c r="D3943" s="103"/>
      <c r="E3943" s="103" t="s">
        <v>6805</v>
      </c>
      <c r="F3943" s="114" t="s">
        <v>23</v>
      </c>
      <c r="G3943" s="114" t="s">
        <v>3997</v>
      </c>
      <c r="H3943" s="302" t="s">
        <v>25</v>
      </c>
      <c r="I3943" s="302" t="s">
        <v>25</v>
      </c>
      <c r="J3943" s="302" t="s">
        <v>25</v>
      </c>
      <c r="K3943" s="103"/>
      <c r="L3943" s="114"/>
      <c r="M3943" s="114"/>
      <c r="N3943" s="103"/>
      <c r="O3943" s="103" t="s">
        <v>17</v>
      </c>
    </row>
    <row r="3944" spans="1:15" ht="22.5" hidden="1">
      <c r="A3944" s="103">
        <f>MAX(A$3:A3943)+1</f>
        <v>3694</v>
      </c>
      <c r="B3944" s="103">
        <v>330604026</v>
      </c>
      <c r="C3944" s="244" t="s">
        <v>6806</v>
      </c>
      <c r="D3944" s="190" t="s">
        <v>6807</v>
      </c>
      <c r="E3944" s="103" t="s">
        <v>6800</v>
      </c>
      <c r="F3944" s="114" t="s">
        <v>31</v>
      </c>
      <c r="G3944" s="114" t="s">
        <v>3997</v>
      </c>
      <c r="H3944" s="302" t="s">
        <v>25</v>
      </c>
      <c r="I3944" s="302" t="s">
        <v>25</v>
      </c>
      <c r="J3944" s="302" t="s">
        <v>25</v>
      </c>
      <c r="K3944" s="103"/>
      <c r="L3944" s="114"/>
      <c r="M3944" s="114"/>
      <c r="N3944" s="103"/>
      <c r="O3944" s="103" t="s">
        <v>17</v>
      </c>
    </row>
    <row r="3945" spans="1:15" ht="22.5" hidden="1">
      <c r="A3945" s="103">
        <f>MAX(A$3:A3944)+1</f>
        <v>3695</v>
      </c>
      <c r="B3945" s="103">
        <v>330604027</v>
      </c>
      <c r="C3945" s="244" t="s">
        <v>6808</v>
      </c>
      <c r="D3945" s="190"/>
      <c r="E3945" s="103"/>
      <c r="F3945" s="114" t="s">
        <v>31</v>
      </c>
      <c r="G3945" s="114" t="s">
        <v>3997</v>
      </c>
      <c r="H3945" s="302" t="s">
        <v>25</v>
      </c>
      <c r="I3945" s="302" t="s">
        <v>25</v>
      </c>
      <c r="J3945" s="302" t="s">
        <v>25</v>
      </c>
      <c r="K3945" s="103"/>
      <c r="L3945" s="114"/>
      <c r="M3945" s="114"/>
      <c r="N3945" s="103"/>
      <c r="O3945" s="103" t="s">
        <v>17</v>
      </c>
    </row>
    <row r="3946" spans="1:15" ht="24" hidden="1">
      <c r="A3946" s="103">
        <f>MAX(A$3:A3945)+1</f>
        <v>3696</v>
      </c>
      <c r="B3946" s="103">
        <v>330604028</v>
      </c>
      <c r="C3946" s="244" t="s">
        <v>6809</v>
      </c>
      <c r="D3946" s="190" t="s">
        <v>6810</v>
      </c>
      <c r="E3946" s="103"/>
      <c r="F3946" s="114" t="s">
        <v>31</v>
      </c>
      <c r="G3946" s="114" t="s">
        <v>32</v>
      </c>
      <c r="H3946" s="302" t="s">
        <v>25</v>
      </c>
      <c r="I3946" s="302" t="s">
        <v>25</v>
      </c>
      <c r="J3946" s="302" t="s">
        <v>25</v>
      </c>
      <c r="K3946" s="103"/>
      <c r="L3946" s="114"/>
      <c r="M3946" s="114"/>
      <c r="N3946" s="103"/>
      <c r="O3946" s="103" t="s">
        <v>17</v>
      </c>
    </row>
    <row r="3947" spans="1:15" ht="22.5" hidden="1">
      <c r="A3947" s="103">
        <f>MAX(A$3:A3946)+1</f>
        <v>3697</v>
      </c>
      <c r="B3947" s="103">
        <v>330604029</v>
      </c>
      <c r="C3947" s="244" t="s">
        <v>6811</v>
      </c>
      <c r="D3947" s="190" t="s">
        <v>6812</v>
      </c>
      <c r="E3947" s="103" t="s">
        <v>6813</v>
      </c>
      <c r="F3947" s="114" t="s">
        <v>31</v>
      </c>
      <c r="G3947" s="114" t="s">
        <v>3997</v>
      </c>
      <c r="H3947" s="302" t="s">
        <v>25</v>
      </c>
      <c r="I3947" s="302" t="s">
        <v>25</v>
      </c>
      <c r="J3947" s="302" t="s">
        <v>25</v>
      </c>
      <c r="K3947" s="103" t="s">
        <v>2282</v>
      </c>
      <c r="L3947" s="114"/>
      <c r="M3947" s="114"/>
      <c r="N3947" s="103"/>
      <c r="O3947" s="103" t="s">
        <v>17</v>
      </c>
    </row>
    <row r="3948" spans="1:15" ht="22.5" hidden="1">
      <c r="A3948" s="103">
        <f>MAX(A$3:A3947)+1</f>
        <v>3698</v>
      </c>
      <c r="B3948" s="103">
        <v>330604030</v>
      </c>
      <c r="C3948" s="244" t="s">
        <v>6814</v>
      </c>
      <c r="D3948" s="190"/>
      <c r="E3948" s="103"/>
      <c r="F3948" s="114" t="s">
        <v>31</v>
      </c>
      <c r="G3948" s="114" t="s">
        <v>6815</v>
      </c>
      <c r="H3948" s="302" t="s">
        <v>25</v>
      </c>
      <c r="I3948" s="302" t="s">
        <v>25</v>
      </c>
      <c r="J3948" s="302" t="s">
        <v>25</v>
      </c>
      <c r="K3948" s="103"/>
      <c r="L3948" s="114"/>
      <c r="M3948" s="114"/>
      <c r="N3948" s="103"/>
      <c r="O3948" s="103" t="s">
        <v>17</v>
      </c>
    </row>
    <row r="3949" spans="1:15" ht="22.5" hidden="1">
      <c r="A3949" s="103">
        <f>MAX(A$3:A3948)+1</f>
        <v>3699</v>
      </c>
      <c r="B3949" s="103">
        <v>330604031</v>
      </c>
      <c r="C3949" s="244" t="s">
        <v>6816</v>
      </c>
      <c r="D3949" s="190" t="s">
        <v>6817</v>
      </c>
      <c r="E3949" s="103" t="s">
        <v>6813</v>
      </c>
      <c r="F3949" s="114" t="s">
        <v>31</v>
      </c>
      <c r="G3949" s="114" t="s">
        <v>3997</v>
      </c>
      <c r="H3949" s="302" t="s">
        <v>25</v>
      </c>
      <c r="I3949" s="302" t="s">
        <v>25</v>
      </c>
      <c r="J3949" s="302" t="s">
        <v>25</v>
      </c>
      <c r="K3949" s="103"/>
      <c r="L3949" s="114"/>
      <c r="M3949" s="114"/>
      <c r="N3949" s="103"/>
      <c r="O3949" s="103" t="s">
        <v>17</v>
      </c>
    </row>
    <row r="3950" spans="1:15" ht="22.5" hidden="1">
      <c r="A3950" s="103">
        <f>MAX(A$3:A3949)+1</f>
        <v>3700</v>
      </c>
      <c r="B3950" s="103">
        <v>330604032</v>
      </c>
      <c r="C3950" s="244" t="s">
        <v>6818</v>
      </c>
      <c r="D3950" s="190" t="s">
        <v>6819</v>
      </c>
      <c r="E3950" s="103"/>
      <c r="F3950" s="114" t="s">
        <v>36</v>
      </c>
      <c r="G3950" s="114" t="s">
        <v>4003</v>
      </c>
      <c r="H3950" s="302" t="s">
        <v>25</v>
      </c>
      <c r="I3950" s="302" t="s">
        <v>25</v>
      </c>
      <c r="J3950" s="302" t="s">
        <v>25</v>
      </c>
      <c r="K3950" s="103"/>
      <c r="L3950" s="114"/>
      <c r="M3950" s="114"/>
      <c r="N3950" s="103"/>
      <c r="O3950" s="103" t="s">
        <v>17</v>
      </c>
    </row>
    <row r="3951" spans="1:15" ht="22.5" hidden="1">
      <c r="A3951" s="103">
        <f>MAX(A$3:A3950)+1</f>
        <v>3701</v>
      </c>
      <c r="B3951" s="103">
        <v>330604033</v>
      </c>
      <c r="C3951" s="244" t="s">
        <v>6820</v>
      </c>
      <c r="D3951" s="190" t="s">
        <v>6821</v>
      </c>
      <c r="E3951" s="103"/>
      <c r="F3951" s="114" t="s">
        <v>23</v>
      </c>
      <c r="G3951" s="114" t="s">
        <v>3997</v>
      </c>
      <c r="H3951" s="302" t="s">
        <v>25</v>
      </c>
      <c r="I3951" s="302" t="s">
        <v>25</v>
      </c>
      <c r="J3951" s="302" t="s">
        <v>25</v>
      </c>
      <c r="K3951" s="103"/>
      <c r="L3951" s="114"/>
      <c r="M3951" s="114"/>
      <c r="N3951" s="103"/>
      <c r="O3951" s="103" t="s">
        <v>17</v>
      </c>
    </row>
    <row r="3952" spans="1:15" ht="22.5" hidden="1">
      <c r="A3952" s="103">
        <f>MAX(A$3:A3951)+1</f>
        <v>3702</v>
      </c>
      <c r="B3952" s="103">
        <v>330604034</v>
      </c>
      <c r="C3952" s="244" t="s">
        <v>6822</v>
      </c>
      <c r="D3952" s="190" t="s">
        <v>6823</v>
      </c>
      <c r="E3952" s="103"/>
      <c r="F3952" s="114" t="s">
        <v>23</v>
      </c>
      <c r="G3952" s="114" t="s">
        <v>3997</v>
      </c>
      <c r="H3952" s="302" t="s">
        <v>25</v>
      </c>
      <c r="I3952" s="302" t="s">
        <v>25</v>
      </c>
      <c r="J3952" s="302" t="s">
        <v>25</v>
      </c>
      <c r="K3952" s="103"/>
      <c r="L3952" s="114"/>
      <c r="M3952" s="114"/>
      <c r="N3952" s="103"/>
      <c r="O3952" s="103" t="s">
        <v>17</v>
      </c>
    </row>
    <row r="3953" spans="1:15" ht="22.5" hidden="1">
      <c r="A3953" s="103">
        <f>MAX(A$3:A3952)+1</f>
        <v>3703</v>
      </c>
      <c r="B3953" s="103">
        <v>330604035</v>
      </c>
      <c r="C3953" s="244" t="s">
        <v>6824</v>
      </c>
      <c r="D3953" s="190" t="s">
        <v>6825</v>
      </c>
      <c r="E3953" s="103" t="s">
        <v>6826</v>
      </c>
      <c r="F3953" s="114" t="s">
        <v>31</v>
      </c>
      <c r="G3953" s="114" t="s">
        <v>32</v>
      </c>
      <c r="H3953" s="302" t="s">
        <v>25</v>
      </c>
      <c r="I3953" s="302" t="s">
        <v>25</v>
      </c>
      <c r="J3953" s="302" t="s">
        <v>25</v>
      </c>
      <c r="K3953" s="103"/>
      <c r="L3953" s="114"/>
      <c r="M3953" s="114"/>
      <c r="N3953" s="103"/>
      <c r="O3953" s="103" t="s">
        <v>17</v>
      </c>
    </row>
    <row r="3954" spans="1:15" ht="22.5" hidden="1">
      <c r="A3954" s="103">
        <f>MAX(A$3:A3953)+1</f>
        <v>3704</v>
      </c>
      <c r="B3954" s="103">
        <v>330604036</v>
      </c>
      <c r="C3954" s="244" t="s">
        <v>6827</v>
      </c>
      <c r="D3954" s="190" t="s">
        <v>6828</v>
      </c>
      <c r="E3954" s="103" t="s">
        <v>6829</v>
      </c>
      <c r="F3954" s="114" t="s">
        <v>36</v>
      </c>
      <c r="G3954" s="114" t="s">
        <v>3997</v>
      </c>
      <c r="H3954" s="302" t="s">
        <v>25</v>
      </c>
      <c r="I3954" s="302" t="s">
        <v>25</v>
      </c>
      <c r="J3954" s="302" t="s">
        <v>25</v>
      </c>
      <c r="K3954" s="103"/>
      <c r="L3954" s="114"/>
      <c r="M3954" s="114"/>
      <c r="N3954" s="103"/>
      <c r="O3954" s="103" t="s">
        <v>17</v>
      </c>
    </row>
    <row r="3955" spans="1:15" ht="22.5" hidden="1">
      <c r="A3955" s="103">
        <f>MAX(A$3:A3954)+1</f>
        <v>3705</v>
      </c>
      <c r="B3955" s="103" t="s">
        <v>6830</v>
      </c>
      <c r="C3955" s="244" t="s">
        <v>6827</v>
      </c>
      <c r="D3955" s="190"/>
      <c r="E3955" s="103" t="s">
        <v>6831</v>
      </c>
      <c r="F3955" s="114" t="s">
        <v>36</v>
      </c>
      <c r="G3955" s="114" t="s">
        <v>3997</v>
      </c>
      <c r="H3955" s="302" t="s">
        <v>25</v>
      </c>
      <c r="I3955" s="302" t="s">
        <v>25</v>
      </c>
      <c r="J3955" s="302" t="s">
        <v>25</v>
      </c>
      <c r="K3955" s="103" t="s">
        <v>6832</v>
      </c>
      <c r="L3955" s="114"/>
      <c r="M3955" s="114"/>
      <c r="N3955" s="103"/>
      <c r="O3955" s="103" t="s">
        <v>17</v>
      </c>
    </row>
    <row r="3956" spans="1:15" ht="33.75" hidden="1">
      <c r="A3956" s="103">
        <f>MAX(A$3:A3955)+1</f>
        <v>3706</v>
      </c>
      <c r="B3956" s="103">
        <v>330604037</v>
      </c>
      <c r="C3956" s="244" t="s">
        <v>6833</v>
      </c>
      <c r="D3956" s="190" t="s">
        <v>6834</v>
      </c>
      <c r="E3956" s="103"/>
      <c r="F3956" s="114" t="s">
        <v>31</v>
      </c>
      <c r="G3956" s="114" t="s">
        <v>3997</v>
      </c>
      <c r="H3956" s="302" t="s">
        <v>25</v>
      </c>
      <c r="I3956" s="302" t="s">
        <v>25</v>
      </c>
      <c r="J3956" s="302" t="s">
        <v>25</v>
      </c>
      <c r="K3956" s="103"/>
      <c r="L3956" s="114"/>
      <c r="M3956" s="114"/>
      <c r="N3956" s="103"/>
      <c r="O3956" s="103" t="s">
        <v>17</v>
      </c>
    </row>
    <row r="3957" spans="1:15" ht="22.5" hidden="1">
      <c r="A3957" s="103">
        <f>MAX(A$3:A3956)+1</f>
        <v>3707</v>
      </c>
      <c r="B3957" s="103">
        <v>330604038</v>
      </c>
      <c r="C3957" s="244" t="s">
        <v>6835</v>
      </c>
      <c r="D3957" s="190" t="s">
        <v>6836</v>
      </c>
      <c r="E3957" s="103"/>
      <c r="F3957" s="114" t="s">
        <v>31</v>
      </c>
      <c r="G3957" s="114" t="s">
        <v>3997</v>
      </c>
      <c r="H3957" s="302" t="s">
        <v>25</v>
      </c>
      <c r="I3957" s="302" t="s">
        <v>25</v>
      </c>
      <c r="J3957" s="302" t="s">
        <v>25</v>
      </c>
      <c r="K3957" s="103"/>
      <c r="L3957" s="114"/>
      <c r="M3957" s="114"/>
      <c r="N3957" s="103"/>
      <c r="O3957" s="103" t="s">
        <v>17</v>
      </c>
    </row>
    <row r="3958" spans="1:15" ht="33.75" hidden="1">
      <c r="A3958" s="103">
        <f>MAX(A$3:A3957)+1</f>
        <v>3708</v>
      </c>
      <c r="B3958" s="103">
        <v>330604039</v>
      </c>
      <c r="C3958" s="244" t="s">
        <v>6837</v>
      </c>
      <c r="D3958" s="190" t="s">
        <v>6838</v>
      </c>
      <c r="E3958" s="103"/>
      <c r="F3958" s="114" t="s">
        <v>31</v>
      </c>
      <c r="G3958" s="114" t="s">
        <v>3997</v>
      </c>
      <c r="H3958" s="302" t="s">
        <v>25</v>
      </c>
      <c r="I3958" s="302" t="s">
        <v>25</v>
      </c>
      <c r="J3958" s="302" t="s">
        <v>25</v>
      </c>
      <c r="K3958" s="103"/>
      <c r="L3958" s="114"/>
      <c r="M3958" s="114"/>
      <c r="N3958" s="103"/>
      <c r="O3958" s="103" t="s">
        <v>17</v>
      </c>
    </row>
    <row r="3959" spans="1:15" ht="33.75" hidden="1">
      <c r="A3959" s="103">
        <f>MAX(A$3:A3958)+1</f>
        <v>3709</v>
      </c>
      <c r="B3959" s="103">
        <v>330604040</v>
      </c>
      <c r="C3959" s="244" t="s">
        <v>6839</v>
      </c>
      <c r="D3959" s="190" t="s">
        <v>6840</v>
      </c>
      <c r="E3959" s="103" t="s">
        <v>6841</v>
      </c>
      <c r="F3959" s="114" t="s">
        <v>36</v>
      </c>
      <c r="G3959" s="114" t="s">
        <v>3997</v>
      </c>
      <c r="H3959" s="302" t="s">
        <v>25</v>
      </c>
      <c r="I3959" s="302" t="s">
        <v>25</v>
      </c>
      <c r="J3959" s="302" t="s">
        <v>25</v>
      </c>
      <c r="K3959" s="103"/>
      <c r="L3959" s="114"/>
      <c r="M3959" s="114"/>
      <c r="N3959" s="103"/>
      <c r="O3959" s="103" t="s">
        <v>17</v>
      </c>
    </row>
    <row r="3960" spans="1:15" ht="22.5" hidden="1">
      <c r="A3960" s="103">
        <f>MAX(A$3:A3959)+1</f>
        <v>3710</v>
      </c>
      <c r="B3960" s="103">
        <v>330604041</v>
      </c>
      <c r="C3960" s="244" t="s">
        <v>6842</v>
      </c>
      <c r="D3960" s="190" t="s">
        <v>6843</v>
      </c>
      <c r="E3960" s="103" t="s">
        <v>6136</v>
      </c>
      <c r="F3960" s="114" t="s">
        <v>36</v>
      </c>
      <c r="G3960" s="114" t="s">
        <v>3997</v>
      </c>
      <c r="H3960" s="302" t="s">
        <v>25</v>
      </c>
      <c r="I3960" s="302" t="s">
        <v>25</v>
      </c>
      <c r="J3960" s="302" t="s">
        <v>25</v>
      </c>
      <c r="K3960" s="103"/>
      <c r="L3960" s="114"/>
      <c r="M3960" s="114"/>
      <c r="N3960" s="103"/>
      <c r="O3960" s="103" t="s">
        <v>17</v>
      </c>
    </row>
    <row r="3961" spans="1:15" ht="67.5" hidden="1">
      <c r="A3961" s="103">
        <f>MAX(A$3:A3960)+1</f>
        <v>3711</v>
      </c>
      <c r="B3961" s="103">
        <v>330604042</v>
      </c>
      <c r="C3961" s="244" t="s">
        <v>6844</v>
      </c>
      <c r="D3961" s="190" t="s">
        <v>6845</v>
      </c>
      <c r="E3961" s="103"/>
      <c r="F3961" s="114" t="s">
        <v>36</v>
      </c>
      <c r="G3961" s="114" t="s">
        <v>3997</v>
      </c>
      <c r="H3961" s="302" t="s">
        <v>25</v>
      </c>
      <c r="I3961" s="302" t="s">
        <v>25</v>
      </c>
      <c r="J3961" s="302" t="s">
        <v>25</v>
      </c>
      <c r="K3961" s="103"/>
      <c r="L3961" s="114"/>
      <c r="M3961" s="114"/>
      <c r="N3961" s="103"/>
      <c r="O3961" s="103" t="s">
        <v>17</v>
      </c>
    </row>
    <row r="3962" spans="1:15" ht="22.5" hidden="1">
      <c r="A3962" s="103">
        <f>MAX(A$3:A3961)+1</f>
        <v>3712</v>
      </c>
      <c r="B3962" s="103">
        <v>330604043</v>
      </c>
      <c r="C3962" s="244" t="s">
        <v>6846</v>
      </c>
      <c r="D3962" s="190" t="s">
        <v>6847</v>
      </c>
      <c r="E3962" s="103" t="s">
        <v>6848</v>
      </c>
      <c r="F3962" s="114" t="s">
        <v>23</v>
      </c>
      <c r="G3962" s="114" t="s">
        <v>3997</v>
      </c>
      <c r="H3962" s="302" t="s">
        <v>25</v>
      </c>
      <c r="I3962" s="302" t="s">
        <v>25</v>
      </c>
      <c r="J3962" s="302" t="s">
        <v>25</v>
      </c>
      <c r="K3962" s="103"/>
      <c r="L3962" s="114"/>
      <c r="M3962" s="114"/>
      <c r="N3962" s="103"/>
      <c r="O3962" s="103" t="s">
        <v>17</v>
      </c>
    </row>
    <row r="3963" spans="1:15" ht="22.5" hidden="1">
      <c r="A3963" s="103">
        <f>MAX(A$3:A3962)+1</f>
        <v>3713</v>
      </c>
      <c r="B3963" s="103">
        <v>330604044</v>
      </c>
      <c r="C3963" s="244" t="s">
        <v>6849</v>
      </c>
      <c r="D3963" s="190" t="s">
        <v>6850</v>
      </c>
      <c r="E3963" s="103" t="s">
        <v>6831</v>
      </c>
      <c r="F3963" s="114" t="s">
        <v>36</v>
      </c>
      <c r="G3963" s="114" t="s">
        <v>3997</v>
      </c>
      <c r="H3963" s="302" t="s">
        <v>25</v>
      </c>
      <c r="I3963" s="302" t="s">
        <v>25</v>
      </c>
      <c r="J3963" s="302" t="s">
        <v>25</v>
      </c>
      <c r="K3963" s="103"/>
      <c r="L3963" s="114"/>
      <c r="M3963" s="114"/>
      <c r="N3963" s="103"/>
      <c r="O3963" s="103" t="s">
        <v>17</v>
      </c>
    </row>
    <row r="3964" spans="1:15" s="87" customFormat="1" ht="22.5" hidden="1">
      <c r="A3964" s="103"/>
      <c r="B3964" s="103">
        <v>330605</v>
      </c>
      <c r="C3964" s="103" t="s">
        <v>6851</v>
      </c>
      <c r="D3964" s="103" t="s">
        <v>2282</v>
      </c>
      <c r="E3964" s="103" t="s">
        <v>6852</v>
      </c>
      <c r="F3964" s="114"/>
      <c r="G3964" s="114"/>
      <c r="H3964" s="302"/>
      <c r="I3964" s="302"/>
      <c r="J3964" s="302"/>
      <c r="K3964" s="103"/>
      <c r="L3964" s="114"/>
      <c r="M3964" s="114"/>
      <c r="N3964" s="103"/>
      <c r="O3964" s="103" t="s">
        <v>17</v>
      </c>
    </row>
    <row r="3965" spans="1:15" ht="22.5" hidden="1">
      <c r="A3965" s="103">
        <f>MAX(A$3:A3964)+1</f>
        <v>3714</v>
      </c>
      <c r="B3965" s="103">
        <v>330605001</v>
      </c>
      <c r="C3965" s="244" t="s">
        <v>6853</v>
      </c>
      <c r="D3965" s="190" t="s">
        <v>6854</v>
      </c>
      <c r="E3965" s="103"/>
      <c r="F3965" s="114" t="s">
        <v>31</v>
      </c>
      <c r="G3965" s="114" t="s">
        <v>32</v>
      </c>
      <c r="H3965" s="302" t="s">
        <v>25</v>
      </c>
      <c r="I3965" s="302" t="s">
        <v>25</v>
      </c>
      <c r="J3965" s="302" t="s">
        <v>25</v>
      </c>
      <c r="K3965" s="103"/>
      <c r="L3965" s="114"/>
      <c r="M3965" s="114"/>
      <c r="N3965" s="103"/>
      <c r="O3965" s="103" t="s">
        <v>17</v>
      </c>
    </row>
    <row r="3966" spans="1:15" ht="22.5" hidden="1">
      <c r="A3966" s="103">
        <f>MAX(A$3:A3965)+1</f>
        <v>3715</v>
      </c>
      <c r="B3966" s="103">
        <v>330605002</v>
      </c>
      <c r="C3966" s="244" t="s">
        <v>6855</v>
      </c>
      <c r="D3966" s="190" t="s">
        <v>6856</v>
      </c>
      <c r="E3966" s="103"/>
      <c r="F3966" s="114" t="s">
        <v>31</v>
      </c>
      <c r="G3966" s="114" t="s">
        <v>32</v>
      </c>
      <c r="H3966" s="302" t="s">
        <v>25</v>
      </c>
      <c r="I3966" s="302" t="s">
        <v>25</v>
      </c>
      <c r="J3966" s="302" t="s">
        <v>25</v>
      </c>
      <c r="K3966" s="103"/>
      <c r="L3966" s="114"/>
      <c r="M3966" s="114"/>
      <c r="N3966" s="103"/>
      <c r="O3966" s="103" t="s">
        <v>17</v>
      </c>
    </row>
    <row r="3967" spans="1:15" ht="22.5" hidden="1">
      <c r="A3967" s="103">
        <f>MAX(A$3:A3966)+1</f>
        <v>3716</v>
      </c>
      <c r="B3967" s="103">
        <v>330605003</v>
      </c>
      <c r="C3967" s="244" t="s">
        <v>6857</v>
      </c>
      <c r="D3967" s="190" t="s">
        <v>6858</v>
      </c>
      <c r="E3967" s="103"/>
      <c r="F3967" s="114" t="s">
        <v>36</v>
      </c>
      <c r="G3967" s="114" t="s">
        <v>32</v>
      </c>
      <c r="H3967" s="302" t="s">
        <v>25</v>
      </c>
      <c r="I3967" s="302" t="s">
        <v>25</v>
      </c>
      <c r="J3967" s="302" t="s">
        <v>25</v>
      </c>
      <c r="K3967" s="103"/>
      <c r="L3967" s="114"/>
      <c r="M3967" s="114"/>
      <c r="N3967" s="103"/>
      <c r="O3967" s="103" t="s">
        <v>17</v>
      </c>
    </row>
    <row r="3968" spans="1:15" ht="22.5" hidden="1">
      <c r="A3968" s="103">
        <f>MAX(A$3:A3967)+1</f>
        <v>3717</v>
      </c>
      <c r="B3968" s="103">
        <v>330605004</v>
      </c>
      <c r="C3968" s="244" t="s">
        <v>6859</v>
      </c>
      <c r="D3968" s="190" t="s">
        <v>6860</v>
      </c>
      <c r="E3968" s="103"/>
      <c r="F3968" s="114" t="s">
        <v>31</v>
      </c>
      <c r="G3968" s="114" t="s">
        <v>32</v>
      </c>
      <c r="H3968" s="302" t="s">
        <v>25</v>
      </c>
      <c r="I3968" s="302" t="s">
        <v>25</v>
      </c>
      <c r="J3968" s="302" t="s">
        <v>25</v>
      </c>
      <c r="K3968" s="103"/>
      <c r="L3968" s="114"/>
      <c r="M3968" s="114"/>
      <c r="N3968" s="103"/>
      <c r="O3968" s="103" t="s">
        <v>17</v>
      </c>
    </row>
    <row r="3969" spans="1:15" ht="22.5" hidden="1">
      <c r="A3969" s="103">
        <f>MAX(A$3:A3968)+1</f>
        <v>3718</v>
      </c>
      <c r="B3969" s="103">
        <v>330605005</v>
      </c>
      <c r="C3969" s="244" t="s">
        <v>6861</v>
      </c>
      <c r="D3969" s="190" t="s">
        <v>6862</v>
      </c>
      <c r="E3969" s="103" t="s">
        <v>4122</v>
      </c>
      <c r="F3969" s="114" t="s">
        <v>31</v>
      </c>
      <c r="G3969" s="114" t="s">
        <v>32</v>
      </c>
      <c r="H3969" s="302" t="s">
        <v>25</v>
      </c>
      <c r="I3969" s="302" t="s">
        <v>25</v>
      </c>
      <c r="J3969" s="302" t="s">
        <v>25</v>
      </c>
      <c r="K3969" s="103"/>
      <c r="L3969" s="114"/>
      <c r="M3969" s="114"/>
      <c r="N3969" s="103"/>
      <c r="O3969" s="103" t="s">
        <v>17</v>
      </c>
    </row>
    <row r="3970" spans="1:15" ht="22.5" hidden="1">
      <c r="A3970" s="103">
        <f>MAX(A$3:A3969)+1</f>
        <v>3719</v>
      </c>
      <c r="B3970" s="103">
        <v>330605006</v>
      </c>
      <c r="C3970" s="244" t="s">
        <v>6863</v>
      </c>
      <c r="D3970" s="190" t="s">
        <v>6864</v>
      </c>
      <c r="E3970" s="103" t="s">
        <v>6865</v>
      </c>
      <c r="F3970" s="114" t="s">
        <v>31</v>
      </c>
      <c r="G3970" s="114" t="s">
        <v>32</v>
      </c>
      <c r="H3970" s="302" t="s">
        <v>25</v>
      </c>
      <c r="I3970" s="302" t="s">
        <v>25</v>
      </c>
      <c r="J3970" s="302" t="s">
        <v>25</v>
      </c>
      <c r="K3970" s="103"/>
      <c r="L3970" s="114"/>
      <c r="M3970" s="114"/>
      <c r="N3970" s="103"/>
      <c r="O3970" s="103" t="s">
        <v>17</v>
      </c>
    </row>
    <row r="3971" spans="1:15" ht="22.5" hidden="1">
      <c r="A3971" s="103">
        <f>MAX(A$3:A3970)+1</f>
        <v>3720</v>
      </c>
      <c r="B3971" s="103">
        <v>330605007</v>
      </c>
      <c r="C3971" s="244" t="s">
        <v>6866</v>
      </c>
      <c r="D3971" s="190" t="s">
        <v>6867</v>
      </c>
      <c r="E3971" s="103" t="s">
        <v>6865</v>
      </c>
      <c r="F3971" s="114" t="s">
        <v>31</v>
      </c>
      <c r="G3971" s="114" t="s">
        <v>32</v>
      </c>
      <c r="H3971" s="302" t="s">
        <v>25</v>
      </c>
      <c r="I3971" s="302" t="s">
        <v>25</v>
      </c>
      <c r="J3971" s="302" t="s">
        <v>25</v>
      </c>
      <c r="K3971" s="103"/>
      <c r="L3971" s="114"/>
      <c r="M3971" s="114"/>
      <c r="N3971" s="103"/>
      <c r="O3971" s="103" t="s">
        <v>17</v>
      </c>
    </row>
    <row r="3972" spans="1:15" ht="22.5" hidden="1">
      <c r="A3972" s="103">
        <f>MAX(A$3:A3971)+1</f>
        <v>3721</v>
      </c>
      <c r="B3972" s="103">
        <v>330605008</v>
      </c>
      <c r="C3972" s="244" t="s">
        <v>6868</v>
      </c>
      <c r="D3972" s="190" t="s">
        <v>6869</v>
      </c>
      <c r="E3972" s="244" t="s">
        <v>4122</v>
      </c>
      <c r="F3972" s="114" t="s">
        <v>31</v>
      </c>
      <c r="G3972" s="114" t="s">
        <v>3878</v>
      </c>
      <c r="H3972" s="302" t="s">
        <v>25</v>
      </c>
      <c r="I3972" s="302" t="s">
        <v>25</v>
      </c>
      <c r="J3972" s="302" t="s">
        <v>25</v>
      </c>
      <c r="K3972" s="103"/>
      <c r="L3972" s="114"/>
      <c r="M3972" s="114"/>
      <c r="N3972" s="103"/>
      <c r="O3972" s="103" t="s">
        <v>17</v>
      </c>
    </row>
    <row r="3973" spans="1:15" ht="22.5" hidden="1">
      <c r="A3973" s="103">
        <f>MAX(A$3:A3972)+1</f>
        <v>3722</v>
      </c>
      <c r="B3973" s="103">
        <v>330605009</v>
      </c>
      <c r="C3973" s="244" t="s">
        <v>6870</v>
      </c>
      <c r="D3973" s="190" t="s">
        <v>6871</v>
      </c>
      <c r="E3973" s="103" t="s">
        <v>6872</v>
      </c>
      <c r="F3973" s="114" t="s">
        <v>31</v>
      </c>
      <c r="G3973" s="114" t="s">
        <v>3878</v>
      </c>
      <c r="H3973" s="302" t="s">
        <v>25</v>
      </c>
      <c r="I3973" s="302" t="s">
        <v>25</v>
      </c>
      <c r="J3973" s="302" t="s">
        <v>25</v>
      </c>
      <c r="K3973" s="103"/>
      <c r="L3973" s="114"/>
      <c r="M3973" s="114"/>
      <c r="N3973" s="103"/>
      <c r="O3973" s="103" t="s">
        <v>17</v>
      </c>
    </row>
    <row r="3974" spans="1:15" ht="22.5" hidden="1">
      <c r="A3974" s="103">
        <f>MAX(A$3:A3973)+1</f>
        <v>3723</v>
      </c>
      <c r="B3974" s="103">
        <v>330605010</v>
      </c>
      <c r="C3974" s="244" t="s">
        <v>6873</v>
      </c>
      <c r="D3974" s="190" t="s">
        <v>6874</v>
      </c>
      <c r="E3974" s="103" t="s">
        <v>6872</v>
      </c>
      <c r="F3974" s="114" t="s">
        <v>31</v>
      </c>
      <c r="G3974" s="114" t="s">
        <v>3878</v>
      </c>
      <c r="H3974" s="302" t="s">
        <v>25</v>
      </c>
      <c r="I3974" s="302" t="s">
        <v>25</v>
      </c>
      <c r="J3974" s="302" t="s">
        <v>25</v>
      </c>
      <c r="K3974" s="103"/>
      <c r="L3974" s="114"/>
      <c r="M3974" s="114"/>
      <c r="N3974" s="103"/>
      <c r="O3974" s="103" t="s">
        <v>17</v>
      </c>
    </row>
    <row r="3975" spans="1:15" ht="22.5" hidden="1">
      <c r="A3975" s="103">
        <f>MAX(A$3:A3974)+1</f>
        <v>3724</v>
      </c>
      <c r="B3975" s="103">
        <v>330605011</v>
      </c>
      <c r="C3975" s="244" t="s">
        <v>6875</v>
      </c>
      <c r="D3975" s="190" t="s">
        <v>6876</v>
      </c>
      <c r="E3975" s="103" t="s">
        <v>6872</v>
      </c>
      <c r="F3975" s="114" t="s">
        <v>31</v>
      </c>
      <c r="G3975" s="114" t="s">
        <v>32</v>
      </c>
      <c r="H3975" s="302" t="s">
        <v>25</v>
      </c>
      <c r="I3975" s="302" t="s">
        <v>25</v>
      </c>
      <c r="J3975" s="302" t="s">
        <v>25</v>
      </c>
      <c r="K3975" s="103"/>
      <c r="L3975" s="114"/>
      <c r="M3975" s="114"/>
      <c r="N3975" s="103"/>
      <c r="O3975" s="103" t="s">
        <v>17</v>
      </c>
    </row>
    <row r="3976" spans="1:15" ht="22.5" hidden="1">
      <c r="A3976" s="103">
        <f>MAX(A$3:A3975)+1</f>
        <v>3725</v>
      </c>
      <c r="B3976" s="103">
        <v>330605012</v>
      </c>
      <c r="C3976" s="244" t="s">
        <v>6877</v>
      </c>
      <c r="D3976" s="190" t="s">
        <v>6878</v>
      </c>
      <c r="E3976" s="103" t="s">
        <v>6872</v>
      </c>
      <c r="F3976" s="114" t="s">
        <v>31</v>
      </c>
      <c r="G3976" s="114" t="s">
        <v>32</v>
      </c>
      <c r="H3976" s="302" t="s">
        <v>25</v>
      </c>
      <c r="I3976" s="302" t="s">
        <v>25</v>
      </c>
      <c r="J3976" s="302" t="s">
        <v>25</v>
      </c>
      <c r="K3976" s="103"/>
      <c r="L3976" s="114"/>
      <c r="M3976" s="114"/>
      <c r="N3976" s="103"/>
      <c r="O3976" s="103" t="s">
        <v>17</v>
      </c>
    </row>
    <row r="3977" spans="1:15" ht="33.75" hidden="1">
      <c r="A3977" s="103">
        <f>MAX(A$3:A3976)+1</f>
        <v>3726</v>
      </c>
      <c r="B3977" s="103">
        <v>330605013</v>
      </c>
      <c r="C3977" s="244" t="s">
        <v>6879</v>
      </c>
      <c r="D3977" s="190" t="s">
        <v>6880</v>
      </c>
      <c r="E3977" s="103" t="s">
        <v>4122</v>
      </c>
      <c r="F3977" s="114" t="s">
        <v>31</v>
      </c>
      <c r="G3977" s="114" t="s">
        <v>32</v>
      </c>
      <c r="H3977" s="302" t="s">
        <v>25</v>
      </c>
      <c r="I3977" s="302" t="s">
        <v>25</v>
      </c>
      <c r="J3977" s="302" t="s">
        <v>25</v>
      </c>
      <c r="K3977" s="103"/>
      <c r="L3977" s="114"/>
      <c r="M3977" s="114"/>
      <c r="N3977" s="103"/>
      <c r="O3977" s="103" t="s">
        <v>17</v>
      </c>
    </row>
    <row r="3978" spans="1:15" ht="22.5" hidden="1">
      <c r="A3978" s="103">
        <f>MAX(A$3:A3977)+1</f>
        <v>3727</v>
      </c>
      <c r="B3978" s="103">
        <v>330605014</v>
      </c>
      <c r="C3978" s="244" t="s">
        <v>6881</v>
      </c>
      <c r="D3978" s="190" t="s">
        <v>6882</v>
      </c>
      <c r="E3978" s="103"/>
      <c r="F3978" s="114" t="s">
        <v>31</v>
      </c>
      <c r="G3978" s="114" t="s">
        <v>3878</v>
      </c>
      <c r="H3978" s="302" t="s">
        <v>25</v>
      </c>
      <c r="I3978" s="302" t="s">
        <v>25</v>
      </c>
      <c r="J3978" s="302" t="s">
        <v>25</v>
      </c>
      <c r="K3978" s="103"/>
      <c r="L3978" s="114"/>
      <c r="M3978" s="114"/>
      <c r="N3978" s="103"/>
      <c r="O3978" s="103" t="s">
        <v>17</v>
      </c>
    </row>
    <row r="3979" spans="1:15" ht="22.5" hidden="1">
      <c r="A3979" s="103">
        <f>MAX(A$3:A3978)+1</f>
        <v>3728</v>
      </c>
      <c r="B3979" s="103">
        <v>330605015</v>
      </c>
      <c r="C3979" s="244" t="s">
        <v>6883</v>
      </c>
      <c r="D3979" s="190" t="s">
        <v>6884</v>
      </c>
      <c r="E3979" s="103"/>
      <c r="F3979" s="114" t="s">
        <v>31</v>
      </c>
      <c r="G3979" s="114" t="s">
        <v>32</v>
      </c>
      <c r="H3979" s="302" t="s">
        <v>25</v>
      </c>
      <c r="I3979" s="302" t="s">
        <v>25</v>
      </c>
      <c r="J3979" s="302" t="s">
        <v>25</v>
      </c>
      <c r="K3979" s="103"/>
      <c r="L3979" s="114"/>
      <c r="M3979" s="114"/>
      <c r="N3979" s="103"/>
      <c r="O3979" s="103" t="s">
        <v>17</v>
      </c>
    </row>
    <row r="3980" spans="1:15" ht="22.5" hidden="1">
      <c r="A3980" s="103">
        <f>MAX(A$3:A3979)+1</f>
        <v>3729</v>
      </c>
      <c r="B3980" s="103">
        <v>330605016</v>
      </c>
      <c r="C3980" s="244" t="s">
        <v>6885</v>
      </c>
      <c r="D3980" s="190" t="s">
        <v>6886</v>
      </c>
      <c r="E3980" s="103"/>
      <c r="F3980" s="114" t="s">
        <v>31</v>
      </c>
      <c r="G3980" s="114" t="s">
        <v>32</v>
      </c>
      <c r="H3980" s="302" t="s">
        <v>25</v>
      </c>
      <c r="I3980" s="302" t="s">
        <v>25</v>
      </c>
      <c r="J3980" s="302" t="s">
        <v>25</v>
      </c>
      <c r="K3980" s="103"/>
      <c r="L3980" s="114"/>
      <c r="M3980" s="114"/>
      <c r="N3980" s="103"/>
      <c r="O3980" s="103" t="s">
        <v>17</v>
      </c>
    </row>
    <row r="3981" spans="1:15" ht="22.5" hidden="1">
      <c r="A3981" s="103">
        <f>MAX(A$3:A3980)+1</f>
        <v>3730</v>
      </c>
      <c r="B3981" s="103">
        <v>330605017</v>
      </c>
      <c r="C3981" s="244" t="s">
        <v>6887</v>
      </c>
      <c r="D3981" s="190" t="s">
        <v>6888</v>
      </c>
      <c r="E3981" s="103"/>
      <c r="F3981" s="114" t="s">
        <v>31</v>
      </c>
      <c r="G3981" s="114" t="s">
        <v>32</v>
      </c>
      <c r="H3981" s="302" t="s">
        <v>25</v>
      </c>
      <c r="I3981" s="302" t="s">
        <v>25</v>
      </c>
      <c r="J3981" s="302" t="s">
        <v>25</v>
      </c>
      <c r="K3981" s="103"/>
      <c r="L3981" s="114"/>
      <c r="M3981" s="114"/>
      <c r="N3981" s="103"/>
      <c r="O3981" s="103" t="s">
        <v>17</v>
      </c>
    </row>
    <row r="3982" spans="1:15" ht="22.5" hidden="1">
      <c r="A3982" s="103">
        <f>MAX(A$3:A3981)+1</f>
        <v>3731</v>
      </c>
      <c r="B3982" s="103">
        <v>330605018</v>
      </c>
      <c r="C3982" s="244" t="s">
        <v>6889</v>
      </c>
      <c r="D3982" s="190"/>
      <c r="E3982" s="103"/>
      <c r="F3982" s="114" t="s">
        <v>31</v>
      </c>
      <c r="G3982" s="114" t="s">
        <v>32</v>
      </c>
      <c r="H3982" s="302" t="s">
        <v>25</v>
      </c>
      <c r="I3982" s="302" t="s">
        <v>25</v>
      </c>
      <c r="J3982" s="302" t="s">
        <v>25</v>
      </c>
      <c r="K3982" s="103"/>
      <c r="L3982" s="114"/>
      <c r="M3982" s="114"/>
      <c r="N3982" s="103"/>
      <c r="O3982" s="103" t="s">
        <v>17</v>
      </c>
    </row>
    <row r="3983" spans="1:15" ht="33.75" hidden="1">
      <c r="A3983" s="103">
        <f>MAX(A$3:A3982)+1</f>
        <v>3732</v>
      </c>
      <c r="B3983" s="103">
        <v>330605019</v>
      </c>
      <c r="C3983" s="244" t="s">
        <v>6890</v>
      </c>
      <c r="D3983" s="190" t="s">
        <v>6891</v>
      </c>
      <c r="E3983" s="103"/>
      <c r="F3983" s="114" t="s">
        <v>31</v>
      </c>
      <c r="G3983" s="114" t="s">
        <v>32</v>
      </c>
      <c r="H3983" s="302" t="s">
        <v>25</v>
      </c>
      <c r="I3983" s="302" t="s">
        <v>25</v>
      </c>
      <c r="J3983" s="302" t="s">
        <v>25</v>
      </c>
      <c r="K3983" s="103"/>
      <c r="L3983" s="114"/>
      <c r="M3983" s="114"/>
      <c r="N3983" s="103"/>
      <c r="O3983" s="103" t="s">
        <v>17</v>
      </c>
    </row>
    <row r="3984" spans="1:15" ht="24" hidden="1">
      <c r="A3984" s="103">
        <f>MAX(A$3:A3983)+1</f>
        <v>3733</v>
      </c>
      <c r="B3984" s="103">
        <v>330605020</v>
      </c>
      <c r="C3984" s="244" t="s">
        <v>6892</v>
      </c>
      <c r="D3984" s="190" t="s">
        <v>6893</v>
      </c>
      <c r="E3984" s="103" t="s">
        <v>4122</v>
      </c>
      <c r="F3984" s="114" t="s">
        <v>31</v>
      </c>
      <c r="G3984" s="114" t="s">
        <v>32</v>
      </c>
      <c r="H3984" s="302" t="s">
        <v>25</v>
      </c>
      <c r="I3984" s="302" t="s">
        <v>25</v>
      </c>
      <c r="J3984" s="302" t="s">
        <v>25</v>
      </c>
      <c r="K3984" s="103"/>
      <c r="L3984" s="114"/>
      <c r="M3984" s="114"/>
      <c r="N3984" s="103"/>
      <c r="O3984" s="103" t="s">
        <v>17</v>
      </c>
    </row>
    <row r="3985" spans="1:15" ht="22.5" hidden="1">
      <c r="A3985" s="103">
        <f>MAX(A$3:A3984)+1</f>
        <v>3734</v>
      </c>
      <c r="B3985" s="103">
        <v>330605021</v>
      </c>
      <c r="C3985" s="244" t="s">
        <v>6894</v>
      </c>
      <c r="D3985" s="190" t="s">
        <v>6895</v>
      </c>
      <c r="E3985" s="103" t="s">
        <v>4122</v>
      </c>
      <c r="F3985" s="114" t="s">
        <v>31</v>
      </c>
      <c r="G3985" s="114" t="s">
        <v>32</v>
      </c>
      <c r="H3985" s="302" t="s">
        <v>25</v>
      </c>
      <c r="I3985" s="302" t="s">
        <v>25</v>
      </c>
      <c r="J3985" s="302" t="s">
        <v>25</v>
      </c>
      <c r="K3985" s="103"/>
      <c r="L3985" s="114"/>
      <c r="M3985" s="114"/>
      <c r="N3985" s="103"/>
      <c r="O3985" s="103" t="s">
        <v>17</v>
      </c>
    </row>
    <row r="3986" spans="1:15" ht="22.5" hidden="1">
      <c r="A3986" s="103">
        <f>MAX(A$3:A3985)+1</f>
        <v>3735</v>
      </c>
      <c r="B3986" s="103">
        <v>330605022</v>
      </c>
      <c r="C3986" s="244" t="s">
        <v>6896</v>
      </c>
      <c r="D3986" s="190" t="s">
        <v>6897</v>
      </c>
      <c r="E3986" s="103"/>
      <c r="F3986" s="114" t="s">
        <v>31</v>
      </c>
      <c r="G3986" s="114" t="s">
        <v>32</v>
      </c>
      <c r="H3986" s="302" t="s">
        <v>25</v>
      </c>
      <c r="I3986" s="302" t="s">
        <v>25</v>
      </c>
      <c r="J3986" s="302" t="s">
        <v>25</v>
      </c>
      <c r="K3986" s="103"/>
      <c r="L3986" s="114"/>
      <c r="M3986" s="114"/>
      <c r="N3986" s="103"/>
      <c r="O3986" s="103" t="s">
        <v>17</v>
      </c>
    </row>
    <row r="3987" spans="1:15" ht="22.5" hidden="1">
      <c r="A3987" s="103">
        <f>MAX(A$3:A3986)+1</f>
        <v>3736</v>
      </c>
      <c r="B3987" s="103">
        <v>330605023</v>
      </c>
      <c r="C3987" s="244" t="s">
        <v>6898</v>
      </c>
      <c r="D3987" s="190" t="s">
        <v>6899</v>
      </c>
      <c r="E3987" s="103"/>
      <c r="F3987" s="114" t="s">
        <v>31</v>
      </c>
      <c r="G3987" s="114" t="s">
        <v>3878</v>
      </c>
      <c r="H3987" s="302" t="s">
        <v>25</v>
      </c>
      <c r="I3987" s="302" t="s">
        <v>25</v>
      </c>
      <c r="J3987" s="302" t="s">
        <v>25</v>
      </c>
      <c r="K3987" s="103"/>
      <c r="L3987" s="114"/>
      <c r="M3987" s="114"/>
      <c r="N3987" s="103"/>
      <c r="O3987" s="103" t="s">
        <v>17</v>
      </c>
    </row>
    <row r="3988" spans="1:15" ht="22.5" hidden="1">
      <c r="A3988" s="103">
        <f>MAX(A$3:A3987)+1</f>
        <v>3737</v>
      </c>
      <c r="B3988" s="103">
        <v>330605024</v>
      </c>
      <c r="C3988" s="244" t="s">
        <v>6900</v>
      </c>
      <c r="D3988" s="190" t="s">
        <v>6901</v>
      </c>
      <c r="E3988" s="103" t="s">
        <v>4122</v>
      </c>
      <c r="F3988" s="114" t="s">
        <v>31</v>
      </c>
      <c r="G3988" s="114" t="s">
        <v>3878</v>
      </c>
      <c r="H3988" s="302" t="s">
        <v>25</v>
      </c>
      <c r="I3988" s="302" t="s">
        <v>25</v>
      </c>
      <c r="J3988" s="302" t="s">
        <v>25</v>
      </c>
      <c r="K3988" s="103"/>
      <c r="L3988" s="114"/>
      <c r="M3988" s="114"/>
      <c r="N3988" s="103"/>
      <c r="O3988" s="103" t="s">
        <v>17</v>
      </c>
    </row>
    <row r="3989" spans="1:15" ht="22.5" hidden="1">
      <c r="A3989" s="103">
        <f>MAX(A$3:A3988)+1</f>
        <v>3738</v>
      </c>
      <c r="B3989" s="103">
        <v>330605025</v>
      </c>
      <c r="C3989" s="244" t="s">
        <v>6902</v>
      </c>
      <c r="D3989" s="190" t="s">
        <v>6903</v>
      </c>
      <c r="E3989" s="103"/>
      <c r="F3989" s="114" t="s">
        <v>31</v>
      </c>
      <c r="G3989" s="114" t="s">
        <v>3878</v>
      </c>
      <c r="H3989" s="302" t="s">
        <v>25</v>
      </c>
      <c r="I3989" s="302" t="s">
        <v>25</v>
      </c>
      <c r="J3989" s="302" t="s">
        <v>25</v>
      </c>
      <c r="K3989" s="103"/>
      <c r="L3989" s="114"/>
      <c r="M3989" s="114"/>
      <c r="N3989" s="103"/>
      <c r="O3989" s="103" t="s">
        <v>17</v>
      </c>
    </row>
    <row r="3990" spans="1:15" ht="22.5" hidden="1">
      <c r="A3990" s="103">
        <f>MAX(A$3:A3989)+1</f>
        <v>3739</v>
      </c>
      <c r="B3990" s="103">
        <v>330605026</v>
      </c>
      <c r="C3990" s="244" t="s">
        <v>6904</v>
      </c>
      <c r="D3990" s="190" t="s">
        <v>6905</v>
      </c>
      <c r="E3990" s="103"/>
      <c r="F3990" s="114" t="s">
        <v>31</v>
      </c>
      <c r="G3990" s="114" t="s">
        <v>268</v>
      </c>
      <c r="H3990" s="302" t="s">
        <v>25</v>
      </c>
      <c r="I3990" s="302" t="s">
        <v>25</v>
      </c>
      <c r="J3990" s="302" t="s">
        <v>25</v>
      </c>
      <c r="K3990" s="103"/>
      <c r="L3990" s="114"/>
      <c r="M3990" s="114"/>
      <c r="N3990" s="103"/>
      <c r="O3990" s="103" t="s">
        <v>17</v>
      </c>
    </row>
    <row r="3991" spans="1:15" ht="22.5" hidden="1">
      <c r="A3991" s="103">
        <f>MAX(A$3:A3990)+1</f>
        <v>3740</v>
      </c>
      <c r="B3991" s="103">
        <v>330605027</v>
      </c>
      <c r="C3991" s="244" t="s">
        <v>6906</v>
      </c>
      <c r="D3991" s="190" t="s">
        <v>6907</v>
      </c>
      <c r="E3991" s="103"/>
      <c r="F3991" s="114" t="s">
        <v>31</v>
      </c>
      <c r="G3991" s="114" t="s">
        <v>3878</v>
      </c>
      <c r="H3991" s="302" t="s">
        <v>25</v>
      </c>
      <c r="I3991" s="302" t="s">
        <v>25</v>
      </c>
      <c r="J3991" s="302" t="s">
        <v>25</v>
      </c>
      <c r="K3991" s="103"/>
      <c r="L3991" s="114"/>
      <c r="M3991" s="114"/>
      <c r="N3991" s="103"/>
      <c r="O3991" s="103" t="s">
        <v>17</v>
      </c>
    </row>
    <row r="3992" spans="1:15" ht="22.5" hidden="1">
      <c r="A3992" s="103">
        <f>MAX(A$3:A3991)+1</f>
        <v>3741</v>
      </c>
      <c r="B3992" s="103">
        <v>330605028</v>
      </c>
      <c r="C3992" s="244" t="s">
        <v>6908</v>
      </c>
      <c r="D3992" s="190" t="s">
        <v>6909</v>
      </c>
      <c r="E3992" s="103"/>
      <c r="F3992" s="114" t="s">
        <v>31</v>
      </c>
      <c r="G3992" s="114" t="s">
        <v>3878</v>
      </c>
      <c r="H3992" s="302" t="s">
        <v>25</v>
      </c>
      <c r="I3992" s="302" t="s">
        <v>25</v>
      </c>
      <c r="J3992" s="302" t="s">
        <v>25</v>
      </c>
      <c r="K3992" s="103"/>
      <c r="L3992" s="114"/>
      <c r="M3992" s="114"/>
      <c r="N3992" s="103"/>
      <c r="O3992" s="103" t="s">
        <v>17</v>
      </c>
    </row>
    <row r="3993" spans="1:15" ht="22.5" hidden="1">
      <c r="A3993" s="103">
        <f>MAX(A$3:A3992)+1</f>
        <v>3742</v>
      </c>
      <c r="B3993" s="103" t="s">
        <v>6910</v>
      </c>
      <c r="C3993" s="181" t="s">
        <v>6911</v>
      </c>
      <c r="D3993" s="190"/>
      <c r="E3993" s="103"/>
      <c r="F3993" s="114" t="s">
        <v>31</v>
      </c>
      <c r="G3993" s="114" t="s">
        <v>32</v>
      </c>
      <c r="H3993" s="302" t="s">
        <v>25</v>
      </c>
      <c r="I3993" s="302" t="s">
        <v>25</v>
      </c>
      <c r="J3993" s="302" t="s">
        <v>25</v>
      </c>
      <c r="K3993" s="244" t="s">
        <v>6911</v>
      </c>
      <c r="L3993" s="114"/>
      <c r="M3993" s="114"/>
      <c r="N3993" s="103"/>
      <c r="O3993" s="103" t="s">
        <v>17</v>
      </c>
    </row>
    <row r="3994" spans="1:15" ht="22.5" hidden="1">
      <c r="A3994" s="103">
        <f>MAX(A$3:A3993)+1</f>
        <v>3743</v>
      </c>
      <c r="B3994" s="103">
        <v>330605029</v>
      </c>
      <c r="C3994" s="244" t="s">
        <v>6912</v>
      </c>
      <c r="D3994" s="190" t="s">
        <v>6909</v>
      </c>
      <c r="E3994" s="103"/>
      <c r="F3994" s="114" t="s">
        <v>31</v>
      </c>
      <c r="G3994" s="114" t="s">
        <v>3878</v>
      </c>
      <c r="H3994" s="302" t="s">
        <v>25</v>
      </c>
      <c r="I3994" s="302" t="s">
        <v>25</v>
      </c>
      <c r="J3994" s="302" t="s">
        <v>25</v>
      </c>
      <c r="K3994" s="103"/>
      <c r="L3994" s="114"/>
      <c r="M3994" s="114"/>
      <c r="N3994" s="103"/>
      <c r="O3994" s="103" t="s">
        <v>17</v>
      </c>
    </row>
    <row r="3995" spans="1:15" ht="22.5" hidden="1">
      <c r="A3995" s="103">
        <f>MAX(A$3:A3994)+1</f>
        <v>3744</v>
      </c>
      <c r="B3995" s="103">
        <v>330605030</v>
      </c>
      <c r="C3995" s="244" t="s">
        <v>6913</v>
      </c>
      <c r="D3995" s="190" t="s">
        <v>6914</v>
      </c>
      <c r="E3995" s="103"/>
      <c r="F3995" s="114" t="s">
        <v>31</v>
      </c>
      <c r="G3995" s="114" t="s">
        <v>1354</v>
      </c>
      <c r="H3995" s="302" t="s">
        <v>25</v>
      </c>
      <c r="I3995" s="302" t="s">
        <v>25</v>
      </c>
      <c r="J3995" s="302" t="s">
        <v>25</v>
      </c>
      <c r="K3995" s="103"/>
      <c r="L3995" s="114"/>
      <c r="M3995" s="114"/>
      <c r="N3995" s="103"/>
      <c r="O3995" s="103" t="s">
        <v>17</v>
      </c>
    </row>
    <row r="3996" spans="1:15" ht="22.5" hidden="1">
      <c r="A3996" s="103">
        <f>MAX(A$3:A3995)+1</f>
        <v>3745</v>
      </c>
      <c r="B3996" s="103">
        <v>330605031</v>
      </c>
      <c r="C3996" s="244" t="s">
        <v>6915</v>
      </c>
      <c r="D3996" s="190" t="s">
        <v>6916</v>
      </c>
      <c r="E3996" s="103"/>
      <c r="F3996" s="114" t="s">
        <v>31</v>
      </c>
      <c r="G3996" s="114" t="s">
        <v>32</v>
      </c>
      <c r="H3996" s="302" t="s">
        <v>25</v>
      </c>
      <c r="I3996" s="302" t="s">
        <v>25</v>
      </c>
      <c r="J3996" s="302" t="s">
        <v>25</v>
      </c>
      <c r="K3996" s="103"/>
      <c r="L3996" s="114"/>
      <c r="M3996" s="114"/>
      <c r="N3996" s="103"/>
      <c r="O3996" s="103" t="s">
        <v>17</v>
      </c>
    </row>
    <row r="3997" spans="1:15" ht="22.5" hidden="1">
      <c r="A3997" s="103">
        <f>MAX(A$3:A3996)+1</f>
        <v>3746</v>
      </c>
      <c r="B3997" s="103">
        <v>330605032</v>
      </c>
      <c r="C3997" s="244" t="s">
        <v>6917</v>
      </c>
      <c r="D3997" s="190" t="s">
        <v>6918</v>
      </c>
      <c r="E3997" s="103"/>
      <c r="F3997" s="114" t="s">
        <v>31</v>
      </c>
      <c r="G3997" s="114" t="s">
        <v>32</v>
      </c>
      <c r="H3997" s="302" t="s">
        <v>25</v>
      </c>
      <c r="I3997" s="302" t="s">
        <v>25</v>
      </c>
      <c r="J3997" s="302" t="s">
        <v>25</v>
      </c>
      <c r="K3997" s="103"/>
      <c r="L3997" s="114"/>
      <c r="M3997" s="114"/>
      <c r="N3997" s="103"/>
      <c r="O3997" s="103" t="s">
        <v>17</v>
      </c>
    </row>
    <row r="3998" spans="1:15" ht="22.5" hidden="1">
      <c r="A3998" s="103">
        <f>MAX(A$3:A3997)+1</f>
        <v>3747</v>
      </c>
      <c r="B3998" s="103">
        <v>330605033</v>
      </c>
      <c r="C3998" s="244" t="s">
        <v>6919</v>
      </c>
      <c r="D3998" s="190" t="s">
        <v>6920</v>
      </c>
      <c r="E3998" s="103" t="s">
        <v>4122</v>
      </c>
      <c r="F3998" s="114" t="s">
        <v>31</v>
      </c>
      <c r="G3998" s="114" t="s">
        <v>32</v>
      </c>
      <c r="H3998" s="302" t="s">
        <v>25</v>
      </c>
      <c r="I3998" s="302" t="s">
        <v>25</v>
      </c>
      <c r="J3998" s="302" t="s">
        <v>25</v>
      </c>
      <c r="K3998" s="103"/>
      <c r="L3998" s="114"/>
      <c r="M3998" s="114"/>
      <c r="N3998" s="103"/>
      <c r="O3998" s="103" t="s">
        <v>17</v>
      </c>
    </row>
    <row r="3999" spans="1:15" ht="22.5" hidden="1">
      <c r="A3999" s="103">
        <f>MAX(A$3:A3998)+1</f>
        <v>3748</v>
      </c>
      <c r="B3999" s="103">
        <v>330605034</v>
      </c>
      <c r="C3999" s="244" t="s">
        <v>6921</v>
      </c>
      <c r="D3999" s="190"/>
      <c r="E3999" s="103"/>
      <c r="F3999" s="114" t="s">
        <v>31</v>
      </c>
      <c r="G3999" s="114" t="s">
        <v>3878</v>
      </c>
      <c r="H3999" s="302" t="s">
        <v>25</v>
      </c>
      <c r="I3999" s="302" t="s">
        <v>25</v>
      </c>
      <c r="J3999" s="302" t="s">
        <v>25</v>
      </c>
      <c r="K3999" s="103"/>
      <c r="L3999" s="114"/>
      <c r="M3999" s="114"/>
      <c r="N3999" s="103"/>
      <c r="O3999" s="103" t="s">
        <v>17</v>
      </c>
    </row>
    <row r="4000" spans="1:15" ht="22.5" hidden="1">
      <c r="A4000" s="103">
        <f>MAX(A$3:A3999)+1</f>
        <v>3749</v>
      </c>
      <c r="B4000" s="103">
        <v>330605035</v>
      </c>
      <c r="C4000" s="244" t="s">
        <v>6922</v>
      </c>
      <c r="D4000" s="190"/>
      <c r="E4000" s="103" t="s">
        <v>6371</v>
      </c>
      <c r="F4000" s="114" t="s">
        <v>31</v>
      </c>
      <c r="G4000" s="114" t="s">
        <v>32</v>
      </c>
      <c r="H4000" s="302" t="s">
        <v>25</v>
      </c>
      <c r="I4000" s="302" t="s">
        <v>25</v>
      </c>
      <c r="J4000" s="302" t="s">
        <v>25</v>
      </c>
      <c r="K4000" s="103"/>
      <c r="L4000" s="114"/>
      <c r="M4000" s="114"/>
      <c r="N4000" s="103"/>
      <c r="O4000" s="103" t="s">
        <v>17</v>
      </c>
    </row>
    <row r="4001" spans="1:15" ht="22.5" hidden="1">
      <c r="A4001" s="103">
        <f>MAX(A$3:A4000)+1</f>
        <v>3750</v>
      </c>
      <c r="B4001" s="103">
        <v>330605036</v>
      </c>
      <c r="C4001" s="244" t="s">
        <v>6923</v>
      </c>
      <c r="D4001" s="190" t="s">
        <v>6924</v>
      </c>
      <c r="E4001" s="103"/>
      <c r="F4001" s="114" t="s">
        <v>31</v>
      </c>
      <c r="G4001" s="114" t="s">
        <v>3878</v>
      </c>
      <c r="H4001" s="302" t="s">
        <v>25</v>
      </c>
      <c r="I4001" s="302" t="s">
        <v>25</v>
      </c>
      <c r="J4001" s="302" t="s">
        <v>25</v>
      </c>
      <c r="K4001" s="103"/>
      <c r="L4001" s="114"/>
      <c r="M4001" s="114"/>
      <c r="N4001" s="103"/>
      <c r="O4001" s="103" t="s">
        <v>17</v>
      </c>
    </row>
    <row r="4002" spans="1:15" s="87" customFormat="1" ht="22.5" hidden="1">
      <c r="A4002" s="103"/>
      <c r="B4002" s="103">
        <v>330606</v>
      </c>
      <c r="C4002" s="103" t="s">
        <v>6925</v>
      </c>
      <c r="D4002" s="103" t="s">
        <v>6926</v>
      </c>
      <c r="E4002" s="103" t="s">
        <v>6927</v>
      </c>
      <c r="F4002" s="114"/>
      <c r="G4002" s="114"/>
      <c r="H4002" s="302"/>
      <c r="I4002" s="302"/>
      <c r="J4002" s="302"/>
      <c r="K4002" s="103"/>
      <c r="L4002" s="114"/>
      <c r="M4002" s="114"/>
      <c r="N4002" s="103"/>
      <c r="O4002" s="103" t="s">
        <v>17</v>
      </c>
    </row>
    <row r="4003" spans="1:15" ht="22.5" hidden="1">
      <c r="A4003" s="103">
        <f>MAX(A$3:A4002)+1</f>
        <v>3751</v>
      </c>
      <c r="B4003" s="103">
        <v>330606001</v>
      </c>
      <c r="C4003" s="244" t="s">
        <v>6928</v>
      </c>
      <c r="D4003" s="190" t="s">
        <v>6929</v>
      </c>
      <c r="E4003" s="103"/>
      <c r="F4003" s="114" t="s">
        <v>3112</v>
      </c>
      <c r="G4003" s="114" t="s">
        <v>32</v>
      </c>
      <c r="H4003" s="302" t="s">
        <v>25</v>
      </c>
      <c r="I4003" s="302" t="s">
        <v>25</v>
      </c>
      <c r="J4003" s="302" t="s">
        <v>25</v>
      </c>
      <c r="K4003" s="296" t="s">
        <v>5969</v>
      </c>
      <c r="L4003" s="114"/>
      <c r="M4003" s="114"/>
      <c r="N4003" s="103"/>
      <c r="O4003" s="103" t="s">
        <v>17</v>
      </c>
    </row>
    <row r="4004" spans="1:15" ht="22.5" hidden="1">
      <c r="A4004" s="103">
        <f>MAX(A$3:A4003)+1</f>
        <v>3752</v>
      </c>
      <c r="B4004" s="103">
        <v>330606002</v>
      </c>
      <c r="C4004" s="244" t="s">
        <v>6930</v>
      </c>
      <c r="D4004" s="190"/>
      <c r="E4004" s="103"/>
      <c r="F4004" s="114" t="s">
        <v>23</v>
      </c>
      <c r="G4004" s="114" t="s">
        <v>32</v>
      </c>
      <c r="H4004" s="302" t="s">
        <v>25</v>
      </c>
      <c r="I4004" s="302" t="s">
        <v>25</v>
      </c>
      <c r="J4004" s="302" t="s">
        <v>25</v>
      </c>
      <c r="K4004" s="103"/>
      <c r="L4004" s="114"/>
      <c r="M4004" s="114"/>
      <c r="N4004" s="103"/>
      <c r="O4004" s="103" t="s">
        <v>17</v>
      </c>
    </row>
    <row r="4005" spans="1:15" ht="22.5" hidden="1">
      <c r="A4005" s="103">
        <f>MAX(A$3:A4004)+1</f>
        <v>3753</v>
      </c>
      <c r="B4005" s="103">
        <v>330606003</v>
      </c>
      <c r="C4005" s="244" t="s">
        <v>6931</v>
      </c>
      <c r="D4005" s="190"/>
      <c r="E4005" s="103"/>
      <c r="F4005" s="114" t="s">
        <v>23</v>
      </c>
      <c r="G4005" s="114" t="s">
        <v>32</v>
      </c>
      <c r="H4005" s="302" t="s">
        <v>25</v>
      </c>
      <c r="I4005" s="302" t="s">
        <v>25</v>
      </c>
      <c r="J4005" s="302" t="s">
        <v>25</v>
      </c>
      <c r="K4005" s="103"/>
      <c r="L4005" s="114"/>
      <c r="M4005" s="114"/>
      <c r="N4005" s="103"/>
      <c r="O4005" s="103" t="s">
        <v>17</v>
      </c>
    </row>
    <row r="4006" spans="1:15" ht="22.5" hidden="1">
      <c r="A4006" s="103">
        <f>MAX(A$3:A4005)+1</f>
        <v>3754</v>
      </c>
      <c r="B4006" s="103">
        <v>330606004</v>
      </c>
      <c r="C4006" s="244" t="s">
        <v>6932</v>
      </c>
      <c r="D4006" s="190" t="s">
        <v>6933</v>
      </c>
      <c r="E4006" s="103"/>
      <c r="F4006" s="114" t="s">
        <v>31</v>
      </c>
      <c r="G4006" s="114" t="s">
        <v>32</v>
      </c>
      <c r="H4006" s="302" t="s">
        <v>25</v>
      </c>
      <c r="I4006" s="302" t="s">
        <v>25</v>
      </c>
      <c r="J4006" s="302" t="s">
        <v>25</v>
      </c>
      <c r="K4006" s="103"/>
      <c r="L4006" s="114"/>
      <c r="M4006" s="114"/>
      <c r="N4006" s="103"/>
      <c r="O4006" s="103" t="s">
        <v>17</v>
      </c>
    </row>
    <row r="4007" spans="1:15" ht="22.5" hidden="1">
      <c r="A4007" s="103">
        <f>MAX(A$3:A4006)+1</f>
        <v>3755</v>
      </c>
      <c r="B4007" s="103">
        <v>330606005</v>
      </c>
      <c r="C4007" s="244" t="s">
        <v>6934</v>
      </c>
      <c r="D4007" s="190"/>
      <c r="E4007" s="103"/>
      <c r="F4007" s="114" t="s">
        <v>23</v>
      </c>
      <c r="G4007" s="114" t="s">
        <v>32</v>
      </c>
      <c r="H4007" s="302" t="s">
        <v>25</v>
      </c>
      <c r="I4007" s="302" t="s">
        <v>25</v>
      </c>
      <c r="J4007" s="302" t="s">
        <v>25</v>
      </c>
      <c r="K4007" s="103"/>
      <c r="L4007" s="114"/>
      <c r="M4007" s="114"/>
      <c r="N4007" s="103"/>
      <c r="O4007" s="103" t="s">
        <v>17</v>
      </c>
    </row>
    <row r="4008" spans="1:15" ht="22.5" hidden="1">
      <c r="A4008" s="103">
        <f>MAX(A$3:A4007)+1</f>
        <v>3756</v>
      </c>
      <c r="B4008" s="103">
        <v>330606006</v>
      </c>
      <c r="C4008" s="244" t="s">
        <v>6935</v>
      </c>
      <c r="D4008" s="190"/>
      <c r="E4008" s="103"/>
      <c r="F4008" s="114" t="s">
        <v>3112</v>
      </c>
      <c r="G4008" s="114" t="s">
        <v>32</v>
      </c>
      <c r="H4008" s="302" t="s">
        <v>25</v>
      </c>
      <c r="I4008" s="302" t="s">
        <v>25</v>
      </c>
      <c r="J4008" s="302" t="s">
        <v>25</v>
      </c>
      <c r="K4008" s="296" t="s">
        <v>5969</v>
      </c>
      <c r="L4008" s="114"/>
      <c r="M4008" s="114"/>
      <c r="N4008" s="103"/>
      <c r="O4008" s="103" t="s">
        <v>17</v>
      </c>
    </row>
    <row r="4009" spans="1:15" ht="22.5" hidden="1">
      <c r="A4009" s="103">
        <f>MAX(A$3:A4008)+1</f>
        <v>3757</v>
      </c>
      <c r="B4009" s="103">
        <v>330606007</v>
      </c>
      <c r="C4009" s="244" t="s">
        <v>6936</v>
      </c>
      <c r="D4009" s="190"/>
      <c r="E4009" s="103"/>
      <c r="F4009" s="114" t="s">
        <v>23</v>
      </c>
      <c r="G4009" s="114" t="s">
        <v>32</v>
      </c>
      <c r="H4009" s="302" t="s">
        <v>25</v>
      </c>
      <c r="I4009" s="302" t="s">
        <v>25</v>
      </c>
      <c r="J4009" s="302" t="s">
        <v>25</v>
      </c>
      <c r="K4009" s="103"/>
      <c r="L4009" s="114"/>
      <c r="M4009" s="114"/>
      <c r="N4009" s="103"/>
      <c r="O4009" s="103" t="s">
        <v>17</v>
      </c>
    </row>
    <row r="4010" spans="1:15" ht="22.5" hidden="1">
      <c r="A4010" s="103">
        <f>MAX(A$3:A4009)+1</f>
        <v>3758</v>
      </c>
      <c r="B4010" s="103">
        <v>330606008</v>
      </c>
      <c r="C4010" s="244" t="s">
        <v>6937</v>
      </c>
      <c r="D4010" s="190"/>
      <c r="E4010" s="103"/>
      <c r="F4010" s="114" t="s">
        <v>23</v>
      </c>
      <c r="G4010" s="114" t="s">
        <v>32</v>
      </c>
      <c r="H4010" s="302" t="s">
        <v>25</v>
      </c>
      <c r="I4010" s="302" t="s">
        <v>25</v>
      </c>
      <c r="J4010" s="302" t="s">
        <v>25</v>
      </c>
      <c r="K4010" s="103"/>
      <c r="L4010" s="114"/>
      <c r="M4010" s="114"/>
      <c r="N4010" s="103"/>
      <c r="O4010" s="103" t="s">
        <v>17</v>
      </c>
    </row>
    <row r="4011" spans="1:15" ht="22.5" hidden="1">
      <c r="A4011" s="103">
        <f>MAX(A$3:A4010)+1</f>
        <v>3759</v>
      </c>
      <c r="B4011" s="103" t="s">
        <v>6938</v>
      </c>
      <c r="C4011" s="181" t="s">
        <v>6368</v>
      </c>
      <c r="D4011" s="190"/>
      <c r="E4011" s="103"/>
      <c r="F4011" s="114" t="s">
        <v>23</v>
      </c>
      <c r="G4011" s="114" t="s">
        <v>32</v>
      </c>
      <c r="H4011" s="302" t="s">
        <v>25</v>
      </c>
      <c r="I4011" s="302" t="s">
        <v>25</v>
      </c>
      <c r="J4011" s="302" t="s">
        <v>25</v>
      </c>
      <c r="K4011" s="244" t="s">
        <v>6368</v>
      </c>
      <c r="L4011" s="114"/>
      <c r="M4011" s="114"/>
      <c r="N4011" s="103"/>
      <c r="O4011" s="103" t="s">
        <v>17</v>
      </c>
    </row>
    <row r="4012" spans="1:15" ht="22.5" hidden="1">
      <c r="A4012" s="103">
        <f>MAX(A$3:A4011)+1</f>
        <v>3760</v>
      </c>
      <c r="B4012" s="103">
        <v>330606009</v>
      </c>
      <c r="C4012" s="244" t="s">
        <v>6939</v>
      </c>
      <c r="D4012" s="190" t="s">
        <v>6940</v>
      </c>
      <c r="E4012" s="103" t="s">
        <v>6343</v>
      </c>
      <c r="F4012" s="114" t="s">
        <v>23</v>
      </c>
      <c r="G4012" s="114" t="s">
        <v>32</v>
      </c>
      <c r="H4012" s="302" t="s">
        <v>25</v>
      </c>
      <c r="I4012" s="302" t="s">
        <v>25</v>
      </c>
      <c r="J4012" s="302" t="s">
        <v>25</v>
      </c>
      <c r="K4012" s="103"/>
      <c r="L4012" s="114"/>
      <c r="M4012" s="114"/>
      <c r="N4012" s="103"/>
      <c r="O4012" s="103" t="s">
        <v>17</v>
      </c>
    </row>
    <row r="4013" spans="1:15" ht="22.5" hidden="1">
      <c r="A4013" s="103">
        <f>MAX(A$3:A4012)+1</f>
        <v>3761</v>
      </c>
      <c r="B4013" s="103">
        <v>330606010</v>
      </c>
      <c r="C4013" s="244" t="s">
        <v>6941</v>
      </c>
      <c r="D4013" s="190" t="s">
        <v>6942</v>
      </c>
      <c r="E4013" s="103"/>
      <c r="F4013" s="114" t="s">
        <v>23</v>
      </c>
      <c r="G4013" s="114" t="s">
        <v>32</v>
      </c>
      <c r="H4013" s="302" t="s">
        <v>25</v>
      </c>
      <c r="I4013" s="302" t="s">
        <v>25</v>
      </c>
      <c r="J4013" s="302" t="s">
        <v>25</v>
      </c>
      <c r="K4013" s="103"/>
      <c r="L4013" s="114"/>
      <c r="M4013" s="114"/>
      <c r="N4013" s="103"/>
      <c r="O4013" s="103" t="s">
        <v>17</v>
      </c>
    </row>
    <row r="4014" spans="1:15" ht="22.5" hidden="1">
      <c r="A4014" s="103">
        <f>MAX(A$3:A4013)+1</f>
        <v>3762</v>
      </c>
      <c r="B4014" s="103">
        <v>330606011</v>
      </c>
      <c r="C4014" s="244" t="s">
        <v>6943</v>
      </c>
      <c r="D4014" s="190" t="s">
        <v>6944</v>
      </c>
      <c r="E4014" s="103"/>
      <c r="F4014" s="114" t="s">
        <v>3112</v>
      </c>
      <c r="G4014" s="114" t="s">
        <v>32</v>
      </c>
      <c r="H4014" s="302" t="s">
        <v>25</v>
      </c>
      <c r="I4014" s="302" t="s">
        <v>25</v>
      </c>
      <c r="J4014" s="302" t="s">
        <v>25</v>
      </c>
      <c r="K4014" s="296" t="s">
        <v>5969</v>
      </c>
      <c r="L4014" s="114"/>
      <c r="M4014" s="114"/>
      <c r="N4014" s="103"/>
      <c r="O4014" s="103" t="s">
        <v>17</v>
      </c>
    </row>
    <row r="4015" spans="1:15" ht="22.5" hidden="1">
      <c r="A4015" s="103">
        <f>MAX(A$3:A4014)+1</f>
        <v>3763</v>
      </c>
      <c r="B4015" s="103" t="s">
        <v>6945</v>
      </c>
      <c r="C4015" s="181" t="s">
        <v>721</v>
      </c>
      <c r="D4015" s="190"/>
      <c r="E4015" s="103"/>
      <c r="F4015" s="114" t="s">
        <v>3112</v>
      </c>
      <c r="G4015" s="114" t="s">
        <v>32</v>
      </c>
      <c r="H4015" s="302" t="s">
        <v>25</v>
      </c>
      <c r="I4015" s="302" t="s">
        <v>25</v>
      </c>
      <c r="J4015" s="302" t="s">
        <v>25</v>
      </c>
      <c r="K4015" s="296" t="s">
        <v>6946</v>
      </c>
      <c r="L4015" s="114"/>
      <c r="M4015" s="114"/>
      <c r="N4015" s="103"/>
      <c r="O4015" s="103" t="s">
        <v>17</v>
      </c>
    </row>
    <row r="4016" spans="1:15" ht="22.5" hidden="1">
      <c r="A4016" s="103">
        <f>MAX(A$3:A4015)+1</f>
        <v>3764</v>
      </c>
      <c r="B4016" s="103">
        <v>330606012</v>
      </c>
      <c r="C4016" s="244" t="s">
        <v>6947</v>
      </c>
      <c r="D4016" s="190" t="s">
        <v>6948</v>
      </c>
      <c r="E4016" s="103"/>
      <c r="F4016" s="114" t="s">
        <v>3112</v>
      </c>
      <c r="G4016" s="114" t="s">
        <v>32</v>
      </c>
      <c r="H4016" s="302" t="s">
        <v>25</v>
      </c>
      <c r="I4016" s="302" t="s">
        <v>25</v>
      </c>
      <c r="J4016" s="302" t="s">
        <v>25</v>
      </c>
      <c r="K4016" s="296" t="s">
        <v>5969</v>
      </c>
      <c r="L4016" s="114"/>
      <c r="M4016" s="114"/>
      <c r="N4016" s="103"/>
      <c r="O4016" s="103" t="s">
        <v>17</v>
      </c>
    </row>
    <row r="4017" spans="1:15" ht="22.5" hidden="1">
      <c r="A4017" s="103">
        <f>MAX(A$3:A4016)+1</f>
        <v>3765</v>
      </c>
      <c r="B4017" s="103" t="s">
        <v>6949</v>
      </c>
      <c r="C4017" s="181" t="s">
        <v>721</v>
      </c>
      <c r="D4017" s="190"/>
      <c r="E4017" s="103"/>
      <c r="F4017" s="114" t="s">
        <v>3112</v>
      </c>
      <c r="G4017" s="114" t="s">
        <v>32</v>
      </c>
      <c r="H4017" s="302" t="s">
        <v>25</v>
      </c>
      <c r="I4017" s="302" t="s">
        <v>25</v>
      </c>
      <c r="J4017" s="302" t="s">
        <v>25</v>
      </c>
      <c r="K4017" s="296" t="s">
        <v>6946</v>
      </c>
      <c r="L4017" s="114"/>
      <c r="M4017" s="114"/>
      <c r="N4017" s="103"/>
      <c r="O4017" s="103" t="s">
        <v>17</v>
      </c>
    </row>
    <row r="4018" spans="1:15" ht="22.5" hidden="1">
      <c r="A4018" s="103">
        <f>MAX(A$3:A4017)+1</f>
        <v>3766</v>
      </c>
      <c r="B4018" s="103">
        <v>330606013</v>
      </c>
      <c r="C4018" s="244" t="s">
        <v>6950</v>
      </c>
      <c r="D4018" s="190" t="s">
        <v>6951</v>
      </c>
      <c r="E4018" s="103"/>
      <c r="F4018" s="114" t="s">
        <v>3112</v>
      </c>
      <c r="G4018" s="114" t="s">
        <v>32</v>
      </c>
      <c r="H4018" s="302" t="s">
        <v>25</v>
      </c>
      <c r="I4018" s="302" t="s">
        <v>25</v>
      </c>
      <c r="J4018" s="302" t="s">
        <v>25</v>
      </c>
      <c r="K4018" s="296" t="s">
        <v>5969</v>
      </c>
      <c r="L4018" s="114"/>
      <c r="M4018" s="114"/>
      <c r="N4018" s="103"/>
      <c r="O4018" s="103" t="s">
        <v>17</v>
      </c>
    </row>
    <row r="4019" spans="1:15" ht="22.5" hidden="1">
      <c r="A4019" s="103">
        <f>MAX(A$3:A4018)+1</f>
        <v>3767</v>
      </c>
      <c r="B4019" s="103">
        <v>330606014</v>
      </c>
      <c r="C4019" s="244" t="s">
        <v>6952</v>
      </c>
      <c r="D4019" s="190" t="s">
        <v>6953</v>
      </c>
      <c r="E4019" s="103"/>
      <c r="F4019" s="114" t="s">
        <v>3112</v>
      </c>
      <c r="G4019" s="114" t="s">
        <v>32</v>
      </c>
      <c r="H4019" s="302" t="s">
        <v>25</v>
      </c>
      <c r="I4019" s="302" t="s">
        <v>25</v>
      </c>
      <c r="J4019" s="302" t="s">
        <v>25</v>
      </c>
      <c r="K4019" s="296" t="s">
        <v>5969</v>
      </c>
      <c r="L4019" s="114"/>
      <c r="M4019" s="114"/>
      <c r="N4019" s="103"/>
      <c r="O4019" s="103" t="s">
        <v>17</v>
      </c>
    </row>
    <row r="4020" spans="1:15" ht="22.5" hidden="1">
      <c r="A4020" s="103">
        <f>MAX(A$3:A4019)+1</f>
        <v>3768</v>
      </c>
      <c r="B4020" s="103">
        <v>330606015</v>
      </c>
      <c r="C4020" s="244" t="s">
        <v>6954</v>
      </c>
      <c r="D4020" s="190" t="s">
        <v>6955</v>
      </c>
      <c r="E4020" s="103"/>
      <c r="F4020" s="114" t="s">
        <v>3112</v>
      </c>
      <c r="G4020" s="114" t="s">
        <v>32</v>
      </c>
      <c r="H4020" s="302" t="s">
        <v>25</v>
      </c>
      <c r="I4020" s="302" t="s">
        <v>25</v>
      </c>
      <c r="J4020" s="302" t="s">
        <v>25</v>
      </c>
      <c r="K4020" s="296" t="s">
        <v>5969</v>
      </c>
      <c r="L4020" s="114"/>
      <c r="M4020" s="114"/>
      <c r="N4020" s="103"/>
      <c r="O4020" s="103" t="s">
        <v>17</v>
      </c>
    </row>
    <row r="4021" spans="1:15" ht="22.5" hidden="1">
      <c r="A4021" s="103">
        <f>MAX(A$3:A4020)+1</f>
        <v>3769</v>
      </c>
      <c r="B4021" s="103">
        <v>330606016</v>
      </c>
      <c r="C4021" s="244" t="s">
        <v>6956</v>
      </c>
      <c r="D4021" s="190" t="s">
        <v>6957</v>
      </c>
      <c r="E4021" s="103"/>
      <c r="F4021" s="114" t="s">
        <v>3112</v>
      </c>
      <c r="G4021" s="114" t="s">
        <v>32</v>
      </c>
      <c r="H4021" s="302" t="s">
        <v>25</v>
      </c>
      <c r="I4021" s="302" t="s">
        <v>25</v>
      </c>
      <c r="J4021" s="302" t="s">
        <v>25</v>
      </c>
      <c r="K4021" s="296" t="s">
        <v>5969</v>
      </c>
      <c r="L4021" s="114"/>
      <c r="M4021" s="114"/>
      <c r="N4021" s="103"/>
      <c r="O4021" s="103" t="s">
        <v>17</v>
      </c>
    </row>
    <row r="4022" spans="1:15" ht="22.5" hidden="1">
      <c r="A4022" s="103">
        <f>MAX(A$3:A4021)+1</f>
        <v>3770</v>
      </c>
      <c r="B4022" s="103" t="s">
        <v>6958</v>
      </c>
      <c r="C4022" s="181" t="s">
        <v>6959</v>
      </c>
      <c r="D4022" s="190"/>
      <c r="E4022" s="103"/>
      <c r="F4022" s="114" t="s">
        <v>3112</v>
      </c>
      <c r="G4022" s="114" t="s">
        <v>32</v>
      </c>
      <c r="H4022" s="302" t="s">
        <v>25</v>
      </c>
      <c r="I4022" s="302" t="s">
        <v>25</v>
      </c>
      <c r="J4022" s="302" t="s">
        <v>25</v>
      </c>
      <c r="K4022" s="296" t="s">
        <v>6960</v>
      </c>
      <c r="L4022" s="114"/>
      <c r="M4022" s="114"/>
      <c r="N4022" s="103"/>
      <c r="O4022" s="103" t="s">
        <v>17</v>
      </c>
    </row>
    <row r="4023" spans="1:15" ht="22.5" hidden="1">
      <c r="A4023" s="103">
        <f>MAX(A$3:A4022)+1</f>
        <v>3771</v>
      </c>
      <c r="B4023" s="103">
        <v>330606017</v>
      </c>
      <c r="C4023" s="244" t="s">
        <v>6961</v>
      </c>
      <c r="D4023" s="190" t="s">
        <v>6962</v>
      </c>
      <c r="E4023" s="103"/>
      <c r="F4023" s="114" t="s">
        <v>3112</v>
      </c>
      <c r="G4023" s="114" t="s">
        <v>32</v>
      </c>
      <c r="H4023" s="302" t="s">
        <v>25</v>
      </c>
      <c r="I4023" s="302" t="s">
        <v>25</v>
      </c>
      <c r="J4023" s="302" t="s">
        <v>25</v>
      </c>
      <c r="K4023" s="296" t="s">
        <v>5969</v>
      </c>
      <c r="L4023" s="114"/>
      <c r="M4023" s="114"/>
      <c r="N4023" s="103"/>
      <c r="O4023" s="103" t="s">
        <v>17</v>
      </c>
    </row>
    <row r="4024" spans="1:15" ht="22.5" hidden="1">
      <c r="A4024" s="103">
        <f>MAX(A$3:A4023)+1</f>
        <v>3772</v>
      </c>
      <c r="B4024" s="103" t="s">
        <v>6963</v>
      </c>
      <c r="C4024" s="181" t="s">
        <v>6959</v>
      </c>
      <c r="D4024" s="190"/>
      <c r="E4024" s="103"/>
      <c r="F4024" s="114" t="s">
        <v>3112</v>
      </c>
      <c r="G4024" s="114" t="s">
        <v>32</v>
      </c>
      <c r="H4024" s="302" t="s">
        <v>25</v>
      </c>
      <c r="I4024" s="302" t="s">
        <v>25</v>
      </c>
      <c r="J4024" s="302" t="s">
        <v>25</v>
      </c>
      <c r="K4024" s="296" t="s">
        <v>6960</v>
      </c>
      <c r="L4024" s="114"/>
      <c r="M4024" s="114"/>
      <c r="N4024" s="103"/>
      <c r="O4024" s="103" t="s">
        <v>17</v>
      </c>
    </row>
    <row r="4025" spans="1:15" ht="22.5" hidden="1">
      <c r="A4025" s="103">
        <f>MAX(A$3:A4024)+1</f>
        <v>3773</v>
      </c>
      <c r="B4025" s="103">
        <v>330606018</v>
      </c>
      <c r="C4025" s="244" t="s">
        <v>6964</v>
      </c>
      <c r="D4025" s="190" t="s">
        <v>6965</v>
      </c>
      <c r="E4025" s="103"/>
      <c r="F4025" s="114" t="s">
        <v>3112</v>
      </c>
      <c r="G4025" s="114" t="s">
        <v>32</v>
      </c>
      <c r="H4025" s="302" t="s">
        <v>25</v>
      </c>
      <c r="I4025" s="302" t="s">
        <v>25</v>
      </c>
      <c r="J4025" s="302" t="s">
        <v>25</v>
      </c>
      <c r="K4025" s="296" t="s">
        <v>5969</v>
      </c>
      <c r="L4025" s="114"/>
      <c r="M4025" s="114"/>
      <c r="N4025" s="103"/>
      <c r="O4025" s="103" t="s">
        <v>17</v>
      </c>
    </row>
    <row r="4026" spans="1:15" ht="22.5" hidden="1">
      <c r="A4026" s="103">
        <f>MAX(A$3:A4025)+1</f>
        <v>3774</v>
      </c>
      <c r="B4026" s="103" t="s">
        <v>6966</v>
      </c>
      <c r="C4026" s="181" t="s">
        <v>6959</v>
      </c>
      <c r="D4026" s="190"/>
      <c r="E4026" s="103"/>
      <c r="F4026" s="114" t="s">
        <v>3112</v>
      </c>
      <c r="G4026" s="114" t="s">
        <v>32</v>
      </c>
      <c r="H4026" s="302" t="s">
        <v>25</v>
      </c>
      <c r="I4026" s="302" t="s">
        <v>25</v>
      </c>
      <c r="J4026" s="302" t="s">
        <v>25</v>
      </c>
      <c r="K4026" s="296" t="s">
        <v>6960</v>
      </c>
      <c r="L4026" s="114"/>
      <c r="M4026" s="114"/>
      <c r="N4026" s="103"/>
      <c r="O4026" s="103" t="s">
        <v>17</v>
      </c>
    </row>
    <row r="4027" spans="1:15" ht="22.5" hidden="1">
      <c r="A4027" s="103">
        <f>MAX(A$3:A4026)+1</f>
        <v>3775</v>
      </c>
      <c r="B4027" s="103">
        <v>330606019</v>
      </c>
      <c r="C4027" s="244" t="s">
        <v>6967</v>
      </c>
      <c r="D4027" s="190" t="s">
        <v>6968</v>
      </c>
      <c r="E4027" s="103"/>
      <c r="F4027" s="114" t="s">
        <v>3112</v>
      </c>
      <c r="G4027" s="114" t="s">
        <v>32</v>
      </c>
      <c r="H4027" s="302" t="s">
        <v>25</v>
      </c>
      <c r="I4027" s="302" t="s">
        <v>25</v>
      </c>
      <c r="J4027" s="302" t="s">
        <v>25</v>
      </c>
      <c r="K4027" s="296" t="s">
        <v>5969</v>
      </c>
      <c r="L4027" s="114"/>
      <c r="M4027" s="114"/>
      <c r="N4027" s="103"/>
      <c r="O4027" s="103" t="s">
        <v>17</v>
      </c>
    </row>
    <row r="4028" spans="1:15" ht="22.5" hidden="1">
      <c r="A4028" s="103">
        <f>MAX(A$3:A4027)+1</f>
        <v>3776</v>
      </c>
      <c r="B4028" s="103" t="s">
        <v>6969</v>
      </c>
      <c r="C4028" s="181" t="s">
        <v>6959</v>
      </c>
      <c r="D4028" s="190"/>
      <c r="E4028" s="103"/>
      <c r="F4028" s="114" t="s">
        <v>3112</v>
      </c>
      <c r="G4028" s="114" t="s">
        <v>32</v>
      </c>
      <c r="H4028" s="302" t="s">
        <v>25</v>
      </c>
      <c r="I4028" s="302" t="s">
        <v>25</v>
      </c>
      <c r="J4028" s="302" t="s">
        <v>25</v>
      </c>
      <c r="K4028" s="296" t="s">
        <v>6960</v>
      </c>
      <c r="L4028" s="114"/>
      <c r="M4028" s="114"/>
      <c r="N4028" s="103"/>
      <c r="O4028" s="103" t="s">
        <v>17</v>
      </c>
    </row>
    <row r="4029" spans="1:15" ht="22.5" hidden="1">
      <c r="A4029" s="103">
        <f>MAX(A$3:A4028)+1</f>
        <v>3777</v>
      </c>
      <c r="B4029" s="103">
        <v>330606020</v>
      </c>
      <c r="C4029" s="244" t="s">
        <v>6970</v>
      </c>
      <c r="D4029" s="190" t="s">
        <v>6971</v>
      </c>
      <c r="E4029" s="103"/>
      <c r="F4029" s="114" t="s">
        <v>23</v>
      </c>
      <c r="G4029" s="114" t="s">
        <v>32</v>
      </c>
      <c r="H4029" s="302" t="s">
        <v>25</v>
      </c>
      <c r="I4029" s="302" t="s">
        <v>25</v>
      </c>
      <c r="J4029" s="302" t="s">
        <v>25</v>
      </c>
      <c r="K4029" s="103"/>
      <c r="L4029" s="114"/>
      <c r="M4029" s="114"/>
      <c r="N4029" s="103"/>
      <c r="O4029" s="103" t="s">
        <v>17</v>
      </c>
    </row>
    <row r="4030" spans="1:15" ht="22.5" hidden="1">
      <c r="A4030" s="103">
        <f>MAX(A$3:A4029)+1</f>
        <v>3778</v>
      </c>
      <c r="B4030" s="103" t="s">
        <v>6972</v>
      </c>
      <c r="C4030" s="181" t="s">
        <v>6959</v>
      </c>
      <c r="D4030" s="190"/>
      <c r="E4030" s="103"/>
      <c r="F4030" s="114" t="s">
        <v>23</v>
      </c>
      <c r="G4030" s="114" t="s">
        <v>32</v>
      </c>
      <c r="H4030" s="302" t="s">
        <v>25</v>
      </c>
      <c r="I4030" s="302" t="s">
        <v>25</v>
      </c>
      <c r="J4030" s="302" t="s">
        <v>25</v>
      </c>
      <c r="K4030" s="103" t="s">
        <v>6959</v>
      </c>
      <c r="L4030" s="114"/>
      <c r="M4030" s="114"/>
      <c r="N4030" s="103"/>
      <c r="O4030" s="103" t="s">
        <v>17</v>
      </c>
    </row>
    <row r="4031" spans="1:15" ht="22.5" hidden="1">
      <c r="A4031" s="103">
        <f>MAX(A$3:A4030)+1</f>
        <v>3779</v>
      </c>
      <c r="B4031" s="103">
        <v>330606021</v>
      </c>
      <c r="C4031" s="244" t="s">
        <v>6973</v>
      </c>
      <c r="D4031" s="190" t="s">
        <v>6974</v>
      </c>
      <c r="E4031" s="103"/>
      <c r="F4031" s="114" t="s">
        <v>3112</v>
      </c>
      <c r="G4031" s="114" t="s">
        <v>32</v>
      </c>
      <c r="H4031" s="302" t="s">
        <v>25</v>
      </c>
      <c r="I4031" s="302" t="s">
        <v>25</v>
      </c>
      <c r="J4031" s="302" t="s">
        <v>25</v>
      </c>
      <c r="K4031" s="296" t="s">
        <v>5969</v>
      </c>
      <c r="L4031" s="114"/>
      <c r="M4031" s="114"/>
      <c r="N4031" s="103"/>
      <c r="O4031" s="103" t="s">
        <v>17</v>
      </c>
    </row>
    <row r="4032" spans="1:15" ht="22.5" hidden="1">
      <c r="A4032" s="103">
        <f>MAX(A$3:A4031)+1</f>
        <v>3780</v>
      </c>
      <c r="B4032" s="103">
        <v>330606022</v>
      </c>
      <c r="C4032" s="244" t="s">
        <v>6975</v>
      </c>
      <c r="D4032" s="190"/>
      <c r="E4032" s="103"/>
      <c r="F4032" s="114" t="s">
        <v>3112</v>
      </c>
      <c r="G4032" s="114" t="s">
        <v>32</v>
      </c>
      <c r="H4032" s="302" t="s">
        <v>25</v>
      </c>
      <c r="I4032" s="302" t="s">
        <v>25</v>
      </c>
      <c r="J4032" s="302" t="s">
        <v>25</v>
      </c>
      <c r="K4032" s="296" t="s">
        <v>5969</v>
      </c>
      <c r="L4032" s="114"/>
      <c r="M4032" s="114"/>
      <c r="N4032" s="103"/>
      <c r="O4032" s="103" t="s">
        <v>17</v>
      </c>
    </row>
    <row r="4033" spans="1:15" ht="22.5" hidden="1">
      <c r="A4033" s="103">
        <f>MAX(A$3:A4032)+1</f>
        <v>3781</v>
      </c>
      <c r="B4033" s="103">
        <v>330606023</v>
      </c>
      <c r="C4033" s="244" t="s">
        <v>6976</v>
      </c>
      <c r="D4033" s="190" t="s">
        <v>6977</v>
      </c>
      <c r="E4033" s="103"/>
      <c r="F4033" s="114" t="s">
        <v>3112</v>
      </c>
      <c r="G4033" s="114" t="s">
        <v>32</v>
      </c>
      <c r="H4033" s="302" t="s">
        <v>25</v>
      </c>
      <c r="I4033" s="302" t="s">
        <v>25</v>
      </c>
      <c r="J4033" s="302" t="s">
        <v>25</v>
      </c>
      <c r="K4033" s="296" t="s">
        <v>5969</v>
      </c>
      <c r="L4033" s="114"/>
      <c r="M4033" s="114"/>
      <c r="N4033" s="103"/>
      <c r="O4033" s="103" t="s">
        <v>17</v>
      </c>
    </row>
    <row r="4034" spans="1:15" ht="22.5" hidden="1">
      <c r="A4034" s="103">
        <f>MAX(A$3:A4033)+1</f>
        <v>3782</v>
      </c>
      <c r="B4034" s="103">
        <v>330606024</v>
      </c>
      <c r="C4034" s="244" t="s">
        <v>6978</v>
      </c>
      <c r="D4034" s="190" t="s">
        <v>6979</v>
      </c>
      <c r="E4034" s="103" t="s">
        <v>6343</v>
      </c>
      <c r="F4034" s="114" t="s">
        <v>3112</v>
      </c>
      <c r="G4034" s="114" t="s">
        <v>3878</v>
      </c>
      <c r="H4034" s="302" t="s">
        <v>25</v>
      </c>
      <c r="I4034" s="302" t="s">
        <v>25</v>
      </c>
      <c r="J4034" s="302" t="s">
        <v>25</v>
      </c>
      <c r="K4034" s="296" t="s">
        <v>5969</v>
      </c>
      <c r="L4034" s="114"/>
      <c r="M4034" s="114"/>
      <c r="N4034" s="103"/>
      <c r="O4034" s="103" t="s">
        <v>17</v>
      </c>
    </row>
    <row r="4035" spans="1:15" ht="22.5" hidden="1">
      <c r="A4035" s="103">
        <f>MAX(A$3:A4034)+1</f>
        <v>3783</v>
      </c>
      <c r="B4035" s="103">
        <v>330606025</v>
      </c>
      <c r="C4035" s="244" t="s">
        <v>6980</v>
      </c>
      <c r="D4035" s="190" t="s">
        <v>6981</v>
      </c>
      <c r="E4035" s="103" t="s">
        <v>6982</v>
      </c>
      <c r="F4035" s="114" t="s">
        <v>3112</v>
      </c>
      <c r="G4035" s="114" t="s">
        <v>32</v>
      </c>
      <c r="H4035" s="302" t="s">
        <v>25</v>
      </c>
      <c r="I4035" s="302" t="s">
        <v>25</v>
      </c>
      <c r="J4035" s="302" t="s">
        <v>25</v>
      </c>
      <c r="K4035" s="296" t="s">
        <v>5969</v>
      </c>
      <c r="L4035" s="114"/>
      <c r="M4035" s="114"/>
      <c r="N4035" s="103"/>
      <c r="O4035" s="103" t="s">
        <v>17</v>
      </c>
    </row>
    <row r="4036" spans="1:15" ht="22.5" hidden="1">
      <c r="A4036" s="103">
        <f>MAX(A$3:A4035)+1</f>
        <v>3784</v>
      </c>
      <c r="B4036" s="103">
        <v>330606026</v>
      </c>
      <c r="C4036" s="244" t="s">
        <v>6983</v>
      </c>
      <c r="D4036" s="190"/>
      <c r="E4036" s="103"/>
      <c r="F4036" s="114" t="s">
        <v>3112</v>
      </c>
      <c r="G4036" s="114" t="s">
        <v>32</v>
      </c>
      <c r="H4036" s="302" t="s">
        <v>25</v>
      </c>
      <c r="I4036" s="302" t="s">
        <v>25</v>
      </c>
      <c r="J4036" s="302" t="s">
        <v>25</v>
      </c>
      <c r="K4036" s="296" t="s">
        <v>5969</v>
      </c>
      <c r="L4036" s="114"/>
      <c r="M4036" s="114"/>
      <c r="N4036" s="103"/>
      <c r="O4036" s="103" t="s">
        <v>17</v>
      </c>
    </row>
    <row r="4037" spans="1:15" ht="22.5" hidden="1">
      <c r="A4037" s="103">
        <f>MAX(A$3:A4036)+1</f>
        <v>3785</v>
      </c>
      <c r="B4037" s="103">
        <v>330606027</v>
      </c>
      <c r="C4037" s="244" t="s">
        <v>6984</v>
      </c>
      <c r="D4037" s="190" t="s">
        <v>6985</v>
      </c>
      <c r="E4037" s="103"/>
      <c r="F4037" s="114" t="s">
        <v>3112</v>
      </c>
      <c r="G4037" s="114" t="s">
        <v>32</v>
      </c>
      <c r="H4037" s="302" t="s">
        <v>25</v>
      </c>
      <c r="I4037" s="302" t="s">
        <v>25</v>
      </c>
      <c r="J4037" s="302" t="s">
        <v>25</v>
      </c>
      <c r="K4037" s="296" t="s">
        <v>5969</v>
      </c>
      <c r="L4037" s="114"/>
      <c r="M4037" s="114"/>
      <c r="N4037" s="103"/>
      <c r="O4037" s="103" t="s">
        <v>17</v>
      </c>
    </row>
    <row r="4038" spans="1:15" ht="33.75" hidden="1">
      <c r="A4038" s="103">
        <f>MAX(A$3:A4037)+1</f>
        <v>3786</v>
      </c>
      <c r="B4038" s="103">
        <v>330606028</v>
      </c>
      <c r="C4038" s="244" t="s">
        <v>6986</v>
      </c>
      <c r="D4038" s="190" t="s">
        <v>6987</v>
      </c>
      <c r="E4038" s="103"/>
      <c r="F4038" s="114" t="s">
        <v>23</v>
      </c>
      <c r="G4038" s="114" t="s">
        <v>32</v>
      </c>
      <c r="H4038" s="302" t="s">
        <v>25</v>
      </c>
      <c r="I4038" s="302" t="s">
        <v>25</v>
      </c>
      <c r="J4038" s="302" t="s">
        <v>25</v>
      </c>
      <c r="K4038" s="103"/>
      <c r="L4038" s="114"/>
      <c r="M4038" s="114"/>
      <c r="N4038" s="103"/>
      <c r="O4038" s="103" t="s">
        <v>17</v>
      </c>
    </row>
    <row r="4039" spans="1:15" ht="24" hidden="1">
      <c r="A4039" s="103">
        <f>MAX(A$3:A4038)+1</f>
        <v>3787</v>
      </c>
      <c r="B4039" s="103">
        <v>330606029</v>
      </c>
      <c r="C4039" s="244" t="s">
        <v>6988</v>
      </c>
      <c r="D4039" s="190" t="s">
        <v>6989</v>
      </c>
      <c r="E4039" s="103"/>
      <c r="F4039" s="114" t="s">
        <v>36</v>
      </c>
      <c r="G4039" s="114" t="s">
        <v>32</v>
      </c>
      <c r="H4039" s="302" t="s">
        <v>25</v>
      </c>
      <c r="I4039" s="302" t="s">
        <v>25</v>
      </c>
      <c r="J4039" s="302" t="s">
        <v>25</v>
      </c>
      <c r="K4039" s="296" t="s">
        <v>4216</v>
      </c>
      <c r="L4039" s="114"/>
      <c r="M4039" s="114"/>
      <c r="N4039" s="103"/>
      <c r="O4039" s="103" t="s">
        <v>17</v>
      </c>
    </row>
    <row r="4040" spans="1:15" ht="24" hidden="1">
      <c r="A4040" s="103">
        <f>MAX(A$3:A4039)+1</f>
        <v>3788</v>
      </c>
      <c r="B4040" s="103">
        <v>330606030</v>
      </c>
      <c r="C4040" s="244" t="s">
        <v>6990</v>
      </c>
      <c r="D4040" s="190" t="s">
        <v>6991</v>
      </c>
      <c r="E4040" s="103" t="s">
        <v>6136</v>
      </c>
      <c r="F4040" s="114" t="s">
        <v>3112</v>
      </c>
      <c r="G4040" s="114" t="s">
        <v>32</v>
      </c>
      <c r="H4040" s="302" t="s">
        <v>25</v>
      </c>
      <c r="I4040" s="302" t="s">
        <v>25</v>
      </c>
      <c r="J4040" s="302" t="s">
        <v>25</v>
      </c>
      <c r="K4040" s="296" t="s">
        <v>5969</v>
      </c>
      <c r="L4040" s="114"/>
      <c r="M4040" s="114"/>
      <c r="N4040" s="103"/>
      <c r="O4040" s="103" t="s">
        <v>17</v>
      </c>
    </row>
    <row r="4041" spans="1:15" ht="24" hidden="1">
      <c r="A4041" s="103">
        <f>MAX(A$3:A4040)+1</f>
        <v>3789</v>
      </c>
      <c r="B4041" s="103">
        <v>330606031</v>
      </c>
      <c r="C4041" s="244" t="s">
        <v>6992</v>
      </c>
      <c r="D4041" s="190"/>
      <c r="E4041" s="103"/>
      <c r="F4041" s="114" t="s">
        <v>36</v>
      </c>
      <c r="G4041" s="114" t="s">
        <v>32</v>
      </c>
      <c r="H4041" s="302" t="s">
        <v>25</v>
      </c>
      <c r="I4041" s="302" t="s">
        <v>25</v>
      </c>
      <c r="J4041" s="302" t="s">
        <v>25</v>
      </c>
      <c r="K4041" s="296" t="s">
        <v>4216</v>
      </c>
      <c r="L4041" s="114"/>
      <c r="M4041" s="114"/>
      <c r="N4041" s="103"/>
      <c r="O4041" s="103" t="s">
        <v>17</v>
      </c>
    </row>
    <row r="4042" spans="1:15" ht="24" hidden="1">
      <c r="A4042" s="103">
        <f>MAX(A$3:A4041)+1</f>
        <v>3790</v>
      </c>
      <c r="B4042" s="103">
        <v>330606032</v>
      </c>
      <c r="C4042" s="244" t="s">
        <v>6993</v>
      </c>
      <c r="D4042" s="190" t="s">
        <v>6994</v>
      </c>
      <c r="E4042" s="103"/>
      <c r="F4042" s="114" t="s">
        <v>23</v>
      </c>
      <c r="G4042" s="114" t="s">
        <v>32</v>
      </c>
      <c r="H4042" s="302" t="s">
        <v>25</v>
      </c>
      <c r="I4042" s="302" t="s">
        <v>25</v>
      </c>
      <c r="J4042" s="302" t="s">
        <v>25</v>
      </c>
      <c r="K4042" s="103"/>
      <c r="L4042" s="114"/>
      <c r="M4042" s="114"/>
      <c r="N4042" s="103"/>
      <c r="O4042" s="103" t="s">
        <v>17</v>
      </c>
    </row>
    <row r="4043" spans="1:15" ht="24" hidden="1">
      <c r="A4043" s="103">
        <f>MAX(A$3:A4042)+1</f>
        <v>3791</v>
      </c>
      <c r="B4043" s="103">
        <v>330606033</v>
      </c>
      <c r="C4043" s="244" t="s">
        <v>6995</v>
      </c>
      <c r="D4043" s="190" t="s">
        <v>6996</v>
      </c>
      <c r="E4043" s="103"/>
      <c r="F4043" s="114" t="s">
        <v>23</v>
      </c>
      <c r="G4043" s="114" t="s">
        <v>32</v>
      </c>
      <c r="H4043" s="302" t="s">
        <v>25</v>
      </c>
      <c r="I4043" s="302" t="s">
        <v>25</v>
      </c>
      <c r="J4043" s="302" t="s">
        <v>25</v>
      </c>
      <c r="K4043" s="103"/>
      <c r="L4043" s="114"/>
      <c r="M4043" s="114"/>
      <c r="N4043" s="103"/>
      <c r="O4043" s="103" t="s">
        <v>17</v>
      </c>
    </row>
    <row r="4044" spans="1:15" ht="22.5" hidden="1">
      <c r="A4044" s="103">
        <f>MAX(A$3:A4043)+1</f>
        <v>3792</v>
      </c>
      <c r="B4044" s="103">
        <v>330606034</v>
      </c>
      <c r="C4044" s="244" t="s">
        <v>6997</v>
      </c>
      <c r="D4044" s="190"/>
      <c r="E4044" s="103" t="s">
        <v>6998</v>
      </c>
      <c r="F4044" s="114" t="s">
        <v>23</v>
      </c>
      <c r="G4044" s="114" t="s">
        <v>32</v>
      </c>
      <c r="H4044" s="302" t="s">
        <v>25</v>
      </c>
      <c r="I4044" s="302" t="s">
        <v>25</v>
      </c>
      <c r="J4044" s="302" t="s">
        <v>25</v>
      </c>
      <c r="K4044" s="103"/>
      <c r="L4044" s="114"/>
      <c r="M4044" s="114"/>
      <c r="N4044" s="103"/>
      <c r="O4044" s="103" t="s">
        <v>17</v>
      </c>
    </row>
    <row r="4045" spans="1:15" ht="24" hidden="1">
      <c r="A4045" s="103">
        <f>MAX(A$3:A4044)+1</f>
        <v>3793</v>
      </c>
      <c r="B4045" s="103">
        <v>330606035</v>
      </c>
      <c r="C4045" s="244" t="s">
        <v>6999</v>
      </c>
      <c r="D4045" s="190" t="s">
        <v>7000</v>
      </c>
      <c r="E4045" s="103"/>
      <c r="F4045" s="114" t="s">
        <v>23</v>
      </c>
      <c r="G4045" s="114" t="s">
        <v>32</v>
      </c>
      <c r="H4045" s="302" t="s">
        <v>25</v>
      </c>
      <c r="I4045" s="302" t="s">
        <v>25</v>
      </c>
      <c r="J4045" s="302" t="s">
        <v>25</v>
      </c>
      <c r="K4045" s="103"/>
      <c r="L4045" s="114"/>
      <c r="M4045" s="114"/>
      <c r="N4045" s="103"/>
      <c r="O4045" s="103" t="s">
        <v>17</v>
      </c>
    </row>
    <row r="4046" spans="1:15" ht="24" hidden="1">
      <c r="A4046" s="103">
        <f>MAX(A$3:A4045)+1</f>
        <v>3794</v>
      </c>
      <c r="B4046" s="103">
        <v>330606036</v>
      </c>
      <c r="C4046" s="244" t="s">
        <v>7001</v>
      </c>
      <c r="D4046" s="190" t="s">
        <v>7002</v>
      </c>
      <c r="E4046" s="103"/>
      <c r="F4046" s="114" t="s">
        <v>23</v>
      </c>
      <c r="G4046" s="114" t="s">
        <v>32</v>
      </c>
      <c r="H4046" s="302" t="s">
        <v>25</v>
      </c>
      <c r="I4046" s="302" t="s">
        <v>25</v>
      </c>
      <c r="J4046" s="302" t="s">
        <v>25</v>
      </c>
      <c r="K4046" s="103"/>
      <c r="L4046" s="114"/>
      <c r="M4046" s="114"/>
      <c r="N4046" s="103"/>
      <c r="O4046" s="103" t="s">
        <v>17</v>
      </c>
    </row>
    <row r="4047" spans="1:15" ht="22.5" hidden="1">
      <c r="A4047" s="103">
        <f>MAX(A$3:A4046)+1</f>
        <v>3795</v>
      </c>
      <c r="B4047" s="103">
        <v>330606037</v>
      </c>
      <c r="C4047" s="244" t="s">
        <v>7003</v>
      </c>
      <c r="D4047" s="190" t="s">
        <v>7004</v>
      </c>
      <c r="E4047" s="103"/>
      <c r="F4047" s="114" t="s">
        <v>23</v>
      </c>
      <c r="G4047" s="114" t="s">
        <v>32</v>
      </c>
      <c r="H4047" s="302" t="s">
        <v>25</v>
      </c>
      <c r="I4047" s="302" t="s">
        <v>25</v>
      </c>
      <c r="J4047" s="302" t="s">
        <v>25</v>
      </c>
      <c r="K4047" s="103"/>
      <c r="L4047" s="114"/>
      <c r="M4047" s="114"/>
      <c r="N4047" s="103"/>
      <c r="O4047" s="103" t="s">
        <v>17</v>
      </c>
    </row>
    <row r="4048" spans="1:15" ht="22.5" hidden="1">
      <c r="A4048" s="103">
        <f>MAX(A$3:A4047)+1</f>
        <v>3796</v>
      </c>
      <c r="B4048" s="103">
        <v>330606038</v>
      </c>
      <c r="C4048" s="244" t="s">
        <v>7005</v>
      </c>
      <c r="D4048" s="190" t="s">
        <v>7004</v>
      </c>
      <c r="E4048" s="103"/>
      <c r="F4048" s="114" t="s">
        <v>23</v>
      </c>
      <c r="G4048" s="114" t="s">
        <v>32</v>
      </c>
      <c r="H4048" s="302" t="s">
        <v>25</v>
      </c>
      <c r="I4048" s="302" t="s">
        <v>25</v>
      </c>
      <c r="J4048" s="302" t="s">
        <v>25</v>
      </c>
      <c r="K4048" s="103"/>
      <c r="L4048" s="114"/>
      <c r="M4048" s="114"/>
      <c r="N4048" s="103"/>
      <c r="O4048" s="103" t="s">
        <v>17</v>
      </c>
    </row>
    <row r="4049" spans="1:15" ht="22.5" hidden="1">
      <c r="A4049" s="103">
        <f>MAX(A$3:A4048)+1</f>
        <v>3797</v>
      </c>
      <c r="B4049" s="103">
        <v>330606039</v>
      </c>
      <c r="C4049" s="244" t="s">
        <v>7006</v>
      </c>
      <c r="D4049" s="190" t="s">
        <v>7007</v>
      </c>
      <c r="E4049" s="103" t="s">
        <v>7008</v>
      </c>
      <c r="F4049" s="114" t="s">
        <v>907</v>
      </c>
      <c r="G4049" s="114" t="s">
        <v>32</v>
      </c>
      <c r="H4049" s="302" t="s">
        <v>25</v>
      </c>
      <c r="I4049" s="302" t="s">
        <v>25</v>
      </c>
      <c r="J4049" s="302" t="s">
        <v>25</v>
      </c>
      <c r="K4049" s="296" t="s">
        <v>6754</v>
      </c>
      <c r="L4049" s="114"/>
      <c r="M4049" s="114"/>
      <c r="N4049" s="103"/>
      <c r="O4049" s="103" t="s">
        <v>17</v>
      </c>
    </row>
    <row r="4050" spans="1:15" ht="22.5" hidden="1">
      <c r="A4050" s="103">
        <f>MAX(A$3:A4049)+1</f>
        <v>3798</v>
      </c>
      <c r="B4050" s="103">
        <v>330606040</v>
      </c>
      <c r="C4050" s="244" t="s">
        <v>7009</v>
      </c>
      <c r="D4050" s="190"/>
      <c r="E4050" s="103"/>
      <c r="F4050" s="114" t="s">
        <v>31</v>
      </c>
      <c r="G4050" s="114" t="s">
        <v>32</v>
      </c>
      <c r="H4050" s="302" t="s">
        <v>25</v>
      </c>
      <c r="I4050" s="302" t="s">
        <v>25</v>
      </c>
      <c r="J4050" s="302" t="s">
        <v>25</v>
      </c>
      <c r="K4050" s="103"/>
      <c r="L4050" s="114"/>
      <c r="M4050" s="114"/>
      <c r="N4050" s="103"/>
      <c r="O4050" s="103" t="s">
        <v>17</v>
      </c>
    </row>
    <row r="4051" spans="1:15" ht="22.5" hidden="1">
      <c r="A4051" s="103">
        <f>MAX(A$3:A4050)+1</f>
        <v>3799</v>
      </c>
      <c r="B4051" s="103">
        <v>330606041</v>
      </c>
      <c r="C4051" s="244" t="s">
        <v>7010</v>
      </c>
      <c r="D4051" s="190" t="s">
        <v>7011</v>
      </c>
      <c r="E4051" s="103"/>
      <c r="F4051" s="114" t="s">
        <v>31</v>
      </c>
      <c r="G4051" s="114" t="s">
        <v>32</v>
      </c>
      <c r="H4051" s="302" t="s">
        <v>25</v>
      </c>
      <c r="I4051" s="302" t="s">
        <v>25</v>
      </c>
      <c r="J4051" s="302" t="s">
        <v>25</v>
      </c>
      <c r="K4051" s="103"/>
      <c r="L4051" s="114"/>
      <c r="M4051" s="114"/>
      <c r="N4051" s="103"/>
      <c r="O4051" s="103" t="s">
        <v>17</v>
      </c>
    </row>
    <row r="4052" spans="1:15" ht="22.5" hidden="1">
      <c r="A4052" s="103">
        <f>MAX(A$3:A4051)+1</f>
        <v>3800</v>
      </c>
      <c r="B4052" s="103">
        <v>330606042</v>
      </c>
      <c r="C4052" s="244" t="s">
        <v>7012</v>
      </c>
      <c r="D4052" s="190" t="s">
        <v>7013</v>
      </c>
      <c r="E4052" s="103"/>
      <c r="F4052" s="114" t="s">
        <v>31</v>
      </c>
      <c r="G4052" s="114" t="s">
        <v>32</v>
      </c>
      <c r="H4052" s="302" t="s">
        <v>25</v>
      </c>
      <c r="I4052" s="302" t="s">
        <v>25</v>
      </c>
      <c r="J4052" s="302" t="s">
        <v>25</v>
      </c>
      <c r="K4052" s="103"/>
      <c r="L4052" s="114"/>
      <c r="M4052" s="114"/>
      <c r="N4052" s="103"/>
      <c r="O4052" s="103" t="s">
        <v>17</v>
      </c>
    </row>
    <row r="4053" spans="1:15" s="87" customFormat="1" ht="22.5" hidden="1">
      <c r="A4053" s="103"/>
      <c r="B4053" s="103">
        <v>330607</v>
      </c>
      <c r="C4053" s="103" t="s">
        <v>7014</v>
      </c>
      <c r="D4053" s="103" t="s">
        <v>7015</v>
      </c>
      <c r="E4053" s="103"/>
      <c r="F4053" s="114"/>
      <c r="G4053" s="114"/>
      <c r="H4053" s="302" t="s">
        <v>25</v>
      </c>
      <c r="I4053" s="302" t="s">
        <v>25</v>
      </c>
      <c r="J4053" s="302" t="s">
        <v>25</v>
      </c>
      <c r="K4053" s="103" t="s">
        <v>4216</v>
      </c>
      <c r="L4053" s="114"/>
      <c r="M4053" s="114"/>
      <c r="N4053" s="103"/>
      <c r="O4053" s="103" t="s">
        <v>17</v>
      </c>
    </row>
    <row r="4054" spans="1:15" ht="22.5" hidden="1">
      <c r="A4054" s="103">
        <f>MAX(A$3:A4053)+1</f>
        <v>3801</v>
      </c>
      <c r="B4054" s="103">
        <v>330607001</v>
      </c>
      <c r="C4054" s="244" t="s">
        <v>7016</v>
      </c>
      <c r="D4054" s="190" t="s">
        <v>7017</v>
      </c>
      <c r="E4054" s="244" t="s">
        <v>4122</v>
      </c>
      <c r="F4054" s="114" t="s">
        <v>36</v>
      </c>
      <c r="G4054" s="114" t="s">
        <v>3984</v>
      </c>
      <c r="H4054" s="302" t="s">
        <v>25</v>
      </c>
      <c r="I4054" s="302" t="s">
        <v>25</v>
      </c>
      <c r="J4054" s="302" t="s">
        <v>25</v>
      </c>
      <c r="K4054" s="296" t="s">
        <v>4216</v>
      </c>
      <c r="L4054" s="114"/>
      <c r="M4054" s="114"/>
      <c r="N4054" s="103"/>
      <c r="O4054" s="103" t="s">
        <v>17</v>
      </c>
    </row>
    <row r="4055" spans="1:15" ht="24" hidden="1">
      <c r="A4055" s="103">
        <f>MAX(A$3:A4054)+1</f>
        <v>3802</v>
      </c>
      <c r="B4055" s="103" t="s">
        <v>7018</v>
      </c>
      <c r="C4055" s="181" t="s">
        <v>7019</v>
      </c>
      <c r="D4055" s="190"/>
      <c r="E4055" s="244"/>
      <c r="F4055" s="114" t="s">
        <v>36</v>
      </c>
      <c r="G4055" s="114" t="s">
        <v>3984</v>
      </c>
      <c r="H4055" s="302" t="s">
        <v>25</v>
      </c>
      <c r="I4055" s="302" t="s">
        <v>25</v>
      </c>
      <c r="J4055" s="302" t="s">
        <v>25</v>
      </c>
      <c r="K4055" s="244" t="s">
        <v>7020</v>
      </c>
      <c r="L4055" s="114"/>
      <c r="M4055" s="114"/>
      <c r="N4055" s="103"/>
      <c r="O4055" s="103" t="s">
        <v>17</v>
      </c>
    </row>
    <row r="4056" spans="1:15" ht="22.5" hidden="1">
      <c r="A4056" s="103">
        <f>MAX(A$3:A4055)+1</f>
        <v>3803</v>
      </c>
      <c r="B4056" s="103">
        <v>330607002</v>
      </c>
      <c r="C4056" s="244" t="s">
        <v>7021</v>
      </c>
      <c r="D4056" s="190" t="s">
        <v>7022</v>
      </c>
      <c r="E4056" s="244" t="s">
        <v>4122</v>
      </c>
      <c r="F4056" s="114" t="s">
        <v>36</v>
      </c>
      <c r="G4056" s="114" t="s">
        <v>3984</v>
      </c>
      <c r="H4056" s="302" t="s">
        <v>25</v>
      </c>
      <c r="I4056" s="302" t="s">
        <v>25</v>
      </c>
      <c r="J4056" s="302" t="s">
        <v>25</v>
      </c>
      <c r="K4056" s="296" t="s">
        <v>4216</v>
      </c>
      <c r="L4056" s="114"/>
      <c r="M4056" s="114"/>
      <c r="N4056" s="103"/>
      <c r="O4056" s="103" t="s">
        <v>17</v>
      </c>
    </row>
    <row r="4057" spans="1:15" ht="22.5" hidden="1">
      <c r="A4057" s="103">
        <f>MAX(A$3:A4056)+1</f>
        <v>3804</v>
      </c>
      <c r="B4057" s="103">
        <v>330607003</v>
      </c>
      <c r="C4057" s="244" t="s">
        <v>7023</v>
      </c>
      <c r="D4057" s="190" t="s">
        <v>7022</v>
      </c>
      <c r="E4057" s="244" t="s">
        <v>4122</v>
      </c>
      <c r="F4057" s="114" t="s">
        <v>36</v>
      </c>
      <c r="G4057" s="114" t="s">
        <v>3984</v>
      </c>
      <c r="H4057" s="302" t="s">
        <v>25</v>
      </c>
      <c r="I4057" s="302" t="s">
        <v>25</v>
      </c>
      <c r="J4057" s="302" t="s">
        <v>25</v>
      </c>
      <c r="K4057" s="296" t="s">
        <v>4216</v>
      </c>
      <c r="L4057" s="114"/>
      <c r="M4057" s="114"/>
      <c r="N4057" s="103"/>
      <c r="O4057" s="103" t="s">
        <v>17</v>
      </c>
    </row>
    <row r="4058" spans="1:15" ht="22.5" hidden="1">
      <c r="A4058" s="103">
        <f>MAX(A$3:A4057)+1</f>
        <v>3805</v>
      </c>
      <c r="B4058" s="103">
        <v>330607004</v>
      </c>
      <c r="C4058" s="244" t="s">
        <v>7024</v>
      </c>
      <c r="D4058" s="190" t="s">
        <v>7025</v>
      </c>
      <c r="E4058" s="244" t="s">
        <v>4122</v>
      </c>
      <c r="F4058" s="114" t="s">
        <v>23</v>
      </c>
      <c r="G4058" s="114" t="s">
        <v>3984</v>
      </c>
      <c r="H4058" s="302" t="s">
        <v>25</v>
      </c>
      <c r="I4058" s="302" t="s">
        <v>25</v>
      </c>
      <c r="J4058" s="302" t="s">
        <v>25</v>
      </c>
      <c r="K4058" s="103"/>
      <c r="L4058" s="114"/>
      <c r="M4058" s="114"/>
      <c r="N4058" s="103"/>
      <c r="O4058" s="103" t="s">
        <v>17</v>
      </c>
    </row>
    <row r="4059" spans="1:15" ht="33.75" hidden="1">
      <c r="A4059" s="103">
        <f>MAX(A$3:A4058)+1</f>
        <v>3806</v>
      </c>
      <c r="B4059" s="103">
        <v>330607005</v>
      </c>
      <c r="C4059" s="244" t="s">
        <v>7026</v>
      </c>
      <c r="D4059" s="190" t="s">
        <v>7027</v>
      </c>
      <c r="E4059" s="244" t="s">
        <v>4122</v>
      </c>
      <c r="F4059" s="114" t="s">
        <v>23</v>
      </c>
      <c r="G4059" s="114" t="s">
        <v>3878</v>
      </c>
      <c r="H4059" s="302" t="s">
        <v>25</v>
      </c>
      <c r="I4059" s="302" t="s">
        <v>25</v>
      </c>
      <c r="J4059" s="302" t="s">
        <v>25</v>
      </c>
      <c r="K4059" s="103"/>
      <c r="L4059" s="114"/>
      <c r="M4059" s="114"/>
      <c r="N4059" s="103"/>
      <c r="O4059" s="103" t="s">
        <v>17</v>
      </c>
    </row>
    <row r="4060" spans="1:15" ht="22.5" hidden="1">
      <c r="A4060" s="103">
        <f>MAX(A$3:A4059)+1</f>
        <v>3807</v>
      </c>
      <c r="B4060" s="103">
        <v>330607006</v>
      </c>
      <c r="C4060" s="244" t="s">
        <v>7028</v>
      </c>
      <c r="D4060" s="190" t="s">
        <v>7029</v>
      </c>
      <c r="E4060" s="244" t="s">
        <v>4122</v>
      </c>
      <c r="F4060" s="114" t="s">
        <v>23</v>
      </c>
      <c r="G4060" s="114" t="s">
        <v>32</v>
      </c>
      <c r="H4060" s="302" t="s">
        <v>25</v>
      </c>
      <c r="I4060" s="302" t="s">
        <v>25</v>
      </c>
      <c r="J4060" s="302" t="s">
        <v>25</v>
      </c>
      <c r="K4060" s="103"/>
      <c r="L4060" s="114"/>
      <c r="M4060" s="114"/>
      <c r="N4060" s="103"/>
      <c r="O4060" s="103" t="s">
        <v>17</v>
      </c>
    </row>
    <row r="4061" spans="1:15" ht="22.5" hidden="1">
      <c r="A4061" s="103">
        <f>MAX(A$3:A4060)+1</f>
        <v>3808</v>
      </c>
      <c r="B4061" s="103">
        <v>330607007</v>
      </c>
      <c r="C4061" s="244" t="s">
        <v>7030</v>
      </c>
      <c r="D4061" s="190" t="s">
        <v>7031</v>
      </c>
      <c r="E4061" s="244" t="s">
        <v>4122</v>
      </c>
      <c r="F4061" s="114" t="s">
        <v>23</v>
      </c>
      <c r="G4061" s="114" t="s">
        <v>32</v>
      </c>
      <c r="H4061" s="302" t="s">
        <v>25</v>
      </c>
      <c r="I4061" s="302" t="s">
        <v>25</v>
      </c>
      <c r="J4061" s="302" t="s">
        <v>25</v>
      </c>
      <c r="K4061" s="103"/>
      <c r="L4061" s="114"/>
      <c r="M4061" s="114"/>
      <c r="N4061" s="103"/>
      <c r="O4061" s="103" t="s">
        <v>17</v>
      </c>
    </row>
    <row r="4062" spans="1:15" ht="22.5" hidden="1">
      <c r="A4062" s="103">
        <f>MAX(A$3:A4061)+1</f>
        <v>3809</v>
      </c>
      <c r="B4062" s="103">
        <v>330607008</v>
      </c>
      <c r="C4062" s="244" t="s">
        <v>7032</v>
      </c>
      <c r="D4062" s="323" t="s">
        <v>7033</v>
      </c>
      <c r="E4062" s="244"/>
      <c r="F4062" s="114" t="s">
        <v>23</v>
      </c>
      <c r="G4062" s="114" t="s">
        <v>32</v>
      </c>
      <c r="H4062" s="302" t="s">
        <v>25</v>
      </c>
      <c r="I4062" s="302" t="s">
        <v>25</v>
      </c>
      <c r="J4062" s="302" t="s">
        <v>25</v>
      </c>
      <c r="K4062" s="103"/>
      <c r="L4062" s="114"/>
      <c r="M4062" s="114"/>
      <c r="N4062" s="103"/>
      <c r="O4062" s="103" t="s">
        <v>17</v>
      </c>
    </row>
    <row r="4063" spans="1:15" ht="22.5" hidden="1">
      <c r="A4063" s="103">
        <f>MAX(A$3:A4062)+1</f>
        <v>3810</v>
      </c>
      <c r="B4063" s="103">
        <v>330607009</v>
      </c>
      <c r="C4063" s="244" t="s">
        <v>7034</v>
      </c>
      <c r="D4063" s="190"/>
      <c r="E4063" s="244"/>
      <c r="F4063" s="114" t="s">
        <v>23</v>
      </c>
      <c r="G4063" s="114" t="s">
        <v>32</v>
      </c>
      <c r="H4063" s="302" t="s">
        <v>25</v>
      </c>
      <c r="I4063" s="302" t="s">
        <v>25</v>
      </c>
      <c r="J4063" s="302" t="s">
        <v>25</v>
      </c>
      <c r="K4063" s="103"/>
      <c r="L4063" s="114"/>
      <c r="M4063" s="114"/>
      <c r="N4063" s="103"/>
      <c r="O4063" s="103" t="s">
        <v>17</v>
      </c>
    </row>
    <row r="4064" spans="1:15" ht="22.5" hidden="1">
      <c r="A4064" s="103">
        <f>MAX(A$3:A4063)+1</f>
        <v>3811</v>
      </c>
      <c r="B4064" s="103">
        <v>330607010</v>
      </c>
      <c r="C4064" s="244" t="s">
        <v>7035</v>
      </c>
      <c r="D4064" s="190" t="s">
        <v>7036</v>
      </c>
      <c r="E4064" s="244"/>
      <c r="F4064" s="114" t="s">
        <v>23</v>
      </c>
      <c r="G4064" s="114" t="s">
        <v>719</v>
      </c>
      <c r="H4064" s="302" t="s">
        <v>25</v>
      </c>
      <c r="I4064" s="302" t="s">
        <v>25</v>
      </c>
      <c r="J4064" s="302" t="s">
        <v>25</v>
      </c>
      <c r="K4064" s="103"/>
      <c r="L4064" s="114"/>
      <c r="M4064" s="114"/>
      <c r="N4064" s="103"/>
      <c r="O4064" s="103" t="s">
        <v>17</v>
      </c>
    </row>
    <row r="4065" spans="1:15" ht="22.5" hidden="1">
      <c r="A4065" s="103">
        <f>MAX(A$3:A4064)+1</f>
        <v>3812</v>
      </c>
      <c r="B4065" s="103">
        <v>330607011</v>
      </c>
      <c r="C4065" s="244" t="s">
        <v>7037</v>
      </c>
      <c r="D4065" s="190" t="s">
        <v>7038</v>
      </c>
      <c r="E4065" s="244" t="s">
        <v>4122</v>
      </c>
      <c r="F4065" s="114" t="s">
        <v>23</v>
      </c>
      <c r="G4065" s="114" t="s">
        <v>32</v>
      </c>
      <c r="H4065" s="302" t="s">
        <v>25</v>
      </c>
      <c r="I4065" s="302" t="s">
        <v>25</v>
      </c>
      <c r="J4065" s="302" t="s">
        <v>25</v>
      </c>
      <c r="K4065" s="103"/>
      <c r="L4065" s="114"/>
      <c r="M4065" s="114"/>
      <c r="N4065" s="103"/>
      <c r="O4065" s="103" t="s">
        <v>17</v>
      </c>
    </row>
    <row r="4066" spans="1:15" ht="33.75" hidden="1">
      <c r="A4066" s="103">
        <f>MAX(A$3:A4065)+1</f>
        <v>3813</v>
      </c>
      <c r="B4066" s="103">
        <v>330607012</v>
      </c>
      <c r="C4066" s="244" t="s">
        <v>7039</v>
      </c>
      <c r="D4066" s="190" t="s">
        <v>7040</v>
      </c>
      <c r="E4066" s="244" t="s">
        <v>4122</v>
      </c>
      <c r="F4066" s="114" t="s">
        <v>23</v>
      </c>
      <c r="G4066" s="114" t="s">
        <v>32</v>
      </c>
      <c r="H4066" s="302" t="s">
        <v>25</v>
      </c>
      <c r="I4066" s="302" t="s">
        <v>25</v>
      </c>
      <c r="J4066" s="302" t="s">
        <v>25</v>
      </c>
      <c r="K4066" s="103"/>
      <c r="L4066" s="114"/>
      <c r="M4066" s="114"/>
      <c r="N4066" s="103"/>
      <c r="O4066" s="103" t="s">
        <v>17</v>
      </c>
    </row>
    <row r="4067" spans="1:15" ht="24" hidden="1">
      <c r="A4067" s="103">
        <f>MAX(A$3:A4066)+1</f>
        <v>3814</v>
      </c>
      <c r="B4067" s="103">
        <v>330607013</v>
      </c>
      <c r="C4067" s="244" t="s">
        <v>7041</v>
      </c>
      <c r="D4067" s="190" t="s">
        <v>7042</v>
      </c>
      <c r="E4067" s="244" t="s">
        <v>7043</v>
      </c>
      <c r="F4067" s="114" t="s">
        <v>23</v>
      </c>
      <c r="G4067" s="114" t="s">
        <v>666</v>
      </c>
      <c r="H4067" s="302" t="s">
        <v>25</v>
      </c>
      <c r="I4067" s="302" t="s">
        <v>25</v>
      </c>
      <c r="J4067" s="302" t="s">
        <v>25</v>
      </c>
      <c r="K4067" s="103"/>
      <c r="L4067" s="114"/>
      <c r="M4067" s="114"/>
      <c r="N4067" s="103"/>
      <c r="O4067" s="103" t="s">
        <v>17</v>
      </c>
    </row>
    <row r="4068" spans="1:15" ht="22.5" hidden="1">
      <c r="A4068" s="103">
        <f>MAX(A$3:A4067)+1</f>
        <v>3815</v>
      </c>
      <c r="B4068" s="103" t="s">
        <v>7044</v>
      </c>
      <c r="C4068" s="181" t="s">
        <v>7045</v>
      </c>
      <c r="D4068" s="190"/>
      <c r="E4068" s="244"/>
      <c r="F4068" s="114" t="s">
        <v>3112</v>
      </c>
      <c r="G4068" s="114" t="s">
        <v>32</v>
      </c>
      <c r="H4068" s="302" t="s">
        <v>25</v>
      </c>
      <c r="I4068" s="302" t="s">
        <v>25</v>
      </c>
      <c r="J4068" s="302" t="s">
        <v>25</v>
      </c>
      <c r="K4068" s="296" t="s">
        <v>7046</v>
      </c>
      <c r="L4068" s="114"/>
      <c r="M4068" s="114"/>
      <c r="N4068" s="103"/>
      <c r="O4068" s="103" t="s">
        <v>17</v>
      </c>
    </row>
    <row r="4069" spans="1:15" ht="45" hidden="1">
      <c r="A4069" s="103">
        <f>MAX(A$3:A4068)+1</f>
        <v>3816</v>
      </c>
      <c r="B4069" s="103">
        <v>330607014</v>
      </c>
      <c r="C4069" s="244" t="s">
        <v>7047</v>
      </c>
      <c r="D4069" s="323" t="s">
        <v>7048</v>
      </c>
      <c r="E4069" s="244" t="s">
        <v>4122</v>
      </c>
      <c r="F4069" s="114" t="s">
        <v>23</v>
      </c>
      <c r="G4069" s="114" t="s">
        <v>719</v>
      </c>
      <c r="H4069" s="302" t="s">
        <v>25</v>
      </c>
      <c r="I4069" s="302" t="s">
        <v>25</v>
      </c>
      <c r="J4069" s="302" t="s">
        <v>25</v>
      </c>
      <c r="K4069" s="103"/>
      <c r="L4069" s="114"/>
      <c r="M4069" s="114"/>
      <c r="N4069" s="103"/>
      <c r="O4069" s="103" t="s">
        <v>17</v>
      </c>
    </row>
    <row r="4070" spans="1:15" ht="33.75" hidden="1">
      <c r="A4070" s="103">
        <f>MAX(A$3:A4069)+1</f>
        <v>3817</v>
      </c>
      <c r="B4070" s="103">
        <v>330607015</v>
      </c>
      <c r="C4070" s="244" t="s">
        <v>7049</v>
      </c>
      <c r="D4070" s="190" t="s">
        <v>7050</v>
      </c>
      <c r="E4070" s="244" t="s">
        <v>7051</v>
      </c>
      <c r="F4070" s="114" t="s">
        <v>36</v>
      </c>
      <c r="G4070" s="114" t="s">
        <v>719</v>
      </c>
      <c r="H4070" s="302" t="s">
        <v>25</v>
      </c>
      <c r="I4070" s="302" t="s">
        <v>25</v>
      </c>
      <c r="J4070" s="302" t="s">
        <v>25</v>
      </c>
      <c r="K4070" s="296" t="s">
        <v>4216</v>
      </c>
      <c r="L4070" s="114"/>
      <c r="M4070" s="114"/>
      <c r="N4070" s="103"/>
      <c r="O4070" s="103" t="s">
        <v>17</v>
      </c>
    </row>
    <row r="4071" spans="1:15" ht="22.5" hidden="1">
      <c r="A4071" s="103">
        <f>MAX(A$3:A4070)+1</f>
        <v>3818</v>
      </c>
      <c r="B4071" s="103">
        <v>330607016</v>
      </c>
      <c r="C4071" s="244" t="s">
        <v>7052</v>
      </c>
      <c r="D4071" s="190" t="s">
        <v>7053</v>
      </c>
      <c r="E4071" s="244"/>
      <c r="F4071" s="114" t="s">
        <v>36</v>
      </c>
      <c r="G4071" s="114" t="s">
        <v>719</v>
      </c>
      <c r="H4071" s="302" t="s">
        <v>25</v>
      </c>
      <c r="I4071" s="302" t="s">
        <v>25</v>
      </c>
      <c r="J4071" s="302" t="s">
        <v>25</v>
      </c>
      <c r="K4071" s="296" t="s">
        <v>4216</v>
      </c>
      <c r="L4071" s="114"/>
      <c r="M4071" s="114"/>
      <c r="N4071" s="103"/>
      <c r="O4071" s="103" t="s">
        <v>17</v>
      </c>
    </row>
    <row r="4072" spans="1:15" ht="33.75" hidden="1">
      <c r="A4072" s="103">
        <f>MAX(A$3:A4071)+1</f>
        <v>3819</v>
      </c>
      <c r="B4072" s="103">
        <v>330607017</v>
      </c>
      <c r="C4072" s="322" t="s">
        <v>7054</v>
      </c>
      <c r="D4072" s="190" t="s">
        <v>7055</v>
      </c>
      <c r="E4072" s="322" t="s">
        <v>7056</v>
      </c>
      <c r="F4072" s="114" t="s">
        <v>36</v>
      </c>
      <c r="G4072" s="114" t="s">
        <v>719</v>
      </c>
      <c r="H4072" s="302" t="s">
        <v>25</v>
      </c>
      <c r="I4072" s="302" t="s">
        <v>25</v>
      </c>
      <c r="J4072" s="302" t="s">
        <v>25</v>
      </c>
      <c r="K4072" s="296" t="s">
        <v>4216</v>
      </c>
      <c r="L4072" s="114"/>
      <c r="M4072" s="114"/>
      <c r="N4072" s="103"/>
      <c r="O4072" s="103" t="s">
        <v>17</v>
      </c>
    </row>
    <row r="4073" spans="1:15" s="87" customFormat="1" ht="22.5" hidden="1">
      <c r="A4073" s="103"/>
      <c r="B4073" s="103">
        <v>330608</v>
      </c>
      <c r="C4073" s="103" t="s">
        <v>7057</v>
      </c>
      <c r="D4073" s="103" t="s">
        <v>7058</v>
      </c>
      <c r="E4073" s="103"/>
      <c r="F4073" s="114"/>
      <c r="G4073" s="114"/>
      <c r="H4073" s="302"/>
      <c r="I4073" s="302"/>
      <c r="J4073" s="302"/>
      <c r="K4073" s="103"/>
      <c r="L4073" s="114"/>
      <c r="M4073" s="114"/>
      <c r="N4073" s="103"/>
      <c r="O4073" s="103" t="s">
        <v>17</v>
      </c>
    </row>
    <row r="4074" spans="1:15" ht="56.25" hidden="1">
      <c r="A4074" s="103">
        <f>MAX(A$3:A4073)+1</f>
        <v>3820</v>
      </c>
      <c r="B4074" s="103">
        <v>330608001</v>
      </c>
      <c r="C4074" s="244" t="s">
        <v>7059</v>
      </c>
      <c r="D4074" s="190" t="s">
        <v>7060</v>
      </c>
      <c r="E4074" s="103"/>
      <c r="F4074" s="114" t="s">
        <v>31</v>
      </c>
      <c r="G4074" s="114" t="s">
        <v>32</v>
      </c>
      <c r="H4074" s="302" t="s">
        <v>25</v>
      </c>
      <c r="I4074" s="302" t="s">
        <v>25</v>
      </c>
      <c r="J4074" s="302" t="s">
        <v>25</v>
      </c>
      <c r="K4074" s="103"/>
      <c r="L4074" s="114"/>
      <c r="M4074" s="114"/>
      <c r="N4074" s="103"/>
      <c r="O4074" s="103" t="s">
        <v>17</v>
      </c>
    </row>
    <row r="4075" spans="1:15" ht="56.25" hidden="1">
      <c r="A4075" s="103">
        <f>MAX(A$3:A4074)+1</f>
        <v>3821</v>
      </c>
      <c r="B4075" s="103">
        <v>330608002</v>
      </c>
      <c r="C4075" s="244" t="s">
        <v>7061</v>
      </c>
      <c r="D4075" s="190" t="s">
        <v>7062</v>
      </c>
      <c r="E4075" s="103"/>
      <c r="F4075" s="114" t="s">
        <v>31</v>
      </c>
      <c r="G4075" s="114" t="s">
        <v>32</v>
      </c>
      <c r="H4075" s="302" t="s">
        <v>25</v>
      </c>
      <c r="I4075" s="302" t="s">
        <v>25</v>
      </c>
      <c r="J4075" s="302" t="s">
        <v>25</v>
      </c>
      <c r="K4075" s="103"/>
      <c r="L4075" s="114"/>
      <c r="M4075" s="114"/>
      <c r="N4075" s="103"/>
      <c r="O4075" s="103" t="s">
        <v>17</v>
      </c>
    </row>
    <row r="4076" spans="1:15" ht="56.25" hidden="1">
      <c r="A4076" s="103">
        <f>MAX(A$3:A4075)+1</f>
        <v>3822</v>
      </c>
      <c r="B4076" s="103">
        <v>330608003</v>
      </c>
      <c r="C4076" s="244" t="s">
        <v>7063</v>
      </c>
      <c r="D4076" s="190" t="s">
        <v>7064</v>
      </c>
      <c r="E4076" s="103"/>
      <c r="F4076" s="114" t="s">
        <v>31</v>
      </c>
      <c r="G4076" s="114" t="s">
        <v>32</v>
      </c>
      <c r="H4076" s="302" t="s">
        <v>25</v>
      </c>
      <c r="I4076" s="302" t="s">
        <v>25</v>
      </c>
      <c r="J4076" s="302" t="s">
        <v>25</v>
      </c>
      <c r="K4076" s="103"/>
      <c r="L4076" s="114"/>
      <c r="M4076" s="114"/>
      <c r="N4076" s="103"/>
      <c r="O4076" s="103" t="s">
        <v>17</v>
      </c>
    </row>
    <row r="4077" spans="1:15" ht="22.5" hidden="1">
      <c r="A4077" s="103">
        <f>MAX(A$3:A4076)+1</f>
        <v>3823</v>
      </c>
      <c r="B4077" s="103">
        <v>330608004</v>
      </c>
      <c r="C4077" s="244" t="s">
        <v>7065</v>
      </c>
      <c r="D4077" s="190" t="s">
        <v>7066</v>
      </c>
      <c r="E4077" s="244" t="s">
        <v>7067</v>
      </c>
      <c r="F4077" s="114" t="s">
        <v>31</v>
      </c>
      <c r="G4077" s="114" t="s">
        <v>3984</v>
      </c>
      <c r="H4077" s="302" t="s">
        <v>25</v>
      </c>
      <c r="I4077" s="302" t="s">
        <v>25</v>
      </c>
      <c r="J4077" s="302" t="s">
        <v>25</v>
      </c>
      <c r="K4077" s="103"/>
      <c r="L4077" s="114"/>
      <c r="M4077" s="114"/>
      <c r="N4077" s="103"/>
      <c r="O4077" s="103" t="s">
        <v>17</v>
      </c>
    </row>
    <row r="4078" spans="1:15" ht="22.5" hidden="1">
      <c r="A4078" s="103">
        <f>MAX(A$3:A4077)+1</f>
        <v>3824</v>
      </c>
      <c r="B4078" s="103">
        <v>330608005</v>
      </c>
      <c r="C4078" s="244" t="s">
        <v>7068</v>
      </c>
      <c r="D4078" s="190" t="s">
        <v>7066</v>
      </c>
      <c r="E4078" s="244" t="s">
        <v>7067</v>
      </c>
      <c r="F4078" s="114" t="s">
        <v>31</v>
      </c>
      <c r="G4078" s="114" t="s">
        <v>3984</v>
      </c>
      <c r="H4078" s="302" t="s">
        <v>25</v>
      </c>
      <c r="I4078" s="302" t="s">
        <v>25</v>
      </c>
      <c r="J4078" s="302" t="s">
        <v>25</v>
      </c>
      <c r="K4078" s="103"/>
      <c r="L4078" s="114"/>
      <c r="M4078" s="114"/>
      <c r="N4078" s="103"/>
      <c r="O4078" s="103" t="s">
        <v>17</v>
      </c>
    </row>
    <row r="4079" spans="1:15" ht="22.5" hidden="1">
      <c r="A4079" s="103">
        <f>MAX(A$3:A4078)+1</f>
        <v>3825</v>
      </c>
      <c r="B4079" s="103">
        <v>330608006</v>
      </c>
      <c r="C4079" s="244" t="s">
        <v>7069</v>
      </c>
      <c r="D4079" s="190" t="s">
        <v>7070</v>
      </c>
      <c r="E4079" s="244" t="s">
        <v>4122</v>
      </c>
      <c r="F4079" s="114" t="s">
        <v>31</v>
      </c>
      <c r="G4079" s="114" t="s">
        <v>3984</v>
      </c>
      <c r="H4079" s="302" t="s">
        <v>25</v>
      </c>
      <c r="I4079" s="302" t="s">
        <v>25</v>
      </c>
      <c r="J4079" s="302" t="s">
        <v>25</v>
      </c>
      <c r="K4079" s="103"/>
      <c r="L4079" s="114"/>
      <c r="M4079" s="114"/>
      <c r="N4079" s="103"/>
      <c r="O4079" s="103" t="s">
        <v>17</v>
      </c>
    </row>
    <row r="4080" spans="1:15" ht="22.5" hidden="1">
      <c r="A4080" s="103">
        <f>MAX(A$3:A4079)+1</f>
        <v>3826</v>
      </c>
      <c r="B4080" s="103">
        <v>330608007</v>
      </c>
      <c r="C4080" s="244" t="s">
        <v>7071</v>
      </c>
      <c r="D4080" s="190" t="s">
        <v>7072</v>
      </c>
      <c r="E4080" s="244" t="s">
        <v>7073</v>
      </c>
      <c r="F4080" s="114" t="s">
        <v>31</v>
      </c>
      <c r="G4080" s="114" t="s">
        <v>719</v>
      </c>
      <c r="H4080" s="302" t="s">
        <v>25</v>
      </c>
      <c r="I4080" s="302" t="s">
        <v>25</v>
      </c>
      <c r="J4080" s="302" t="s">
        <v>25</v>
      </c>
      <c r="K4080" s="103"/>
      <c r="L4080" s="114"/>
      <c r="M4080" s="114"/>
      <c r="N4080" s="103"/>
      <c r="O4080" s="103" t="s">
        <v>17</v>
      </c>
    </row>
    <row r="4081" spans="1:15" ht="22.5" hidden="1">
      <c r="A4081" s="103">
        <f>MAX(A$3:A4080)+1</f>
        <v>3827</v>
      </c>
      <c r="B4081" s="103">
        <v>330608008</v>
      </c>
      <c r="C4081" s="244" t="s">
        <v>7074</v>
      </c>
      <c r="D4081" s="190" t="s">
        <v>7075</v>
      </c>
      <c r="E4081" s="244" t="s">
        <v>4122</v>
      </c>
      <c r="F4081" s="114" t="s">
        <v>31</v>
      </c>
      <c r="G4081" s="114" t="s">
        <v>719</v>
      </c>
      <c r="H4081" s="302" t="s">
        <v>25</v>
      </c>
      <c r="I4081" s="302" t="s">
        <v>25</v>
      </c>
      <c r="J4081" s="302" t="s">
        <v>25</v>
      </c>
      <c r="K4081" s="103"/>
      <c r="L4081" s="114"/>
      <c r="M4081" s="114"/>
      <c r="N4081" s="103"/>
      <c r="O4081" s="103" t="s">
        <v>17</v>
      </c>
    </row>
    <row r="4082" spans="1:15" ht="22.5" hidden="1">
      <c r="A4082" s="103">
        <f>MAX(A$3:A4081)+1</f>
        <v>3828</v>
      </c>
      <c r="B4082" s="103">
        <v>330608009</v>
      </c>
      <c r="C4082" s="244" t="s">
        <v>7076</v>
      </c>
      <c r="D4082" s="190" t="s">
        <v>7077</v>
      </c>
      <c r="E4082" s="244" t="s">
        <v>4122</v>
      </c>
      <c r="F4082" s="114" t="s">
        <v>31</v>
      </c>
      <c r="G4082" s="114" t="s">
        <v>268</v>
      </c>
      <c r="H4082" s="302" t="s">
        <v>25</v>
      </c>
      <c r="I4082" s="302" t="s">
        <v>25</v>
      </c>
      <c r="J4082" s="302" t="s">
        <v>25</v>
      </c>
      <c r="K4082" s="103"/>
      <c r="L4082" s="114"/>
      <c r="M4082" s="114"/>
      <c r="N4082" s="103"/>
      <c r="O4082" s="103" t="s">
        <v>17</v>
      </c>
    </row>
    <row r="4083" spans="1:15" ht="22.5" hidden="1">
      <c r="A4083" s="103">
        <f>MAX(A$3:A4082)+1</f>
        <v>3829</v>
      </c>
      <c r="B4083" s="103">
        <v>330608010</v>
      </c>
      <c r="C4083" s="244" t="s">
        <v>7078</v>
      </c>
      <c r="D4083" s="190" t="s">
        <v>7075</v>
      </c>
      <c r="E4083" s="244" t="s">
        <v>4122</v>
      </c>
      <c r="F4083" s="114" t="s">
        <v>31</v>
      </c>
      <c r="G4083" s="114" t="s">
        <v>268</v>
      </c>
      <c r="H4083" s="302" t="s">
        <v>25</v>
      </c>
      <c r="I4083" s="302" t="s">
        <v>25</v>
      </c>
      <c r="J4083" s="302" t="s">
        <v>25</v>
      </c>
      <c r="K4083" s="103"/>
      <c r="L4083" s="114"/>
      <c r="M4083" s="114"/>
      <c r="N4083" s="103"/>
      <c r="O4083" s="103" t="s">
        <v>17</v>
      </c>
    </row>
    <row r="4084" spans="1:15" ht="22.5" hidden="1">
      <c r="A4084" s="103">
        <f>MAX(A$3:A4083)+1</f>
        <v>3830</v>
      </c>
      <c r="B4084" s="103">
        <v>330608011</v>
      </c>
      <c r="C4084" s="244" t="s">
        <v>7079</v>
      </c>
      <c r="D4084" s="190" t="s">
        <v>7080</v>
      </c>
      <c r="E4084" s="244" t="s">
        <v>4122</v>
      </c>
      <c r="F4084" s="114" t="s">
        <v>31</v>
      </c>
      <c r="G4084" s="114" t="s">
        <v>719</v>
      </c>
      <c r="H4084" s="302" t="s">
        <v>25</v>
      </c>
      <c r="I4084" s="302" t="s">
        <v>25</v>
      </c>
      <c r="J4084" s="302" t="s">
        <v>25</v>
      </c>
      <c r="K4084" s="103"/>
      <c r="L4084" s="114"/>
      <c r="M4084" s="114"/>
      <c r="N4084" s="103"/>
      <c r="O4084" s="103" t="s">
        <v>17</v>
      </c>
    </row>
    <row r="4085" spans="1:15" ht="22.5" hidden="1">
      <c r="A4085" s="103">
        <f>MAX(A$3:A4084)+1</f>
        <v>3831</v>
      </c>
      <c r="B4085" s="103">
        <v>330608012</v>
      </c>
      <c r="C4085" s="244" t="s">
        <v>7081</v>
      </c>
      <c r="D4085" s="190" t="s">
        <v>7082</v>
      </c>
      <c r="E4085" s="103"/>
      <c r="F4085" s="114" t="s">
        <v>31</v>
      </c>
      <c r="G4085" s="114" t="s">
        <v>719</v>
      </c>
      <c r="H4085" s="302" t="s">
        <v>25</v>
      </c>
      <c r="I4085" s="302" t="s">
        <v>25</v>
      </c>
      <c r="J4085" s="302" t="s">
        <v>25</v>
      </c>
      <c r="K4085" s="103"/>
      <c r="L4085" s="114"/>
      <c r="M4085" s="114"/>
      <c r="N4085" s="103"/>
      <c r="O4085" s="103" t="s">
        <v>17</v>
      </c>
    </row>
    <row r="4086" spans="1:15" ht="24" hidden="1">
      <c r="A4086" s="103">
        <f>MAX(A$3:A4085)+1</f>
        <v>3832</v>
      </c>
      <c r="B4086" s="103">
        <v>330608013</v>
      </c>
      <c r="C4086" s="244" t="s">
        <v>7083</v>
      </c>
      <c r="D4086" s="190" t="s">
        <v>7084</v>
      </c>
      <c r="E4086" s="103"/>
      <c r="F4086" s="114" t="s">
        <v>31</v>
      </c>
      <c r="G4086" s="114" t="s">
        <v>719</v>
      </c>
      <c r="H4086" s="302" t="s">
        <v>25</v>
      </c>
      <c r="I4086" s="302" t="s">
        <v>25</v>
      </c>
      <c r="J4086" s="302" t="s">
        <v>25</v>
      </c>
      <c r="K4086" s="103"/>
      <c r="L4086" s="114"/>
      <c r="M4086" s="114"/>
      <c r="N4086" s="103"/>
      <c r="O4086" s="103" t="s">
        <v>17</v>
      </c>
    </row>
    <row r="4087" spans="1:15" ht="22.5" hidden="1">
      <c r="A4087" s="103">
        <f>MAX(A$3:A4086)+1</f>
        <v>3833</v>
      </c>
      <c r="B4087" s="103" t="s">
        <v>7085</v>
      </c>
      <c r="C4087" s="181" t="s">
        <v>7086</v>
      </c>
      <c r="D4087" s="190"/>
      <c r="E4087" s="103"/>
      <c r="F4087" s="114" t="s">
        <v>31</v>
      </c>
      <c r="G4087" s="114" t="s">
        <v>32</v>
      </c>
      <c r="H4087" s="302" t="s">
        <v>25</v>
      </c>
      <c r="I4087" s="302" t="s">
        <v>25</v>
      </c>
      <c r="J4087" s="302" t="s">
        <v>25</v>
      </c>
      <c r="K4087" s="244" t="s">
        <v>7086</v>
      </c>
      <c r="L4087" s="114"/>
      <c r="M4087" s="114"/>
      <c r="N4087" s="103"/>
      <c r="O4087" s="103" t="s">
        <v>17</v>
      </c>
    </row>
    <row r="4088" spans="1:15" ht="22.5" hidden="1">
      <c r="A4088" s="103">
        <f>MAX(A$3:A4087)+1</f>
        <v>3834</v>
      </c>
      <c r="B4088" s="103">
        <v>330608014</v>
      </c>
      <c r="C4088" s="244" t="s">
        <v>7087</v>
      </c>
      <c r="D4088" s="190" t="s">
        <v>7088</v>
      </c>
      <c r="E4088" s="103"/>
      <c r="F4088" s="114" t="s">
        <v>31</v>
      </c>
      <c r="G4088" s="114" t="s">
        <v>32</v>
      </c>
      <c r="H4088" s="302" t="s">
        <v>25</v>
      </c>
      <c r="I4088" s="302" t="s">
        <v>25</v>
      </c>
      <c r="J4088" s="302" t="s">
        <v>25</v>
      </c>
      <c r="K4088" s="103"/>
      <c r="L4088" s="114"/>
      <c r="M4088" s="114"/>
      <c r="N4088" s="103"/>
      <c r="O4088" s="103" t="s">
        <v>17</v>
      </c>
    </row>
    <row r="4089" spans="1:15" ht="22.5" hidden="1">
      <c r="A4089" s="103">
        <f>MAX(A$3:A4088)+1</f>
        <v>3835</v>
      </c>
      <c r="B4089" s="103">
        <v>330608015</v>
      </c>
      <c r="C4089" s="244" t="s">
        <v>7089</v>
      </c>
      <c r="D4089" s="190" t="s">
        <v>7090</v>
      </c>
      <c r="E4089" s="103"/>
      <c r="F4089" s="114" t="s">
        <v>31</v>
      </c>
      <c r="G4089" s="114" t="s">
        <v>719</v>
      </c>
      <c r="H4089" s="302" t="s">
        <v>25</v>
      </c>
      <c r="I4089" s="302" t="s">
        <v>25</v>
      </c>
      <c r="J4089" s="302" t="s">
        <v>25</v>
      </c>
      <c r="K4089" s="103"/>
      <c r="L4089" s="114"/>
      <c r="M4089" s="114"/>
      <c r="N4089" s="103"/>
      <c r="O4089" s="103" t="s">
        <v>17</v>
      </c>
    </row>
    <row r="4090" spans="1:15" ht="22.5" hidden="1">
      <c r="A4090" s="103">
        <f>MAX(A$3:A4089)+1</f>
        <v>3836</v>
      </c>
      <c r="B4090" s="103">
        <v>330608016</v>
      </c>
      <c r="C4090" s="244" t="s">
        <v>7091</v>
      </c>
      <c r="D4090" s="190" t="s">
        <v>7092</v>
      </c>
      <c r="E4090" s="103"/>
      <c r="F4090" s="114" t="s">
        <v>31</v>
      </c>
      <c r="G4090" s="114" t="s">
        <v>719</v>
      </c>
      <c r="H4090" s="302" t="s">
        <v>25</v>
      </c>
      <c r="I4090" s="302" t="s">
        <v>25</v>
      </c>
      <c r="J4090" s="302" t="s">
        <v>25</v>
      </c>
      <c r="K4090" s="103"/>
      <c r="L4090" s="114"/>
      <c r="M4090" s="114"/>
      <c r="N4090" s="103"/>
      <c r="O4090" s="103" t="s">
        <v>17</v>
      </c>
    </row>
    <row r="4091" spans="1:15" ht="22.5" hidden="1">
      <c r="A4091" s="103">
        <f>MAX(A$3:A4090)+1</f>
        <v>3837</v>
      </c>
      <c r="B4091" s="103">
        <v>330608017</v>
      </c>
      <c r="C4091" s="244" t="s">
        <v>7093</v>
      </c>
      <c r="D4091" s="190"/>
      <c r="E4091" s="103"/>
      <c r="F4091" s="114" t="s">
        <v>31</v>
      </c>
      <c r="G4091" s="114" t="s">
        <v>3984</v>
      </c>
      <c r="H4091" s="302" t="s">
        <v>25</v>
      </c>
      <c r="I4091" s="302" t="s">
        <v>25</v>
      </c>
      <c r="J4091" s="302" t="s">
        <v>25</v>
      </c>
      <c r="K4091" s="103"/>
      <c r="L4091" s="114"/>
      <c r="M4091" s="114"/>
      <c r="N4091" s="103"/>
      <c r="O4091" s="103" t="s">
        <v>17</v>
      </c>
    </row>
    <row r="4092" spans="1:15" ht="22.5" hidden="1">
      <c r="A4092" s="103">
        <f>MAX(A$3:A4091)+1</f>
        <v>3838</v>
      </c>
      <c r="B4092" s="103">
        <v>330608018</v>
      </c>
      <c r="C4092" s="244" t="s">
        <v>7094</v>
      </c>
      <c r="D4092" s="190"/>
      <c r="E4092" s="103"/>
      <c r="F4092" s="114" t="s">
        <v>31</v>
      </c>
      <c r="G4092" s="114" t="s">
        <v>3984</v>
      </c>
      <c r="H4092" s="302" t="s">
        <v>25</v>
      </c>
      <c r="I4092" s="302" t="s">
        <v>25</v>
      </c>
      <c r="J4092" s="302" t="s">
        <v>25</v>
      </c>
      <c r="K4092" s="103"/>
      <c r="L4092" s="114"/>
      <c r="M4092" s="114"/>
      <c r="N4092" s="103"/>
      <c r="O4092" s="103" t="s">
        <v>17</v>
      </c>
    </row>
    <row r="4093" spans="1:15" ht="22.5" hidden="1">
      <c r="A4093" s="103">
        <f>MAX(A$3:A4092)+1</f>
        <v>3839</v>
      </c>
      <c r="B4093" s="103">
        <v>330608019</v>
      </c>
      <c r="C4093" s="244" t="s">
        <v>7095</v>
      </c>
      <c r="D4093" s="190"/>
      <c r="E4093" s="103"/>
      <c r="F4093" s="114" t="s">
        <v>31</v>
      </c>
      <c r="G4093" s="114" t="s">
        <v>268</v>
      </c>
      <c r="H4093" s="302" t="s">
        <v>25</v>
      </c>
      <c r="I4093" s="302" t="s">
        <v>25</v>
      </c>
      <c r="J4093" s="302" t="s">
        <v>25</v>
      </c>
      <c r="K4093" s="103"/>
      <c r="L4093" s="114"/>
      <c r="M4093" s="114"/>
      <c r="N4093" s="103"/>
      <c r="O4093" s="103" t="s">
        <v>17</v>
      </c>
    </row>
    <row r="4094" spans="1:15" ht="33.75" hidden="1">
      <c r="A4094" s="103">
        <f>MAX(A$3:A4093)+1</f>
        <v>3840</v>
      </c>
      <c r="B4094" s="103">
        <v>330608020</v>
      </c>
      <c r="C4094" s="244" t="s">
        <v>7096</v>
      </c>
      <c r="D4094" s="190" t="s">
        <v>7097</v>
      </c>
      <c r="E4094" s="103" t="s">
        <v>7098</v>
      </c>
      <c r="F4094" s="114" t="s">
        <v>36</v>
      </c>
      <c r="G4094" s="114" t="s">
        <v>3984</v>
      </c>
      <c r="H4094" s="302" t="s">
        <v>25</v>
      </c>
      <c r="I4094" s="302" t="s">
        <v>25</v>
      </c>
      <c r="J4094" s="302" t="s">
        <v>25</v>
      </c>
      <c r="K4094" s="103"/>
      <c r="L4094" s="114"/>
      <c r="M4094" s="114"/>
      <c r="N4094" s="103"/>
      <c r="O4094" s="103" t="s">
        <v>17</v>
      </c>
    </row>
    <row r="4095" spans="1:15" ht="22.5" hidden="1">
      <c r="A4095" s="103">
        <f>MAX(A$3:A4094)+1</f>
        <v>3841</v>
      </c>
      <c r="B4095" s="103">
        <v>330608021</v>
      </c>
      <c r="C4095" s="244" t="s">
        <v>7099</v>
      </c>
      <c r="D4095" s="190" t="s">
        <v>7100</v>
      </c>
      <c r="E4095" s="103" t="s">
        <v>7101</v>
      </c>
      <c r="F4095" s="114" t="s">
        <v>36</v>
      </c>
      <c r="G4095" s="114" t="s">
        <v>3984</v>
      </c>
      <c r="H4095" s="302" t="s">
        <v>25</v>
      </c>
      <c r="I4095" s="302" t="s">
        <v>25</v>
      </c>
      <c r="J4095" s="302" t="s">
        <v>25</v>
      </c>
      <c r="K4095" s="103"/>
      <c r="L4095" s="114"/>
      <c r="M4095" s="114"/>
      <c r="N4095" s="103"/>
      <c r="O4095" s="103" t="s">
        <v>17</v>
      </c>
    </row>
    <row r="4096" spans="1:15" ht="22.5" hidden="1">
      <c r="A4096" s="103">
        <f>MAX(A$3:A4095)+1</f>
        <v>3842</v>
      </c>
      <c r="B4096" s="103">
        <v>330608022</v>
      </c>
      <c r="C4096" s="244" t="s">
        <v>7102</v>
      </c>
      <c r="D4096" s="190" t="s">
        <v>7103</v>
      </c>
      <c r="E4096" s="103"/>
      <c r="F4096" s="114" t="s">
        <v>36</v>
      </c>
      <c r="G4096" s="114" t="s">
        <v>3984</v>
      </c>
      <c r="H4096" s="302" t="s">
        <v>25</v>
      </c>
      <c r="I4096" s="302" t="s">
        <v>25</v>
      </c>
      <c r="J4096" s="302" t="s">
        <v>25</v>
      </c>
      <c r="K4096" s="103"/>
      <c r="L4096" s="114"/>
      <c r="M4096" s="114"/>
      <c r="N4096" s="103"/>
      <c r="O4096" s="103" t="s">
        <v>17</v>
      </c>
    </row>
    <row r="4097" spans="1:15" ht="24" hidden="1">
      <c r="A4097" s="103">
        <f>MAX(A$3:A4096)+1</f>
        <v>3843</v>
      </c>
      <c r="B4097" s="103">
        <v>330608023</v>
      </c>
      <c r="C4097" s="244" t="s">
        <v>7104</v>
      </c>
      <c r="D4097" s="190" t="s">
        <v>7105</v>
      </c>
      <c r="E4097" s="103"/>
      <c r="F4097" s="114" t="s">
        <v>36</v>
      </c>
      <c r="G4097" s="114" t="s">
        <v>3984</v>
      </c>
      <c r="H4097" s="302" t="s">
        <v>25</v>
      </c>
      <c r="I4097" s="302" t="s">
        <v>25</v>
      </c>
      <c r="J4097" s="302" t="s">
        <v>25</v>
      </c>
      <c r="K4097" s="103"/>
      <c r="L4097" s="114"/>
      <c r="M4097" s="114"/>
      <c r="N4097" s="103"/>
      <c r="O4097" s="103" t="s">
        <v>17</v>
      </c>
    </row>
    <row r="4098" spans="1:15" ht="22.5" hidden="1">
      <c r="A4098" s="103">
        <f>MAX(A$3:A4097)+1</f>
        <v>3844</v>
      </c>
      <c r="B4098" s="103">
        <v>330608024</v>
      </c>
      <c r="C4098" s="244" t="s">
        <v>7106</v>
      </c>
      <c r="D4098" s="190" t="s">
        <v>7100</v>
      </c>
      <c r="E4098" s="103" t="s">
        <v>7107</v>
      </c>
      <c r="F4098" s="114" t="s">
        <v>31</v>
      </c>
      <c r="G4098" s="114" t="s">
        <v>3984</v>
      </c>
      <c r="H4098" s="302" t="s">
        <v>25</v>
      </c>
      <c r="I4098" s="302" t="s">
        <v>25</v>
      </c>
      <c r="J4098" s="302" t="s">
        <v>25</v>
      </c>
      <c r="K4098" s="103"/>
      <c r="L4098" s="114"/>
      <c r="M4098" s="114"/>
      <c r="N4098" s="103"/>
      <c r="O4098" s="103" t="s">
        <v>17</v>
      </c>
    </row>
    <row r="4099" spans="1:15" ht="33.75" hidden="1">
      <c r="A4099" s="103">
        <f>MAX(A$3:A4098)+1</f>
        <v>3845</v>
      </c>
      <c r="B4099" s="103">
        <v>330608025</v>
      </c>
      <c r="C4099" s="244" t="s">
        <v>7108</v>
      </c>
      <c r="D4099" s="190" t="s">
        <v>7109</v>
      </c>
      <c r="E4099" s="103"/>
      <c r="F4099" s="114" t="s">
        <v>31</v>
      </c>
      <c r="G4099" s="114" t="s">
        <v>268</v>
      </c>
      <c r="H4099" s="302" t="s">
        <v>25</v>
      </c>
      <c r="I4099" s="302" t="s">
        <v>25</v>
      </c>
      <c r="J4099" s="302" t="s">
        <v>25</v>
      </c>
      <c r="K4099" s="103"/>
      <c r="L4099" s="114"/>
      <c r="M4099" s="114"/>
      <c r="N4099" s="103"/>
      <c r="O4099" s="103" t="s">
        <v>17</v>
      </c>
    </row>
    <row r="4100" spans="1:15" ht="22.5" hidden="1">
      <c r="A4100" s="103">
        <f>MAX(A$3:A4099)+1</f>
        <v>3846</v>
      </c>
      <c r="B4100" s="103">
        <v>330608026</v>
      </c>
      <c r="C4100" s="244" t="s">
        <v>7110</v>
      </c>
      <c r="D4100" s="190" t="s">
        <v>7111</v>
      </c>
      <c r="E4100" s="103" t="s">
        <v>7098</v>
      </c>
      <c r="F4100" s="114" t="s">
        <v>36</v>
      </c>
      <c r="G4100" s="114" t="s">
        <v>3984</v>
      </c>
      <c r="H4100" s="302" t="s">
        <v>25</v>
      </c>
      <c r="I4100" s="302" t="s">
        <v>25</v>
      </c>
      <c r="J4100" s="302" t="s">
        <v>25</v>
      </c>
      <c r="K4100" s="103"/>
      <c r="L4100" s="114"/>
      <c r="M4100" s="114"/>
      <c r="N4100" s="103"/>
      <c r="O4100" s="103" t="s">
        <v>17</v>
      </c>
    </row>
    <row r="4101" spans="1:15" ht="33.75" hidden="1">
      <c r="A4101" s="103">
        <f>MAX(A$3:A4100)+1</f>
        <v>3847</v>
      </c>
      <c r="B4101" s="103">
        <v>330608027</v>
      </c>
      <c r="C4101" s="244" t="s">
        <v>7112</v>
      </c>
      <c r="D4101" s="190" t="s">
        <v>7113</v>
      </c>
      <c r="E4101" s="103"/>
      <c r="F4101" s="114" t="s">
        <v>31</v>
      </c>
      <c r="G4101" s="114" t="s">
        <v>268</v>
      </c>
      <c r="H4101" s="302" t="s">
        <v>25</v>
      </c>
      <c r="I4101" s="302" t="s">
        <v>25</v>
      </c>
      <c r="J4101" s="302" t="s">
        <v>25</v>
      </c>
      <c r="K4101" s="103"/>
      <c r="L4101" s="114"/>
      <c r="M4101" s="114"/>
      <c r="N4101" s="103"/>
      <c r="O4101" s="103" t="s">
        <v>17</v>
      </c>
    </row>
    <row r="4102" spans="1:15" ht="22.5" hidden="1">
      <c r="A4102" s="103">
        <f>MAX(A$3:A4101)+1</f>
        <v>3848</v>
      </c>
      <c r="B4102" s="103">
        <v>330608028</v>
      </c>
      <c r="C4102" s="244" t="s">
        <v>7114</v>
      </c>
      <c r="D4102" s="190" t="s">
        <v>7115</v>
      </c>
      <c r="E4102" s="103" t="s">
        <v>7101</v>
      </c>
      <c r="F4102" s="114" t="s">
        <v>36</v>
      </c>
      <c r="G4102" s="114" t="s">
        <v>3984</v>
      </c>
      <c r="H4102" s="302" t="s">
        <v>25</v>
      </c>
      <c r="I4102" s="302" t="s">
        <v>25</v>
      </c>
      <c r="J4102" s="302" t="s">
        <v>25</v>
      </c>
      <c r="K4102" s="103"/>
      <c r="L4102" s="114"/>
      <c r="M4102" s="114"/>
      <c r="N4102" s="103"/>
      <c r="O4102" s="103" t="s">
        <v>17</v>
      </c>
    </row>
    <row r="4103" spans="1:15" ht="22.5" hidden="1">
      <c r="A4103" s="103">
        <f>MAX(A$3:A4102)+1</f>
        <v>3849</v>
      </c>
      <c r="B4103" s="103">
        <v>330608029</v>
      </c>
      <c r="C4103" s="244" t="s">
        <v>7116</v>
      </c>
      <c r="D4103" s="190" t="s">
        <v>7117</v>
      </c>
      <c r="E4103" s="103"/>
      <c r="F4103" s="114" t="s">
        <v>36</v>
      </c>
      <c r="G4103" s="114" t="s">
        <v>3984</v>
      </c>
      <c r="H4103" s="302" t="s">
        <v>25</v>
      </c>
      <c r="I4103" s="302" t="s">
        <v>25</v>
      </c>
      <c r="J4103" s="302" t="s">
        <v>25</v>
      </c>
      <c r="K4103" s="103"/>
      <c r="L4103" s="114"/>
      <c r="M4103" s="114"/>
      <c r="N4103" s="103"/>
      <c r="O4103" s="103" t="s">
        <v>17</v>
      </c>
    </row>
    <row r="4104" spans="1:15" s="87" customFormat="1" ht="22.5" hidden="1">
      <c r="A4104" s="103"/>
      <c r="B4104" s="103">
        <v>330609</v>
      </c>
      <c r="C4104" s="103" t="s">
        <v>7118</v>
      </c>
      <c r="D4104" s="103"/>
      <c r="E4104" s="103" t="s">
        <v>7119</v>
      </c>
      <c r="F4104" s="114"/>
      <c r="G4104" s="114"/>
      <c r="H4104" s="302"/>
      <c r="I4104" s="302"/>
      <c r="J4104" s="302"/>
      <c r="K4104" s="103"/>
      <c r="L4104" s="114"/>
      <c r="M4104" s="114"/>
      <c r="N4104" s="103"/>
      <c r="O4104" s="103" t="s">
        <v>17</v>
      </c>
    </row>
    <row r="4105" spans="1:15" ht="22.5" hidden="1">
      <c r="A4105" s="103">
        <f>MAX(A$3:A4104)+1</f>
        <v>3850</v>
      </c>
      <c r="B4105" s="103">
        <v>330609003</v>
      </c>
      <c r="C4105" s="103" t="s">
        <v>7120</v>
      </c>
      <c r="D4105" s="103"/>
      <c r="E4105" s="103"/>
      <c r="F4105" s="114" t="s">
        <v>23</v>
      </c>
      <c r="G4105" s="114" t="s">
        <v>32</v>
      </c>
      <c r="H4105" s="302" t="s">
        <v>25</v>
      </c>
      <c r="I4105" s="302" t="s">
        <v>25</v>
      </c>
      <c r="J4105" s="302" t="s">
        <v>25</v>
      </c>
      <c r="K4105" s="103"/>
      <c r="L4105" s="114"/>
      <c r="M4105" s="114"/>
      <c r="N4105" s="103"/>
      <c r="O4105" s="103" t="s">
        <v>17</v>
      </c>
    </row>
    <row r="4106" spans="1:15" ht="22.5" hidden="1">
      <c r="A4106" s="103">
        <f>MAX(A$3:A4105)+1</f>
        <v>3851</v>
      </c>
      <c r="B4106" s="103">
        <v>330609004</v>
      </c>
      <c r="C4106" s="103" t="s">
        <v>7121</v>
      </c>
      <c r="D4106" s="103" t="s">
        <v>7122</v>
      </c>
      <c r="E4106" s="103"/>
      <c r="F4106" s="114" t="s">
        <v>23</v>
      </c>
      <c r="G4106" s="114" t="s">
        <v>32</v>
      </c>
      <c r="H4106" s="302" t="s">
        <v>25</v>
      </c>
      <c r="I4106" s="302" t="s">
        <v>25</v>
      </c>
      <c r="J4106" s="302" t="s">
        <v>25</v>
      </c>
      <c r="K4106" s="103"/>
      <c r="L4106" s="114"/>
      <c r="M4106" s="114"/>
      <c r="N4106" s="103"/>
      <c r="O4106" s="103" t="s">
        <v>17</v>
      </c>
    </row>
    <row r="4107" spans="1:15" ht="22.5" hidden="1">
      <c r="A4107" s="103">
        <f>MAX(A$3:A4106)+1</f>
        <v>3852</v>
      </c>
      <c r="B4107" s="103">
        <v>330609005</v>
      </c>
      <c r="C4107" s="103" t="s">
        <v>7123</v>
      </c>
      <c r="D4107" s="103" t="s">
        <v>7124</v>
      </c>
      <c r="E4107" s="103" t="s">
        <v>7125</v>
      </c>
      <c r="F4107" s="114" t="s">
        <v>36</v>
      </c>
      <c r="G4107" s="114" t="s">
        <v>32</v>
      </c>
      <c r="H4107" s="302" t="s">
        <v>25</v>
      </c>
      <c r="I4107" s="302" t="s">
        <v>25</v>
      </c>
      <c r="J4107" s="302" t="s">
        <v>25</v>
      </c>
      <c r="K4107" s="296" t="s">
        <v>4216</v>
      </c>
      <c r="L4107" s="114"/>
      <c r="M4107" s="114"/>
      <c r="N4107" s="103"/>
      <c r="O4107" s="103" t="s">
        <v>17</v>
      </c>
    </row>
    <row r="4108" spans="1:15" ht="22.5" hidden="1">
      <c r="A4108" s="103">
        <f>MAX(A$3:A4107)+1</f>
        <v>3853</v>
      </c>
      <c r="B4108" s="103">
        <v>330609006</v>
      </c>
      <c r="C4108" s="103" t="s">
        <v>7126</v>
      </c>
      <c r="D4108" s="103" t="s">
        <v>7127</v>
      </c>
      <c r="E4108" s="103" t="s">
        <v>6852</v>
      </c>
      <c r="F4108" s="114" t="s">
        <v>36</v>
      </c>
      <c r="G4108" s="114" t="s">
        <v>32</v>
      </c>
      <c r="H4108" s="302" t="s">
        <v>25</v>
      </c>
      <c r="I4108" s="302" t="s">
        <v>25</v>
      </c>
      <c r="J4108" s="302" t="s">
        <v>25</v>
      </c>
      <c r="K4108" s="296" t="s">
        <v>4216</v>
      </c>
      <c r="L4108" s="114"/>
      <c r="M4108" s="114"/>
      <c r="N4108" s="103"/>
      <c r="O4108" s="103" t="s">
        <v>17</v>
      </c>
    </row>
    <row r="4109" spans="1:15" ht="22.5" hidden="1">
      <c r="A4109" s="103">
        <f>MAX(A$3:A4108)+1</f>
        <v>3854</v>
      </c>
      <c r="B4109" s="103">
        <v>330609007</v>
      </c>
      <c r="C4109" s="103" t="s">
        <v>7128</v>
      </c>
      <c r="D4109" s="103" t="s">
        <v>7129</v>
      </c>
      <c r="E4109" s="103"/>
      <c r="F4109" s="114" t="s">
        <v>36</v>
      </c>
      <c r="G4109" s="114" t="s">
        <v>32</v>
      </c>
      <c r="H4109" s="302" t="s">
        <v>25</v>
      </c>
      <c r="I4109" s="302" t="s">
        <v>25</v>
      </c>
      <c r="J4109" s="302" t="s">
        <v>25</v>
      </c>
      <c r="K4109" s="296" t="s">
        <v>4216</v>
      </c>
      <c r="L4109" s="114"/>
      <c r="M4109" s="114"/>
      <c r="N4109" s="103"/>
      <c r="O4109" s="103" t="s">
        <v>17</v>
      </c>
    </row>
    <row r="4110" spans="1:15" s="87" customFormat="1" ht="22.5" hidden="1">
      <c r="A4110" s="103"/>
      <c r="B4110" s="103">
        <v>330610</v>
      </c>
      <c r="C4110" s="103" t="s">
        <v>7130</v>
      </c>
      <c r="D4110" s="103"/>
      <c r="E4110" s="103"/>
      <c r="F4110" s="114"/>
      <c r="G4110" s="114"/>
      <c r="H4110" s="302"/>
      <c r="I4110" s="302"/>
      <c r="J4110" s="302"/>
      <c r="K4110" s="103"/>
      <c r="L4110" s="114"/>
      <c r="M4110" s="114"/>
      <c r="N4110" s="103"/>
      <c r="O4110" s="103" t="s">
        <v>17</v>
      </c>
    </row>
    <row r="4111" spans="1:15" ht="22.5" hidden="1">
      <c r="A4111" s="103">
        <f>MAX(A$3:A4110)+1</f>
        <v>3855</v>
      </c>
      <c r="B4111" s="103">
        <v>330610001</v>
      </c>
      <c r="C4111" s="103" t="s">
        <v>7131</v>
      </c>
      <c r="D4111" s="103" t="s">
        <v>7132</v>
      </c>
      <c r="E4111" s="103"/>
      <c r="F4111" s="114" t="s">
        <v>31</v>
      </c>
      <c r="G4111" s="114" t="s">
        <v>32</v>
      </c>
      <c r="H4111" s="308">
        <v>489</v>
      </c>
      <c r="I4111" s="308">
        <v>489</v>
      </c>
      <c r="J4111" s="308">
        <v>489</v>
      </c>
      <c r="K4111" s="103"/>
      <c r="L4111" s="188"/>
      <c r="M4111" s="188"/>
      <c r="N4111" s="103"/>
      <c r="O4111" s="103" t="s">
        <v>786</v>
      </c>
    </row>
    <row r="4112" spans="1:15" ht="22.5" hidden="1">
      <c r="A4112" s="103">
        <f>MAX(A$3:A4111)+1</f>
        <v>3856</v>
      </c>
      <c r="B4112" s="103">
        <v>330610002</v>
      </c>
      <c r="C4112" s="103" t="s">
        <v>7133</v>
      </c>
      <c r="D4112" s="103"/>
      <c r="E4112" s="103"/>
      <c r="F4112" s="114" t="s">
        <v>3112</v>
      </c>
      <c r="G4112" s="114" t="s">
        <v>32</v>
      </c>
      <c r="H4112" s="308">
        <v>400</v>
      </c>
      <c r="I4112" s="308">
        <v>400</v>
      </c>
      <c r="J4112" s="308">
        <v>400</v>
      </c>
      <c r="K4112" s="296" t="s">
        <v>5969</v>
      </c>
      <c r="L4112" s="188"/>
      <c r="M4112" s="188"/>
      <c r="N4112" s="103"/>
      <c r="O4112" s="103" t="s">
        <v>786</v>
      </c>
    </row>
    <row r="4113" spans="1:15" ht="22.5" hidden="1">
      <c r="A4113" s="103">
        <f>MAX(A$3:A4112)+1</f>
        <v>3857</v>
      </c>
      <c r="B4113" s="103">
        <v>330610003</v>
      </c>
      <c r="C4113" s="103" t="s">
        <v>7134</v>
      </c>
      <c r="D4113" s="103"/>
      <c r="E4113" s="103"/>
      <c r="F4113" s="114" t="s">
        <v>31</v>
      </c>
      <c r="G4113" s="114" t="s">
        <v>32</v>
      </c>
      <c r="H4113" s="312">
        <v>300</v>
      </c>
      <c r="I4113" s="312">
        <v>270</v>
      </c>
      <c r="J4113" s="312">
        <v>243</v>
      </c>
      <c r="K4113" s="103"/>
      <c r="L4113" s="114"/>
      <c r="M4113" s="114"/>
      <c r="N4113" s="103"/>
      <c r="O4113" s="103" t="s">
        <v>17</v>
      </c>
    </row>
    <row r="4114" spans="1:15" ht="22.5" hidden="1">
      <c r="A4114" s="103">
        <f>MAX(A$3:A4113)+1</f>
        <v>3858</v>
      </c>
      <c r="B4114" s="103">
        <v>330610004</v>
      </c>
      <c r="C4114" s="103" t="s">
        <v>7135</v>
      </c>
      <c r="D4114" s="103"/>
      <c r="E4114" s="103"/>
      <c r="F4114" s="114" t="s">
        <v>31</v>
      </c>
      <c r="G4114" s="114" t="s">
        <v>32</v>
      </c>
      <c r="H4114" s="312">
        <v>120</v>
      </c>
      <c r="I4114" s="312">
        <v>108</v>
      </c>
      <c r="J4114" s="312">
        <v>97.2</v>
      </c>
      <c r="K4114" s="103"/>
      <c r="L4114" s="114"/>
      <c r="M4114" s="114"/>
      <c r="N4114" s="103"/>
      <c r="O4114" s="103" t="s">
        <v>17</v>
      </c>
    </row>
    <row r="4115" spans="1:15" s="87" customFormat="1" ht="22.5" hidden="1">
      <c r="A4115" s="103"/>
      <c r="B4115" s="103">
        <v>330611</v>
      </c>
      <c r="C4115" s="103" t="s">
        <v>7136</v>
      </c>
      <c r="D4115" s="103"/>
      <c r="E4115" s="103"/>
      <c r="F4115" s="114"/>
      <c r="G4115" s="114"/>
      <c r="H4115" s="302"/>
      <c r="I4115" s="302"/>
      <c r="J4115" s="302"/>
      <c r="K4115" s="103"/>
      <c r="L4115" s="114"/>
      <c r="M4115" s="114"/>
      <c r="N4115" s="103"/>
      <c r="O4115" s="103" t="s">
        <v>17</v>
      </c>
    </row>
    <row r="4116" spans="1:15" ht="22.5" hidden="1">
      <c r="A4116" s="103">
        <f>MAX(A$3:A4115)+1</f>
        <v>3859</v>
      </c>
      <c r="B4116" s="103">
        <v>330611001</v>
      </c>
      <c r="C4116" s="315" t="s">
        <v>7137</v>
      </c>
      <c r="D4116" s="103"/>
      <c r="E4116" s="103"/>
      <c r="F4116" s="114" t="s">
        <v>31</v>
      </c>
      <c r="G4116" s="114" t="s">
        <v>32</v>
      </c>
      <c r="H4116" s="312">
        <v>240</v>
      </c>
      <c r="I4116" s="312">
        <v>216</v>
      </c>
      <c r="J4116" s="312">
        <v>194.4</v>
      </c>
      <c r="K4116" s="103"/>
      <c r="L4116" s="114"/>
      <c r="M4116" s="114"/>
      <c r="N4116" s="103"/>
      <c r="O4116" s="103" t="s">
        <v>17</v>
      </c>
    </row>
    <row r="4117" spans="1:15" ht="22.5" hidden="1">
      <c r="A4117" s="103">
        <f>MAX(A$3:A4116)+1</f>
        <v>3860</v>
      </c>
      <c r="B4117" s="103">
        <v>330611002</v>
      </c>
      <c r="C4117" s="315" t="s">
        <v>7138</v>
      </c>
      <c r="D4117" s="103"/>
      <c r="E4117" s="103"/>
      <c r="F4117" s="114" t="s">
        <v>31</v>
      </c>
      <c r="G4117" s="114" t="s">
        <v>32</v>
      </c>
      <c r="H4117" s="312">
        <v>1384</v>
      </c>
      <c r="I4117" s="312">
        <v>1245.5999999999999</v>
      </c>
      <c r="J4117" s="312">
        <v>1121.04</v>
      </c>
      <c r="K4117" s="103"/>
      <c r="L4117" s="114"/>
      <c r="M4117" s="114"/>
      <c r="N4117" s="103"/>
      <c r="O4117" s="103" t="s">
        <v>17</v>
      </c>
    </row>
    <row r="4118" spans="1:15" ht="22.5" hidden="1">
      <c r="A4118" s="103">
        <f>MAX(A$3:A4117)+1</f>
        <v>3861</v>
      </c>
      <c r="B4118" s="103">
        <v>330611003</v>
      </c>
      <c r="C4118" s="315" t="s">
        <v>7139</v>
      </c>
      <c r="D4118" s="103" t="s">
        <v>7140</v>
      </c>
      <c r="E4118" s="103"/>
      <c r="F4118" s="114" t="s">
        <v>31</v>
      </c>
      <c r="G4118" s="114" t="s">
        <v>32</v>
      </c>
      <c r="H4118" s="312">
        <v>1384</v>
      </c>
      <c r="I4118" s="312">
        <v>1245.5999999999999</v>
      </c>
      <c r="J4118" s="312">
        <v>1121.04</v>
      </c>
      <c r="K4118" s="103"/>
      <c r="L4118" s="114"/>
      <c r="M4118" s="114"/>
      <c r="N4118" s="103"/>
      <c r="O4118" s="103" t="s">
        <v>17</v>
      </c>
    </row>
    <row r="4119" spans="1:15" ht="22.5" hidden="1">
      <c r="A4119" s="103">
        <f>MAX(A$3:A4118)+1</f>
        <v>3862</v>
      </c>
      <c r="B4119" s="103">
        <v>330611004</v>
      </c>
      <c r="C4119" s="315" t="s">
        <v>7141</v>
      </c>
      <c r="D4119" s="103" t="s">
        <v>7142</v>
      </c>
      <c r="E4119" s="103"/>
      <c r="F4119" s="114" t="s">
        <v>31</v>
      </c>
      <c r="G4119" s="114" t="s">
        <v>32</v>
      </c>
      <c r="H4119" s="312">
        <v>1384</v>
      </c>
      <c r="I4119" s="312">
        <v>1245.5999999999999</v>
      </c>
      <c r="J4119" s="312">
        <v>1121.04</v>
      </c>
      <c r="K4119" s="103"/>
      <c r="L4119" s="114"/>
      <c r="M4119" s="114"/>
      <c r="N4119" s="103"/>
      <c r="O4119" s="103" t="s">
        <v>17</v>
      </c>
    </row>
    <row r="4120" spans="1:15" ht="22.5" hidden="1">
      <c r="A4120" s="103">
        <f>MAX(A$3:A4119)+1</f>
        <v>3863</v>
      </c>
      <c r="B4120" s="103">
        <v>330611005</v>
      </c>
      <c r="C4120" s="315" t="s">
        <v>7143</v>
      </c>
      <c r="D4120" s="103"/>
      <c r="E4120" s="103"/>
      <c r="F4120" s="114" t="s">
        <v>31</v>
      </c>
      <c r="G4120" s="114" t="s">
        <v>32</v>
      </c>
      <c r="H4120" s="308">
        <v>2204</v>
      </c>
      <c r="I4120" s="308">
        <v>2204</v>
      </c>
      <c r="J4120" s="308">
        <v>2204</v>
      </c>
      <c r="K4120" s="103"/>
      <c r="L4120" s="188"/>
      <c r="M4120" s="188"/>
      <c r="N4120" s="103"/>
      <c r="O4120" s="103" t="s">
        <v>786</v>
      </c>
    </row>
    <row r="4121" spans="1:15" ht="22.5" hidden="1">
      <c r="A4121" s="103">
        <f>MAX(A$3:A4120)+1</f>
        <v>3864</v>
      </c>
      <c r="B4121" s="103">
        <v>330611006</v>
      </c>
      <c r="C4121" s="315" t="s">
        <v>7144</v>
      </c>
      <c r="D4121" s="103"/>
      <c r="E4121" s="103"/>
      <c r="F4121" s="114" t="s">
        <v>31</v>
      </c>
      <c r="G4121" s="114" t="s">
        <v>32</v>
      </c>
      <c r="H4121" s="302">
        <v>2160</v>
      </c>
      <c r="I4121" s="302">
        <v>2160</v>
      </c>
      <c r="J4121" s="302">
        <v>2160</v>
      </c>
      <c r="K4121" s="103"/>
      <c r="L4121" s="114"/>
      <c r="M4121" s="114"/>
      <c r="N4121" s="103"/>
      <c r="O4121" s="103" t="s">
        <v>17</v>
      </c>
    </row>
    <row r="4122" spans="1:15" ht="22.5" hidden="1">
      <c r="A4122" s="103">
        <f>MAX(A$3:A4121)+1</f>
        <v>3865</v>
      </c>
      <c r="B4122" s="103">
        <v>330611007</v>
      </c>
      <c r="C4122" s="315" t="s">
        <v>7145</v>
      </c>
      <c r="D4122" s="103"/>
      <c r="E4122" s="103"/>
      <c r="F4122" s="114" t="s">
        <v>31</v>
      </c>
      <c r="G4122" s="114" t="s">
        <v>32</v>
      </c>
      <c r="H4122" s="312">
        <v>1384</v>
      </c>
      <c r="I4122" s="312">
        <v>1245.5999999999999</v>
      </c>
      <c r="J4122" s="312">
        <v>1121.04</v>
      </c>
      <c r="K4122" s="103"/>
      <c r="L4122" s="114"/>
      <c r="M4122" s="114"/>
      <c r="N4122" s="103"/>
      <c r="O4122" s="103" t="s">
        <v>17</v>
      </c>
    </row>
    <row r="4123" spans="1:15" ht="22.5" hidden="1">
      <c r="A4123" s="103">
        <f>MAX(A$3:A4122)+1</f>
        <v>3866</v>
      </c>
      <c r="B4123" s="103">
        <v>330611008</v>
      </c>
      <c r="C4123" s="315" t="s">
        <v>7146</v>
      </c>
      <c r="D4123" s="103"/>
      <c r="E4123" s="103"/>
      <c r="F4123" s="114" t="s">
        <v>31</v>
      </c>
      <c r="G4123" s="114" t="s">
        <v>32</v>
      </c>
      <c r="H4123" s="312">
        <v>720</v>
      </c>
      <c r="I4123" s="312">
        <v>648</v>
      </c>
      <c r="J4123" s="312">
        <v>583.20000000000005</v>
      </c>
      <c r="K4123" s="103"/>
      <c r="L4123" s="114"/>
      <c r="M4123" s="114"/>
      <c r="N4123" s="103"/>
      <c r="O4123" s="103" t="s">
        <v>17</v>
      </c>
    </row>
    <row r="4124" spans="1:15" ht="22.5" hidden="1">
      <c r="A4124" s="103">
        <f>MAX(A$3:A4123)+1</f>
        <v>3867</v>
      </c>
      <c r="B4124" s="103">
        <v>330611009</v>
      </c>
      <c r="C4124" s="315" t="s">
        <v>7147</v>
      </c>
      <c r="D4124" s="103"/>
      <c r="E4124" s="103"/>
      <c r="F4124" s="114" t="s">
        <v>31</v>
      </c>
      <c r="G4124" s="114" t="s">
        <v>32</v>
      </c>
      <c r="H4124" s="312">
        <v>2160</v>
      </c>
      <c r="I4124" s="312">
        <v>1944</v>
      </c>
      <c r="J4124" s="312">
        <v>1749.6</v>
      </c>
      <c r="K4124" s="103"/>
      <c r="L4124" s="114"/>
      <c r="M4124" s="114"/>
      <c r="N4124" s="103"/>
      <c r="O4124" s="103" t="s">
        <v>17</v>
      </c>
    </row>
    <row r="4125" spans="1:15" s="87" customFormat="1" ht="22.5" hidden="1">
      <c r="A4125" s="103"/>
      <c r="B4125" s="103">
        <v>3307</v>
      </c>
      <c r="C4125" s="103" t="s">
        <v>7148</v>
      </c>
      <c r="D4125" s="103"/>
      <c r="E4125" s="103"/>
      <c r="F4125" s="114"/>
      <c r="G4125" s="114"/>
      <c r="H4125" s="302"/>
      <c r="I4125" s="302"/>
      <c r="J4125" s="302"/>
      <c r="K4125" s="103"/>
      <c r="L4125" s="114"/>
      <c r="M4125" s="114"/>
      <c r="N4125" s="103"/>
      <c r="O4125" s="103" t="s">
        <v>17</v>
      </c>
    </row>
    <row r="4126" spans="1:15" s="87" customFormat="1" ht="22.5" hidden="1">
      <c r="A4126" s="103"/>
      <c r="B4126" s="103">
        <v>330701</v>
      </c>
      <c r="C4126" s="103" t="s">
        <v>7149</v>
      </c>
      <c r="D4126" s="103"/>
      <c r="E4126" s="103"/>
      <c r="F4126" s="114"/>
      <c r="G4126" s="114"/>
      <c r="H4126" s="302"/>
      <c r="I4126" s="302"/>
      <c r="J4126" s="302"/>
      <c r="K4126" s="103"/>
      <c r="L4126" s="114"/>
      <c r="M4126" s="114"/>
      <c r="N4126" s="103"/>
      <c r="O4126" s="103" t="s">
        <v>17</v>
      </c>
    </row>
    <row r="4127" spans="1:15" ht="22.5" hidden="1">
      <c r="A4127" s="103">
        <f>MAX(A$3:A4126)+1</f>
        <v>3868</v>
      </c>
      <c r="B4127" s="103">
        <v>330701001</v>
      </c>
      <c r="C4127" s="315" t="s">
        <v>3960</v>
      </c>
      <c r="D4127" s="103" t="s">
        <v>7150</v>
      </c>
      <c r="E4127" s="103"/>
      <c r="F4127" s="114" t="s">
        <v>31</v>
      </c>
      <c r="G4127" s="114" t="s">
        <v>32</v>
      </c>
      <c r="H4127" s="312">
        <v>540</v>
      </c>
      <c r="I4127" s="312">
        <v>486</v>
      </c>
      <c r="J4127" s="312">
        <v>437.4</v>
      </c>
      <c r="K4127" s="103"/>
      <c r="L4127" s="114"/>
      <c r="M4127" s="114"/>
      <c r="N4127" s="103"/>
      <c r="O4127" s="103" t="s">
        <v>17</v>
      </c>
    </row>
    <row r="4128" spans="1:15" ht="22.5" hidden="1">
      <c r="A4128" s="103">
        <f>MAX(A$3:A4127)+1</f>
        <v>3869</v>
      </c>
      <c r="B4128" s="103">
        <v>330701002</v>
      </c>
      <c r="C4128" s="315" t="s">
        <v>7151</v>
      </c>
      <c r="D4128" s="103"/>
      <c r="E4128" s="103"/>
      <c r="F4128" s="114" t="s">
        <v>31</v>
      </c>
      <c r="G4128" s="114" t="s">
        <v>32</v>
      </c>
      <c r="H4128" s="312">
        <v>1200</v>
      </c>
      <c r="I4128" s="312">
        <v>1080</v>
      </c>
      <c r="J4128" s="312">
        <v>972</v>
      </c>
      <c r="K4128" s="103"/>
      <c r="L4128" s="114"/>
      <c r="M4128" s="114"/>
      <c r="N4128" s="103"/>
      <c r="O4128" s="103" t="s">
        <v>17</v>
      </c>
    </row>
    <row r="4129" spans="1:15" ht="22.5" hidden="1">
      <c r="A4129" s="103">
        <f>MAX(A$3:A4128)+1</f>
        <v>3870</v>
      </c>
      <c r="B4129" s="103">
        <v>330701003</v>
      </c>
      <c r="C4129" s="315" t="s">
        <v>7152</v>
      </c>
      <c r="D4129" s="103" t="s">
        <v>7153</v>
      </c>
      <c r="E4129" s="103"/>
      <c r="F4129" s="114" t="s">
        <v>31</v>
      </c>
      <c r="G4129" s="114" t="s">
        <v>32</v>
      </c>
      <c r="H4129" s="308">
        <v>470</v>
      </c>
      <c r="I4129" s="308">
        <v>470</v>
      </c>
      <c r="J4129" s="308">
        <v>470</v>
      </c>
      <c r="K4129" s="103"/>
      <c r="L4129" s="188"/>
      <c r="M4129" s="188"/>
      <c r="N4129" s="103"/>
      <c r="O4129" s="103" t="s">
        <v>786</v>
      </c>
    </row>
    <row r="4130" spans="1:15" ht="22.5" hidden="1">
      <c r="A4130" s="103">
        <f>MAX(A$3:A4129)+1</f>
        <v>3871</v>
      </c>
      <c r="B4130" s="103">
        <v>330701004</v>
      </c>
      <c r="C4130" s="315" t="s">
        <v>7154</v>
      </c>
      <c r="D4130" s="103"/>
      <c r="E4130" s="103"/>
      <c r="F4130" s="114" t="s">
        <v>31</v>
      </c>
      <c r="G4130" s="114" t="s">
        <v>32</v>
      </c>
      <c r="H4130" s="312">
        <v>360</v>
      </c>
      <c r="I4130" s="312">
        <v>324</v>
      </c>
      <c r="J4130" s="312">
        <v>291.60000000000002</v>
      </c>
      <c r="K4130" s="103"/>
      <c r="L4130" s="114"/>
      <c r="M4130" s="114"/>
      <c r="N4130" s="103"/>
      <c r="O4130" s="103" t="s">
        <v>17</v>
      </c>
    </row>
    <row r="4131" spans="1:15" ht="22.5" hidden="1">
      <c r="A4131" s="103">
        <f>MAX(A$3:A4130)+1</f>
        <v>3872</v>
      </c>
      <c r="B4131" s="103">
        <v>330701005</v>
      </c>
      <c r="C4131" s="315" t="s">
        <v>7155</v>
      </c>
      <c r="D4131" s="103" t="s">
        <v>7156</v>
      </c>
      <c r="E4131" s="103" t="s">
        <v>7157</v>
      </c>
      <c r="F4131" s="114" t="s">
        <v>31</v>
      </c>
      <c r="G4131" s="114" t="s">
        <v>32</v>
      </c>
      <c r="H4131" s="312">
        <v>480</v>
      </c>
      <c r="I4131" s="312">
        <v>432</v>
      </c>
      <c r="J4131" s="312">
        <v>388.8</v>
      </c>
      <c r="K4131" s="103"/>
      <c r="L4131" s="114"/>
      <c r="M4131" s="114"/>
      <c r="N4131" s="103"/>
      <c r="O4131" s="103" t="s">
        <v>17</v>
      </c>
    </row>
    <row r="4132" spans="1:15" ht="22.5" hidden="1">
      <c r="A4132" s="103">
        <f>MAX(A$3:A4131)+1</f>
        <v>3873</v>
      </c>
      <c r="B4132" s="103" t="s">
        <v>7158</v>
      </c>
      <c r="C4132" s="303" t="s">
        <v>7159</v>
      </c>
      <c r="D4132" s="103"/>
      <c r="E4132" s="103" t="s">
        <v>7160</v>
      </c>
      <c r="F4132" s="114" t="s">
        <v>31</v>
      </c>
      <c r="G4132" s="114" t="s">
        <v>32</v>
      </c>
      <c r="H4132" s="302">
        <v>120</v>
      </c>
      <c r="I4132" s="302">
        <v>120</v>
      </c>
      <c r="J4132" s="302">
        <v>120</v>
      </c>
      <c r="K4132" s="103"/>
      <c r="L4132" s="114"/>
      <c r="M4132" s="114"/>
      <c r="N4132" s="103"/>
      <c r="O4132" s="103" t="s">
        <v>17</v>
      </c>
    </row>
    <row r="4133" spans="1:15" ht="22.5" hidden="1">
      <c r="A4133" s="103">
        <f>MAX(A$3:A4132)+1</f>
        <v>3874</v>
      </c>
      <c r="B4133" s="103">
        <v>330701006</v>
      </c>
      <c r="C4133" s="315" t="s">
        <v>7161</v>
      </c>
      <c r="D4133" s="103"/>
      <c r="E4133" s="103"/>
      <c r="F4133" s="114" t="s">
        <v>31</v>
      </c>
      <c r="G4133" s="114" t="s">
        <v>32</v>
      </c>
      <c r="H4133" s="308">
        <v>2150</v>
      </c>
      <c r="I4133" s="308">
        <v>2150</v>
      </c>
      <c r="J4133" s="308">
        <v>2150</v>
      </c>
      <c r="K4133" s="103"/>
      <c r="L4133" s="188"/>
      <c r="M4133" s="188"/>
      <c r="N4133" s="103"/>
      <c r="O4133" s="103" t="s">
        <v>786</v>
      </c>
    </row>
    <row r="4134" spans="1:15" ht="22.5" hidden="1">
      <c r="A4134" s="103">
        <f>MAX(A$3:A4133)+1</f>
        <v>3875</v>
      </c>
      <c r="B4134" s="103">
        <v>330701007</v>
      </c>
      <c r="C4134" s="315" t="s">
        <v>7162</v>
      </c>
      <c r="D4134" s="103"/>
      <c r="E4134" s="103"/>
      <c r="F4134" s="114" t="s">
        <v>31</v>
      </c>
      <c r="G4134" s="114" t="s">
        <v>32</v>
      </c>
      <c r="H4134" s="312">
        <v>1320</v>
      </c>
      <c r="I4134" s="312">
        <v>1188</v>
      </c>
      <c r="J4134" s="312">
        <v>1069.2</v>
      </c>
      <c r="K4134" s="103"/>
      <c r="L4134" s="114"/>
      <c r="M4134" s="114"/>
      <c r="N4134" s="103"/>
      <c r="O4134" s="103" t="s">
        <v>17</v>
      </c>
    </row>
    <row r="4135" spans="1:15" ht="22.5" hidden="1">
      <c r="A4135" s="103">
        <f>MAX(A$3:A4134)+1</f>
        <v>3876</v>
      </c>
      <c r="B4135" s="103">
        <v>330701008</v>
      </c>
      <c r="C4135" s="315" t="s">
        <v>7163</v>
      </c>
      <c r="D4135" s="103" t="s">
        <v>7164</v>
      </c>
      <c r="E4135" s="103"/>
      <c r="F4135" s="114" t="s">
        <v>31</v>
      </c>
      <c r="G4135" s="114" t="s">
        <v>32</v>
      </c>
      <c r="H4135" s="312">
        <v>1400</v>
      </c>
      <c r="I4135" s="312">
        <v>1260</v>
      </c>
      <c r="J4135" s="312">
        <v>1134</v>
      </c>
      <c r="K4135" s="103"/>
      <c r="L4135" s="114"/>
      <c r="M4135" s="114"/>
      <c r="N4135" s="103"/>
      <c r="O4135" s="103" t="s">
        <v>17</v>
      </c>
    </row>
    <row r="4136" spans="1:15" ht="22.5" hidden="1">
      <c r="A4136" s="103">
        <f>MAX(A$3:A4135)+1</f>
        <v>3877</v>
      </c>
      <c r="B4136" s="103">
        <v>330701009</v>
      </c>
      <c r="C4136" s="315" t="s">
        <v>7165</v>
      </c>
      <c r="D4136" s="103"/>
      <c r="E4136" s="103"/>
      <c r="F4136" s="114" t="s">
        <v>31</v>
      </c>
      <c r="G4136" s="114" t="s">
        <v>32</v>
      </c>
      <c r="H4136" s="308">
        <v>2284</v>
      </c>
      <c r="I4136" s="308">
        <v>2284</v>
      </c>
      <c r="J4136" s="308">
        <v>2284</v>
      </c>
      <c r="K4136" s="103"/>
      <c r="L4136" s="188"/>
      <c r="M4136" s="188"/>
      <c r="N4136" s="103"/>
      <c r="O4136" s="103" t="s">
        <v>786</v>
      </c>
    </row>
    <row r="4137" spans="1:15" ht="22.5" hidden="1">
      <c r="A4137" s="103">
        <f>MAX(A$3:A4136)+1</f>
        <v>3878</v>
      </c>
      <c r="B4137" s="103">
        <v>330701010</v>
      </c>
      <c r="C4137" s="315" t="s">
        <v>7166</v>
      </c>
      <c r="D4137" s="103" t="s">
        <v>7167</v>
      </c>
      <c r="E4137" s="103"/>
      <c r="F4137" s="114" t="s">
        <v>31</v>
      </c>
      <c r="G4137" s="114" t="s">
        <v>32</v>
      </c>
      <c r="H4137" s="312">
        <v>1544</v>
      </c>
      <c r="I4137" s="312">
        <v>1389.6</v>
      </c>
      <c r="J4137" s="312">
        <v>1250.6400000000001</v>
      </c>
      <c r="K4137" s="103"/>
      <c r="L4137" s="114"/>
      <c r="M4137" s="114"/>
      <c r="N4137" s="103"/>
      <c r="O4137" s="103" t="s">
        <v>17</v>
      </c>
    </row>
    <row r="4138" spans="1:15" ht="22.5" hidden="1">
      <c r="A4138" s="103">
        <f>MAX(A$3:A4137)+1</f>
        <v>3879</v>
      </c>
      <c r="B4138" s="103">
        <v>330701011</v>
      </c>
      <c r="C4138" s="315" t="s">
        <v>7168</v>
      </c>
      <c r="D4138" s="103"/>
      <c r="E4138" s="103"/>
      <c r="F4138" s="114" t="s">
        <v>31</v>
      </c>
      <c r="G4138" s="114" t="s">
        <v>32</v>
      </c>
      <c r="H4138" s="308">
        <v>2354</v>
      </c>
      <c r="I4138" s="308">
        <v>2354</v>
      </c>
      <c r="J4138" s="308">
        <v>2354</v>
      </c>
      <c r="K4138" s="103"/>
      <c r="L4138" s="188"/>
      <c r="M4138" s="188"/>
      <c r="N4138" s="103"/>
      <c r="O4138" s="103" t="s">
        <v>786</v>
      </c>
    </row>
    <row r="4139" spans="1:15" ht="22.5" hidden="1">
      <c r="A4139" s="103">
        <f>MAX(A$3:A4138)+1</f>
        <v>3880</v>
      </c>
      <c r="B4139" s="103">
        <v>330701012</v>
      </c>
      <c r="C4139" s="315" t="s">
        <v>7169</v>
      </c>
      <c r="D4139" s="103"/>
      <c r="E4139" s="103"/>
      <c r="F4139" s="114" t="s">
        <v>31</v>
      </c>
      <c r="G4139" s="114" t="s">
        <v>32</v>
      </c>
      <c r="H4139" s="308">
        <v>2239</v>
      </c>
      <c r="I4139" s="308">
        <v>2239</v>
      </c>
      <c r="J4139" s="308">
        <v>2239</v>
      </c>
      <c r="K4139" s="103"/>
      <c r="L4139" s="188"/>
      <c r="M4139" s="188"/>
      <c r="N4139" s="103"/>
      <c r="O4139" s="103" t="s">
        <v>786</v>
      </c>
    </row>
    <row r="4140" spans="1:15" ht="22.5" hidden="1">
      <c r="A4140" s="103">
        <f>MAX(A$3:A4139)+1</f>
        <v>3881</v>
      </c>
      <c r="B4140" s="103">
        <v>330701013</v>
      </c>
      <c r="C4140" s="315" t="s">
        <v>7170</v>
      </c>
      <c r="D4140" s="103"/>
      <c r="E4140" s="103"/>
      <c r="F4140" s="114" t="s">
        <v>31</v>
      </c>
      <c r="G4140" s="114" t="s">
        <v>32</v>
      </c>
      <c r="H4140" s="312">
        <v>1320</v>
      </c>
      <c r="I4140" s="312">
        <v>1188</v>
      </c>
      <c r="J4140" s="312">
        <v>1069.2</v>
      </c>
      <c r="K4140" s="103"/>
      <c r="L4140" s="114"/>
      <c r="M4140" s="114"/>
      <c r="N4140" s="103"/>
      <c r="O4140" s="103" t="s">
        <v>17</v>
      </c>
    </row>
    <row r="4141" spans="1:15" ht="22.5" hidden="1">
      <c r="A4141" s="103">
        <f>MAX(A$3:A4140)+1</f>
        <v>3882</v>
      </c>
      <c r="B4141" s="103">
        <v>330701014</v>
      </c>
      <c r="C4141" s="315" t="s">
        <v>7171</v>
      </c>
      <c r="D4141" s="103"/>
      <c r="E4141" s="103"/>
      <c r="F4141" s="114" t="s">
        <v>31</v>
      </c>
      <c r="G4141" s="114" t="s">
        <v>32</v>
      </c>
      <c r="H4141" s="308">
        <v>1880</v>
      </c>
      <c r="I4141" s="308">
        <v>1880</v>
      </c>
      <c r="J4141" s="308">
        <v>1880</v>
      </c>
      <c r="K4141" s="103"/>
      <c r="L4141" s="188"/>
      <c r="M4141" s="188"/>
      <c r="N4141" s="103"/>
      <c r="O4141" s="103" t="s">
        <v>786</v>
      </c>
    </row>
    <row r="4142" spans="1:15" ht="22.5" hidden="1">
      <c r="A4142" s="103">
        <f>MAX(A$3:A4141)+1</f>
        <v>3883</v>
      </c>
      <c r="B4142" s="103">
        <v>330701015</v>
      </c>
      <c r="C4142" s="315" t="s">
        <v>7172</v>
      </c>
      <c r="D4142" s="103"/>
      <c r="E4142" s="103"/>
      <c r="F4142" s="114" t="s">
        <v>31</v>
      </c>
      <c r="G4142" s="114" t="s">
        <v>32</v>
      </c>
      <c r="H4142" s="308">
        <v>1880</v>
      </c>
      <c r="I4142" s="308">
        <v>1880</v>
      </c>
      <c r="J4142" s="308">
        <v>1880</v>
      </c>
      <c r="K4142" s="103"/>
      <c r="L4142" s="188"/>
      <c r="M4142" s="188"/>
      <c r="N4142" s="103"/>
      <c r="O4142" s="103" t="s">
        <v>786</v>
      </c>
    </row>
    <row r="4143" spans="1:15" ht="24" hidden="1">
      <c r="A4143" s="103">
        <f>MAX(A$3:A4142)+1</f>
        <v>3884</v>
      </c>
      <c r="B4143" s="103">
        <v>330701016</v>
      </c>
      <c r="C4143" s="315" t="s">
        <v>7173</v>
      </c>
      <c r="D4143" s="103"/>
      <c r="E4143" s="103"/>
      <c r="F4143" s="114" t="s">
        <v>31</v>
      </c>
      <c r="G4143" s="114" t="s">
        <v>32</v>
      </c>
      <c r="H4143" s="308">
        <v>4752</v>
      </c>
      <c r="I4143" s="308">
        <v>4752</v>
      </c>
      <c r="J4143" s="308">
        <v>4752</v>
      </c>
      <c r="K4143" s="103"/>
      <c r="L4143" s="188"/>
      <c r="M4143" s="188"/>
      <c r="N4143" s="103"/>
      <c r="O4143" s="103" t="s">
        <v>786</v>
      </c>
    </row>
    <row r="4144" spans="1:15" ht="22.5" hidden="1">
      <c r="A4144" s="103">
        <f>MAX(A$3:A4143)+1</f>
        <v>3885</v>
      </c>
      <c r="B4144" s="103">
        <v>330701017</v>
      </c>
      <c r="C4144" s="315" t="s">
        <v>7174</v>
      </c>
      <c r="D4144" s="103"/>
      <c r="E4144" s="103"/>
      <c r="F4144" s="114" t="s">
        <v>31</v>
      </c>
      <c r="G4144" s="114" t="s">
        <v>32</v>
      </c>
      <c r="H4144" s="308">
        <v>3782</v>
      </c>
      <c r="I4144" s="308">
        <v>3782</v>
      </c>
      <c r="J4144" s="308">
        <v>3782</v>
      </c>
      <c r="K4144" s="103"/>
      <c r="L4144" s="188"/>
      <c r="M4144" s="188"/>
      <c r="N4144" s="103"/>
      <c r="O4144" s="103" t="s">
        <v>786</v>
      </c>
    </row>
    <row r="4145" spans="1:15" ht="12" hidden="1">
      <c r="A4145" s="103">
        <f>MAX(A$3:A4144)+1</f>
        <v>3886</v>
      </c>
      <c r="B4145" s="103">
        <v>330701018</v>
      </c>
      <c r="C4145" s="103" t="s">
        <v>7175</v>
      </c>
      <c r="D4145" s="103"/>
      <c r="E4145" s="103"/>
      <c r="F4145" s="114" t="s">
        <v>31</v>
      </c>
      <c r="G4145" s="114" t="s">
        <v>32</v>
      </c>
      <c r="H4145" s="312">
        <v>1264</v>
      </c>
      <c r="I4145" s="312">
        <v>1137.5999999999999</v>
      </c>
      <c r="J4145" s="312">
        <v>1023.84</v>
      </c>
      <c r="K4145" s="103"/>
      <c r="L4145" s="114"/>
      <c r="M4145" s="114"/>
      <c r="N4145" s="114"/>
      <c r="O4145" s="98" t="s">
        <v>94</v>
      </c>
    </row>
    <row r="4146" spans="1:15" ht="22.5" hidden="1">
      <c r="A4146" s="103">
        <f>MAX(A$3:A4145)+1</f>
        <v>3887</v>
      </c>
      <c r="B4146" s="103">
        <v>330701019</v>
      </c>
      <c r="C4146" s="315" t="s">
        <v>7176</v>
      </c>
      <c r="D4146" s="103"/>
      <c r="E4146" s="103"/>
      <c r="F4146" s="114" t="s">
        <v>31</v>
      </c>
      <c r="G4146" s="114" t="s">
        <v>32</v>
      </c>
      <c r="H4146" s="312">
        <v>1264</v>
      </c>
      <c r="I4146" s="312">
        <v>1137.5999999999999</v>
      </c>
      <c r="J4146" s="312">
        <v>1023.84</v>
      </c>
      <c r="K4146" s="103"/>
      <c r="L4146" s="114"/>
      <c r="M4146" s="114"/>
      <c r="N4146" s="103"/>
      <c r="O4146" s="103" t="s">
        <v>17</v>
      </c>
    </row>
    <row r="4147" spans="1:15" ht="22.5" hidden="1">
      <c r="A4147" s="103">
        <f>MAX(A$3:A4146)+1</f>
        <v>3888</v>
      </c>
      <c r="B4147" s="103">
        <v>330701020</v>
      </c>
      <c r="C4147" s="315" t="s">
        <v>7177</v>
      </c>
      <c r="D4147" s="103"/>
      <c r="E4147" s="103" t="s">
        <v>6684</v>
      </c>
      <c r="F4147" s="114" t="s">
        <v>31</v>
      </c>
      <c r="G4147" s="114" t="s">
        <v>32</v>
      </c>
      <c r="H4147" s="312">
        <v>1560</v>
      </c>
      <c r="I4147" s="312">
        <v>1404</v>
      </c>
      <c r="J4147" s="312">
        <v>1263.5999999999999</v>
      </c>
      <c r="K4147" s="103"/>
      <c r="L4147" s="114"/>
      <c r="M4147" s="114"/>
      <c r="N4147" s="103"/>
      <c r="O4147" s="103" t="s">
        <v>17</v>
      </c>
    </row>
    <row r="4148" spans="1:15" ht="22.5" hidden="1">
      <c r="A4148" s="103">
        <f>MAX(A$3:A4147)+1</f>
        <v>3889</v>
      </c>
      <c r="B4148" s="103">
        <v>330701021</v>
      </c>
      <c r="C4148" s="315" t="s">
        <v>7178</v>
      </c>
      <c r="D4148" s="103"/>
      <c r="E4148" s="103"/>
      <c r="F4148" s="114" t="s">
        <v>36</v>
      </c>
      <c r="G4148" s="114" t="s">
        <v>32</v>
      </c>
      <c r="H4148" s="308">
        <v>1890</v>
      </c>
      <c r="I4148" s="308">
        <v>1890</v>
      </c>
      <c r="J4148" s="308">
        <v>1890</v>
      </c>
      <c r="K4148" s="103"/>
      <c r="L4148" s="188"/>
      <c r="M4148" s="188"/>
      <c r="N4148" s="103"/>
      <c r="O4148" s="103" t="s">
        <v>786</v>
      </c>
    </row>
    <row r="4149" spans="1:15" ht="22.5" hidden="1">
      <c r="A4149" s="103">
        <f>MAX(A$3:A4148)+1</f>
        <v>3890</v>
      </c>
      <c r="B4149" s="103">
        <v>330701022</v>
      </c>
      <c r="C4149" s="315" t="s">
        <v>7179</v>
      </c>
      <c r="D4149" s="103" t="s">
        <v>7180</v>
      </c>
      <c r="E4149" s="103"/>
      <c r="F4149" s="114" t="s">
        <v>31</v>
      </c>
      <c r="G4149" s="114" t="s">
        <v>32</v>
      </c>
      <c r="H4149" s="308">
        <v>1146</v>
      </c>
      <c r="I4149" s="308">
        <v>1146</v>
      </c>
      <c r="J4149" s="308">
        <v>1146</v>
      </c>
      <c r="K4149" s="103"/>
      <c r="L4149" s="188"/>
      <c r="M4149" s="188"/>
      <c r="N4149" s="103"/>
      <c r="O4149" s="103" t="s">
        <v>786</v>
      </c>
    </row>
    <row r="4150" spans="1:15" ht="22.5" hidden="1">
      <c r="A4150" s="103">
        <f>MAX(A$3:A4149)+1</f>
        <v>3891</v>
      </c>
      <c r="B4150" s="103">
        <v>330701023</v>
      </c>
      <c r="C4150" s="315" t="s">
        <v>7181</v>
      </c>
      <c r="D4150" s="103"/>
      <c r="E4150" s="103"/>
      <c r="F4150" s="114" t="s">
        <v>31</v>
      </c>
      <c r="G4150" s="114" t="s">
        <v>32</v>
      </c>
      <c r="H4150" s="312">
        <v>960</v>
      </c>
      <c r="I4150" s="312">
        <v>864</v>
      </c>
      <c r="J4150" s="312">
        <v>777.6</v>
      </c>
      <c r="K4150" s="103"/>
      <c r="L4150" s="114"/>
      <c r="M4150" s="114"/>
      <c r="N4150" s="103"/>
      <c r="O4150" s="103" t="s">
        <v>17</v>
      </c>
    </row>
    <row r="4151" spans="1:15" ht="22.5" hidden="1">
      <c r="A4151" s="103">
        <f>MAX(A$3:A4150)+1</f>
        <v>3892</v>
      </c>
      <c r="B4151" s="103">
        <v>330701024</v>
      </c>
      <c r="C4151" s="315" t="s">
        <v>7182</v>
      </c>
      <c r="D4151" s="103"/>
      <c r="E4151" s="103"/>
      <c r="F4151" s="114" t="s">
        <v>31</v>
      </c>
      <c r="G4151" s="114" t="s">
        <v>32</v>
      </c>
      <c r="H4151" s="312">
        <v>1080</v>
      </c>
      <c r="I4151" s="312">
        <v>972</v>
      </c>
      <c r="J4151" s="312">
        <v>874.8</v>
      </c>
      <c r="K4151" s="103"/>
      <c r="L4151" s="114"/>
      <c r="M4151" s="114"/>
      <c r="N4151" s="103"/>
      <c r="O4151" s="103" t="s">
        <v>17</v>
      </c>
    </row>
    <row r="4152" spans="1:15" ht="22.5" hidden="1">
      <c r="A4152" s="103">
        <f>MAX(A$3:A4151)+1</f>
        <v>3893</v>
      </c>
      <c r="B4152" s="103">
        <v>330701025</v>
      </c>
      <c r="C4152" s="315" t="s">
        <v>7183</v>
      </c>
      <c r="D4152" s="103" t="s">
        <v>7184</v>
      </c>
      <c r="E4152" s="103"/>
      <c r="F4152" s="114" t="s">
        <v>36</v>
      </c>
      <c r="G4152" s="114" t="s">
        <v>32</v>
      </c>
      <c r="H4152" s="308">
        <v>1524</v>
      </c>
      <c r="I4152" s="308">
        <v>1524</v>
      </c>
      <c r="J4152" s="308">
        <v>1524</v>
      </c>
      <c r="K4152" s="103"/>
      <c r="L4152" s="188"/>
      <c r="M4152" s="188"/>
      <c r="N4152" s="103"/>
      <c r="O4152" s="103" t="s">
        <v>786</v>
      </c>
    </row>
    <row r="4153" spans="1:15" ht="22.5" hidden="1">
      <c r="A4153" s="103">
        <f>MAX(A$3:A4152)+1</f>
        <v>3894</v>
      </c>
      <c r="B4153" s="103">
        <v>330701026</v>
      </c>
      <c r="C4153" s="317" t="s">
        <v>7185</v>
      </c>
      <c r="D4153" s="154" t="s">
        <v>7186</v>
      </c>
      <c r="E4153" s="154"/>
      <c r="F4153" s="114" t="s">
        <v>31</v>
      </c>
      <c r="G4153" s="188" t="s">
        <v>32</v>
      </c>
      <c r="H4153" s="312">
        <v>1200</v>
      </c>
      <c r="I4153" s="312">
        <v>1080</v>
      </c>
      <c r="J4153" s="312">
        <v>972</v>
      </c>
      <c r="K4153" s="154"/>
      <c r="L4153" s="114"/>
      <c r="M4153" s="188"/>
      <c r="N4153" s="114"/>
      <c r="O4153" s="103" t="s">
        <v>915</v>
      </c>
    </row>
    <row r="4154" spans="1:15" ht="22.5" hidden="1">
      <c r="A4154" s="103">
        <f>MAX(A$3:A4153)+1</f>
        <v>3895</v>
      </c>
      <c r="B4154" s="103">
        <v>330701027</v>
      </c>
      <c r="C4154" s="315" t="s">
        <v>7187</v>
      </c>
      <c r="D4154" s="103"/>
      <c r="E4154" s="103"/>
      <c r="F4154" s="114" t="s">
        <v>31</v>
      </c>
      <c r="G4154" s="114" t="s">
        <v>32</v>
      </c>
      <c r="H4154" s="312">
        <v>1200</v>
      </c>
      <c r="I4154" s="312">
        <v>1080</v>
      </c>
      <c r="J4154" s="312">
        <v>972</v>
      </c>
      <c r="K4154" s="103"/>
      <c r="L4154" s="114"/>
      <c r="M4154" s="114"/>
      <c r="N4154" s="103"/>
      <c r="O4154" s="103" t="s">
        <v>17</v>
      </c>
    </row>
    <row r="4155" spans="1:15" ht="22.5" hidden="1">
      <c r="A4155" s="103">
        <f>MAX(A$3:A4154)+1</f>
        <v>3896</v>
      </c>
      <c r="B4155" s="103">
        <v>330701028</v>
      </c>
      <c r="C4155" s="315" t="s">
        <v>7188</v>
      </c>
      <c r="D4155" s="103"/>
      <c r="E4155" s="103"/>
      <c r="F4155" s="114" t="s">
        <v>31</v>
      </c>
      <c r="G4155" s="114" t="s">
        <v>32</v>
      </c>
      <c r="H4155" s="312">
        <v>720</v>
      </c>
      <c r="I4155" s="312">
        <v>648</v>
      </c>
      <c r="J4155" s="312">
        <v>583.20000000000005</v>
      </c>
      <c r="K4155" s="103"/>
      <c r="L4155" s="114"/>
      <c r="M4155" s="114"/>
      <c r="N4155" s="103"/>
      <c r="O4155" s="103" t="s">
        <v>17</v>
      </c>
    </row>
    <row r="4156" spans="1:15" ht="22.5" hidden="1">
      <c r="A4156" s="103">
        <f>MAX(A$3:A4155)+1</f>
        <v>3897</v>
      </c>
      <c r="B4156" s="103">
        <v>330701029</v>
      </c>
      <c r="C4156" s="315" t="s">
        <v>7189</v>
      </c>
      <c r="D4156" s="103" t="s">
        <v>7190</v>
      </c>
      <c r="E4156" s="103"/>
      <c r="F4156" s="114" t="s">
        <v>36</v>
      </c>
      <c r="G4156" s="114" t="s">
        <v>32</v>
      </c>
      <c r="H4156" s="312">
        <v>1200</v>
      </c>
      <c r="I4156" s="312">
        <v>1080</v>
      </c>
      <c r="J4156" s="312">
        <v>972</v>
      </c>
      <c r="K4156" s="103"/>
      <c r="L4156" s="114"/>
      <c r="M4156" s="114"/>
      <c r="N4156" s="103"/>
      <c r="O4156" s="103" t="s">
        <v>17</v>
      </c>
    </row>
    <row r="4157" spans="1:15" ht="22.5" hidden="1">
      <c r="A4157" s="103">
        <f>MAX(A$3:A4156)+1</f>
        <v>3898</v>
      </c>
      <c r="B4157" s="103">
        <v>330701030</v>
      </c>
      <c r="C4157" s="315" t="s">
        <v>7191</v>
      </c>
      <c r="D4157" s="103"/>
      <c r="E4157" s="103"/>
      <c r="F4157" s="114" t="s">
        <v>31</v>
      </c>
      <c r="G4157" s="114" t="s">
        <v>32</v>
      </c>
      <c r="H4157" s="312">
        <v>1200</v>
      </c>
      <c r="I4157" s="312">
        <v>1080</v>
      </c>
      <c r="J4157" s="312">
        <v>972</v>
      </c>
      <c r="K4157" s="103"/>
      <c r="L4157" s="114"/>
      <c r="M4157" s="114"/>
      <c r="N4157" s="103"/>
      <c r="O4157" s="103" t="s">
        <v>17</v>
      </c>
    </row>
    <row r="4158" spans="1:15" ht="22.5" hidden="1">
      <c r="A4158" s="103">
        <f>MAX(A$3:A4157)+1</f>
        <v>3899</v>
      </c>
      <c r="B4158" s="103">
        <v>330701031</v>
      </c>
      <c r="C4158" s="315" t="s">
        <v>7192</v>
      </c>
      <c r="D4158" s="103"/>
      <c r="E4158" s="103" t="s">
        <v>7193</v>
      </c>
      <c r="F4158" s="114" t="s">
        <v>31</v>
      </c>
      <c r="G4158" s="114" t="s">
        <v>32</v>
      </c>
      <c r="H4158" s="312">
        <v>960</v>
      </c>
      <c r="I4158" s="312">
        <v>864</v>
      </c>
      <c r="J4158" s="312">
        <v>777.6</v>
      </c>
      <c r="K4158" s="103"/>
      <c r="L4158" s="114"/>
      <c r="M4158" s="114"/>
      <c r="N4158" s="103"/>
      <c r="O4158" s="103" t="s">
        <v>17</v>
      </c>
    </row>
    <row r="4159" spans="1:15" ht="22.5" hidden="1">
      <c r="A4159" s="103">
        <f>MAX(A$3:A4158)+1</f>
        <v>3900</v>
      </c>
      <c r="B4159" s="103">
        <v>330701032</v>
      </c>
      <c r="C4159" s="315" t="s">
        <v>7194</v>
      </c>
      <c r="D4159" s="103"/>
      <c r="E4159" s="103"/>
      <c r="F4159" s="114" t="s">
        <v>31</v>
      </c>
      <c r="G4159" s="114" t="s">
        <v>32</v>
      </c>
      <c r="H4159" s="312">
        <v>240</v>
      </c>
      <c r="I4159" s="312">
        <v>216</v>
      </c>
      <c r="J4159" s="312">
        <v>194.4</v>
      </c>
      <c r="K4159" s="103"/>
      <c r="L4159" s="114"/>
      <c r="M4159" s="114"/>
      <c r="N4159" s="103"/>
      <c r="O4159" s="103" t="s">
        <v>17</v>
      </c>
    </row>
    <row r="4160" spans="1:15" ht="22.5" hidden="1">
      <c r="A4160" s="103">
        <f>MAX(A$3:A4159)+1</f>
        <v>3901</v>
      </c>
      <c r="B4160" s="103">
        <v>330701033</v>
      </c>
      <c r="C4160" s="315" t="s">
        <v>7195</v>
      </c>
      <c r="D4160" s="103"/>
      <c r="E4160" s="103"/>
      <c r="F4160" s="114" t="s">
        <v>31</v>
      </c>
      <c r="G4160" s="114" t="s">
        <v>32</v>
      </c>
      <c r="H4160" s="312">
        <v>240</v>
      </c>
      <c r="I4160" s="312">
        <v>216</v>
      </c>
      <c r="J4160" s="312">
        <v>194.4</v>
      </c>
      <c r="K4160" s="103"/>
      <c r="L4160" s="114"/>
      <c r="M4160" s="114"/>
      <c r="N4160" s="103"/>
      <c r="O4160" s="103" t="s">
        <v>17</v>
      </c>
    </row>
    <row r="4161" spans="1:15" ht="22.5" hidden="1">
      <c r="A4161" s="103">
        <f>MAX(A$3:A4160)+1</f>
        <v>3902</v>
      </c>
      <c r="B4161" s="103">
        <v>330701034</v>
      </c>
      <c r="C4161" s="315" t="s">
        <v>7196</v>
      </c>
      <c r="D4161" s="103"/>
      <c r="E4161" s="103"/>
      <c r="F4161" s="114" t="s">
        <v>31</v>
      </c>
      <c r="G4161" s="114" t="s">
        <v>32</v>
      </c>
      <c r="H4161" s="308">
        <v>928</v>
      </c>
      <c r="I4161" s="308">
        <v>928</v>
      </c>
      <c r="J4161" s="308">
        <v>928</v>
      </c>
      <c r="K4161" s="103"/>
      <c r="L4161" s="188"/>
      <c r="M4161" s="188"/>
      <c r="N4161" s="103"/>
      <c r="O4161" s="103" t="s">
        <v>786</v>
      </c>
    </row>
    <row r="4162" spans="1:15" ht="22.5" hidden="1">
      <c r="A4162" s="103">
        <f>MAX(A$3:A4161)+1</f>
        <v>3903</v>
      </c>
      <c r="B4162" s="103">
        <v>330701035</v>
      </c>
      <c r="C4162" s="315" t="s">
        <v>7197</v>
      </c>
      <c r="D4162" s="103"/>
      <c r="E4162" s="103"/>
      <c r="F4162" s="114" t="s">
        <v>31</v>
      </c>
      <c r="G4162" s="114" t="s">
        <v>32</v>
      </c>
      <c r="H4162" s="312">
        <v>360</v>
      </c>
      <c r="I4162" s="312">
        <v>324</v>
      </c>
      <c r="J4162" s="312">
        <v>291.60000000000002</v>
      </c>
      <c r="K4162" s="103"/>
      <c r="L4162" s="114"/>
      <c r="M4162" s="114"/>
      <c r="N4162" s="103"/>
      <c r="O4162" s="103" t="s">
        <v>17</v>
      </c>
    </row>
    <row r="4163" spans="1:15" ht="22.5" hidden="1">
      <c r="A4163" s="103">
        <f>MAX(A$3:A4162)+1</f>
        <v>3904</v>
      </c>
      <c r="B4163" s="103">
        <v>330701036</v>
      </c>
      <c r="C4163" s="315" t="s">
        <v>7198</v>
      </c>
      <c r="D4163" s="103"/>
      <c r="E4163" s="103"/>
      <c r="F4163" s="114" t="s">
        <v>31</v>
      </c>
      <c r="G4163" s="114" t="s">
        <v>32</v>
      </c>
      <c r="H4163" s="312">
        <v>480</v>
      </c>
      <c r="I4163" s="312">
        <v>432</v>
      </c>
      <c r="J4163" s="312">
        <v>388.8</v>
      </c>
      <c r="K4163" s="103"/>
      <c r="L4163" s="114"/>
      <c r="M4163" s="114"/>
      <c r="N4163" s="103"/>
      <c r="O4163" s="103" t="s">
        <v>17</v>
      </c>
    </row>
    <row r="4164" spans="1:15" ht="22.5" hidden="1">
      <c r="A4164" s="103">
        <f>MAX(A$3:A4163)+1</f>
        <v>3905</v>
      </c>
      <c r="B4164" s="103">
        <v>330701037</v>
      </c>
      <c r="C4164" s="315" t="s">
        <v>7199</v>
      </c>
      <c r="D4164" s="103"/>
      <c r="E4164" s="103"/>
      <c r="F4164" s="114" t="s">
        <v>31</v>
      </c>
      <c r="G4164" s="114" t="s">
        <v>32</v>
      </c>
      <c r="H4164" s="312">
        <v>1200</v>
      </c>
      <c r="I4164" s="312">
        <v>1080</v>
      </c>
      <c r="J4164" s="312">
        <v>972</v>
      </c>
      <c r="K4164" s="103"/>
      <c r="L4164" s="114"/>
      <c r="M4164" s="114"/>
      <c r="N4164" s="103"/>
      <c r="O4164" s="103" t="s">
        <v>17</v>
      </c>
    </row>
    <row r="4165" spans="1:15" ht="22.5" hidden="1">
      <c r="A4165" s="103">
        <f>MAX(A$3:A4164)+1</f>
        <v>3906</v>
      </c>
      <c r="B4165" s="103">
        <v>330701038</v>
      </c>
      <c r="C4165" s="315" t="s">
        <v>7200</v>
      </c>
      <c r="D4165" s="103" t="s">
        <v>7201</v>
      </c>
      <c r="E4165" s="103"/>
      <c r="F4165" s="114" t="s">
        <v>31</v>
      </c>
      <c r="G4165" s="114" t="s">
        <v>32</v>
      </c>
      <c r="H4165" s="308">
        <v>1043</v>
      </c>
      <c r="I4165" s="308">
        <v>1043</v>
      </c>
      <c r="J4165" s="308">
        <v>1043</v>
      </c>
      <c r="K4165" s="103"/>
      <c r="L4165" s="188"/>
      <c r="M4165" s="188"/>
      <c r="N4165" s="103"/>
      <c r="O4165" s="103" t="s">
        <v>786</v>
      </c>
    </row>
    <row r="4166" spans="1:15" ht="22.5" hidden="1">
      <c r="A4166" s="103">
        <f>MAX(A$3:A4165)+1</f>
        <v>3907</v>
      </c>
      <c r="B4166" s="103">
        <v>330701039</v>
      </c>
      <c r="C4166" s="315" t="s">
        <v>7202</v>
      </c>
      <c r="D4166" s="103"/>
      <c r="E4166" s="103"/>
      <c r="F4166" s="114" t="s">
        <v>31</v>
      </c>
      <c r="G4166" s="114" t="s">
        <v>32</v>
      </c>
      <c r="H4166" s="312">
        <v>840</v>
      </c>
      <c r="I4166" s="312">
        <v>756</v>
      </c>
      <c r="J4166" s="312">
        <v>680.4</v>
      </c>
      <c r="K4166" s="103"/>
      <c r="L4166" s="114"/>
      <c r="M4166" s="114"/>
      <c r="N4166" s="103"/>
      <c r="O4166" s="103" t="s">
        <v>17</v>
      </c>
    </row>
    <row r="4167" spans="1:15" ht="22.5" hidden="1">
      <c r="A4167" s="103">
        <f>MAX(A$3:A4166)+1</f>
        <v>3908</v>
      </c>
      <c r="B4167" s="103">
        <v>330701040</v>
      </c>
      <c r="C4167" s="315" t="s">
        <v>7203</v>
      </c>
      <c r="D4167" s="103" t="s">
        <v>7204</v>
      </c>
      <c r="E4167" s="103"/>
      <c r="F4167" s="114" t="s">
        <v>31</v>
      </c>
      <c r="G4167" s="114" t="s">
        <v>32</v>
      </c>
      <c r="H4167" s="312">
        <v>840</v>
      </c>
      <c r="I4167" s="312">
        <v>756</v>
      </c>
      <c r="J4167" s="312">
        <v>680.4</v>
      </c>
      <c r="K4167" s="103"/>
      <c r="L4167" s="114"/>
      <c r="M4167" s="114"/>
      <c r="N4167" s="103"/>
      <c r="O4167" s="103" t="s">
        <v>17</v>
      </c>
    </row>
    <row r="4168" spans="1:15" ht="22.5" hidden="1">
      <c r="A4168" s="103">
        <f>MAX(A$3:A4167)+1</f>
        <v>3909</v>
      </c>
      <c r="B4168" s="103">
        <v>330701041</v>
      </c>
      <c r="C4168" s="315" t="s">
        <v>7205</v>
      </c>
      <c r="D4168" s="103" t="s">
        <v>7206</v>
      </c>
      <c r="E4168" s="103"/>
      <c r="F4168" s="114" t="s">
        <v>31</v>
      </c>
      <c r="G4168" s="114" t="s">
        <v>32</v>
      </c>
      <c r="H4168" s="308">
        <v>3774</v>
      </c>
      <c r="I4168" s="308">
        <v>3774</v>
      </c>
      <c r="J4168" s="308">
        <v>3774</v>
      </c>
      <c r="K4168" s="103"/>
      <c r="L4168" s="188"/>
      <c r="M4168" s="188"/>
      <c r="N4168" s="103"/>
      <c r="O4168" s="103" t="s">
        <v>786</v>
      </c>
    </row>
    <row r="4169" spans="1:15" ht="22.5" hidden="1">
      <c r="A4169" s="103">
        <f>MAX(A$3:A4168)+1</f>
        <v>3910</v>
      </c>
      <c r="B4169" s="103" t="s">
        <v>7207</v>
      </c>
      <c r="C4169" s="181" t="s">
        <v>6368</v>
      </c>
      <c r="D4169" s="103"/>
      <c r="E4169" s="103"/>
      <c r="F4169" s="114" t="s">
        <v>36</v>
      </c>
      <c r="G4169" s="114" t="s">
        <v>32</v>
      </c>
      <c r="H4169" s="302">
        <v>300</v>
      </c>
      <c r="I4169" s="302">
        <v>300</v>
      </c>
      <c r="J4169" s="302">
        <v>300</v>
      </c>
      <c r="K4169" s="244" t="s">
        <v>6368</v>
      </c>
      <c r="L4169" s="114"/>
      <c r="M4169" s="114"/>
      <c r="N4169" s="103"/>
      <c r="O4169" s="103" t="s">
        <v>17</v>
      </c>
    </row>
    <row r="4170" spans="1:15" ht="22.5" hidden="1">
      <c r="A4170" s="103">
        <f>MAX(A$3:A4169)+1</f>
        <v>3911</v>
      </c>
      <c r="B4170" s="103">
        <v>330701042</v>
      </c>
      <c r="C4170" s="315" t="s">
        <v>7208</v>
      </c>
      <c r="D4170" s="103" t="s">
        <v>7209</v>
      </c>
      <c r="E4170" s="103"/>
      <c r="F4170" s="114" t="s">
        <v>31</v>
      </c>
      <c r="G4170" s="114" t="s">
        <v>32</v>
      </c>
      <c r="H4170" s="308">
        <v>3056</v>
      </c>
      <c r="I4170" s="308">
        <v>3056</v>
      </c>
      <c r="J4170" s="308">
        <v>3056</v>
      </c>
      <c r="K4170" s="103"/>
      <c r="L4170" s="188"/>
      <c r="M4170" s="188"/>
      <c r="N4170" s="103"/>
      <c r="O4170" s="103" t="s">
        <v>786</v>
      </c>
    </row>
    <row r="4171" spans="1:15" ht="22.5" hidden="1">
      <c r="A4171" s="103">
        <f>MAX(A$3:A4170)+1</f>
        <v>3912</v>
      </c>
      <c r="B4171" s="103">
        <v>330701043</v>
      </c>
      <c r="C4171" s="315" t="s">
        <v>7210</v>
      </c>
      <c r="D4171" s="103"/>
      <c r="E4171" s="103"/>
      <c r="F4171" s="114" t="s">
        <v>31</v>
      </c>
      <c r="G4171" s="114" t="s">
        <v>32</v>
      </c>
      <c r="H4171" s="312">
        <v>1440</v>
      </c>
      <c r="I4171" s="312">
        <v>1296</v>
      </c>
      <c r="J4171" s="312">
        <v>1166.4000000000001</v>
      </c>
      <c r="K4171" s="103"/>
      <c r="L4171" s="114"/>
      <c r="M4171" s="114"/>
      <c r="N4171" s="103"/>
      <c r="O4171" s="103" t="s">
        <v>17</v>
      </c>
    </row>
    <row r="4172" spans="1:15" ht="22.5" hidden="1">
      <c r="A4172" s="103">
        <f>MAX(A$3:A4171)+1</f>
        <v>3913</v>
      </c>
      <c r="B4172" s="103">
        <v>330701044</v>
      </c>
      <c r="C4172" s="315" t="s">
        <v>7211</v>
      </c>
      <c r="D4172" s="103"/>
      <c r="E4172" s="103"/>
      <c r="F4172" s="114" t="s">
        <v>31</v>
      </c>
      <c r="G4172" s="114" t="s">
        <v>32</v>
      </c>
      <c r="H4172" s="312">
        <v>1080</v>
      </c>
      <c r="I4172" s="312">
        <v>972</v>
      </c>
      <c r="J4172" s="312">
        <v>874.8</v>
      </c>
      <c r="K4172" s="103"/>
      <c r="L4172" s="114"/>
      <c r="M4172" s="114"/>
      <c r="N4172" s="103"/>
      <c r="O4172" s="103" t="s">
        <v>17</v>
      </c>
    </row>
    <row r="4173" spans="1:15" ht="22.5" hidden="1">
      <c r="A4173" s="103">
        <f>MAX(A$3:A4172)+1</f>
        <v>3914</v>
      </c>
      <c r="B4173" s="103">
        <v>330701045</v>
      </c>
      <c r="C4173" s="315" t="s">
        <v>7212</v>
      </c>
      <c r="D4173" s="103"/>
      <c r="E4173" s="103"/>
      <c r="F4173" s="114" t="s">
        <v>31</v>
      </c>
      <c r="G4173" s="114" t="s">
        <v>32</v>
      </c>
      <c r="H4173" s="312">
        <v>1080</v>
      </c>
      <c r="I4173" s="312">
        <v>972</v>
      </c>
      <c r="J4173" s="312">
        <v>874.8</v>
      </c>
      <c r="K4173" s="103"/>
      <c r="L4173" s="114"/>
      <c r="M4173" s="114"/>
      <c r="N4173" s="103"/>
      <c r="O4173" s="103" t="s">
        <v>17</v>
      </c>
    </row>
    <row r="4174" spans="1:15" ht="45" hidden="1">
      <c r="A4174" s="103">
        <f>MAX(A$3:A4173)+1</f>
        <v>3915</v>
      </c>
      <c r="B4174" s="103">
        <v>330701046</v>
      </c>
      <c r="C4174" s="103" t="s">
        <v>7213</v>
      </c>
      <c r="D4174" s="103" t="s">
        <v>7214</v>
      </c>
      <c r="E4174" s="103"/>
      <c r="F4174" s="114" t="s">
        <v>23</v>
      </c>
      <c r="G4174" s="114" t="s">
        <v>32</v>
      </c>
      <c r="H4174" s="302" t="s">
        <v>56</v>
      </c>
      <c r="I4174" s="302" t="s">
        <v>56</v>
      </c>
      <c r="J4174" s="302" t="s">
        <v>56</v>
      </c>
      <c r="K4174" s="103"/>
      <c r="L4174" s="114"/>
      <c r="M4174" s="114"/>
      <c r="N4174" s="114"/>
      <c r="O4174" s="103" t="s">
        <v>94</v>
      </c>
    </row>
    <row r="4175" spans="1:15" s="87" customFormat="1" ht="22.5" hidden="1">
      <c r="A4175" s="103"/>
      <c r="B4175" s="103">
        <v>330702</v>
      </c>
      <c r="C4175" s="103" t="s">
        <v>7215</v>
      </c>
      <c r="D4175" s="103"/>
      <c r="E4175" s="103"/>
      <c r="F4175" s="114"/>
      <c r="G4175" s="114"/>
      <c r="H4175" s="302"/>
      <c r="I4175" s="302"/>
      <c r="J4175" s="302"/>
      <c r="K4175" s="103"/>
      <c r="L4175" s="114"/>
      <c r="M4175" s="114"/>
      <c r="N4175" s="103"/>
      <c r="O4175" s="103" t="s">
        <v>17</v>
      </c>
    </row>
    <row r="4176" spans="1:15" ht="22.5" hidden="1">
      <c r="A4176" s="103">
        <f>MAX(A$3:A4175)+1</f>
        <v>3916</v>
      </c>
      <c r="B4176" s="103">
        <v>330702001</v>
      </c>
      <c r="C4176" s="103" t="s">
        <v>7216</v>
      </c>
      <c r="D4176" s="103"/>
      <c r="E4176" s="103"/>
      <c r="F4176" s="114" t="s">
        <v>31</v>
      </c>
      <c r="G4176" s="114" t="s">
        <v>32</v>
      </c>
      <c r="H4176" s="312">
        <v>1560</v>
      </c>
      <c r="I4176" s="312">
        <v>1404</v>
      </c>
      <c r="J4176" s="312">
        <v>1263.5999999999999</v>
      </c>
      <c r="K4176" s="103"/>
      <c r="L4176" s="114"/>
      <c r="M4176" s="114"/>
      <c r="N4176" s="103"/>
      <c r="O4176" s="103" t="s">
        <v>17</v>
      </c>
    </row>
    <row r="4177" spans="1:15" ht="22.5" hidden="1">
      <c r="A4177" s="103">
        <f>MAX(A$3:A4176)+1</f>
        <v>3917</v>
      </c>
      <c r="B4177" s="103">
        <v>330702002</v>
      </c>
      <c r="C4177" s="103" t="s">
        <v>7217</v>
      </c>
      <c r="D4177" s="103" t="s">
        <v>7218</v>
      </c>
      <c r="E4177" s="103"/>
      <c r="F4177" s="114" t="s">
        <v>31</v>
      </c>
      <c r="G4177" s="114" t="s">
        <v>32</v>
      </c>
      <c r="H4177" s="302">
        <v>4616</v>
      </c>
      <c r="I4177" s="302">
        <v>4616</v>
      </c>
      <c r="J4177" s="302">
        <v>4616</v>
      </c>
      <c r="K4177" s="103"/>
      <c r="L4177" s="126"/>
      <c r="M4177" s="126"/>
      <c r="N4177" s="103"/>
      <c r="O4177" s="103" t="s">
        <v>17</v>
      </c>
    </row>
    <row r="4178" spans="1:15" ht="22.5" hidden="1">
      <c r="A4178" s="103">
        <f>MAX(A$3:A4177)+1</f>
        <v>3918</v>
      </c>
      <c r="B4178" s="103">
        <v>330702003</v>
      </c>
      <c r="C4178" s="103" t="s">
        <v>7219</v>
      </c>
      <c r="D4178" s="103"/>
      <c r="E4178" s="103"/>
      <c r="F4178" s="114" t="s">
        <v>31</v>
      </c>
      <c r="G4178" s="114" t="s">
        <v>32</v>
      </c>
      <c r="H4178" s="302">
        <v>3704</v>
      </c>
      <c r="I4178" s="302">
        <v>3704</v>
      </c>
      <c r="J4178" s="302">
        <v>3704</v>
      </c>
      <c r="K4178" s="103"/>
      <c r="L4178" s="126"/>
      <c r="M4178" s="126"/>
      <c r="N4178" s="103"/>
      <c r="O4178" s="103" t="s">
        <v>17</v>
      </c>
    </row>
    <row r="4179" spans="1:15" ht="22.5" hidden="1">
      <c r="A4179" s="103">
        <f>MAX(A$3:A4178)+1</f>
        <v>3919</v>
      </c>
      <c r="B4179" s="103">
        <v>330702004</v>
      </c>
      <c r="C4179" s="103" t="s">
        <v>7220</v>
      </c>
      <c r="D4179" s="103" t="s">
        <v>7221</v>
      </c>
      <c r="E4179" s="103"/>
      <c r="F4179" s="114" t="s">
        <v>31</v>
      </c>
      <c r="G4179" s="114" t="s">
        <v>32</v>
      </c>
      <c r="H4179" s="312">
        <v>2104</v>
      </c>
      <c r="I4179" s="312">
        <v>1893.6</v>
      </c>
      <c r="J4179" s="312">
        <v>1704.24</v>
      </c>
      <c r="K4179" s="103"/>
      <c r="L4179" s="114"/>
      <c r="M4179" s="114"/>
      <c r="N4179" s="103"/>
      <c r="O4179" s="103" t="s">
        <v>17</v>
      </c>
    </row>
    <row r="4180" spans="1:15" ht="22.5" hidden="1">
      <c r="A4180" s="103">
        <f>MAX(A$3:A4179)+1</f>
        <v>3920</v>
      </c>
      <c r="B4180" s="103">
        <v>330702005</v>
      </c>
      <c r="C4180" s="103" t="s">
        <v>7222</v>
      </c>
      <c r="D4180" s="103" t="s">
        <v>7223</v>
      </c>
      <c r="E4180" s="103" t="s">
        <v>7224</v>
      </c>
      <c r="F4180" s="114" t="s">
        <v>31</v>
      </c>
      <c r="G4180" s="114" t="s">
        <v>32</v>
      </c>
      <c r="H4180" s="302">
        <v>2128</v>
      </c>
      <c r="I4180" s="302">
        <v>2128</v>
      </c>
      <c r="J4180" s="302">
        <v>2128</v>
      </c>
      <c r="K4180" s="103"/>
      <c r="L4180" s="126"/>
      <c r="M4180" s="126"/>
      <c r="N4180" s="103"/>
      <c r="O4180" s="103" t="s">
        <v>17</v>
      </c>
    </row>
    <row r="4181" spans="1:15" ht="22.5" hidden="1">
      <c r="A4181" s="103">
        <f>MAX(A$3:A4180)+1</f>
        <v>3921</v>
      </c>
      <c r="B4181" s="103">
        <v>330702006</v>
      </c>
      <c r="C4181" s="103" t="s">
        <v>7225</v>
      </c>
      <c r="D4181" s="103" t="s">
        <v>7226</v>
      </c>
      <c r="E4181" s="103"/>
      <c r="F4181" s="114" t="s">
        <v>31</v>
      </c>
      <c r="G4181" s="114" t="s">
        <v>32</v>
      </c>
      <c r="H4181" s="302">
        <v>3184</v>
      </c>
      <c r="I4181" s="302">
        <v>3184</v>
      </c>
      <c r="J4181" s="302">
        <v>3184</v>
      </c>
      <c r="K4181" s="103"/>
      <c r="L4181" s="126"/>
      <c r="M4181" s="126"/>
      <c r="N4181" s="103"/>
      <c r="O4181" s="103" t="s">
        <v>17</v>
      </c>
    </row>
    <row r="4182" spans="1:15" ht="22.5" hidden="1">
      <c r="A4182" s="103">
        <f>MAX(A$3:A4181)+1</f>
        <v>3922</v>
      </c>
      <c r="B4182" s="103">
        <v>330702007</v>
      </c>
      <c r="C4182" s="103" t="s">
        <v>7227</v>
      </c>
      <c r="D4182" s="103" t="s">
        <v>7228</v>
      </c>
      <c r="E4182" s="103"/>
      <c r="F4182" s="114" t="s">
        <v>31</v>
      </c>
      <c r="G4182" s="114" t="s">
        <v>32</v>
      </c>
      <c r="H4182" s="302">
        <v>4728</v>
      </c>
      <c r="I4182" s="302">
        <v>4728</v>
      </c>
      <c r="J4182" s="302">
        <v>4728</v>
      </c>
      <c r="K4182" s="103"/>
      <c r="L4182" s="126"/>
      <c r="M4182" s="126"/>
      <c r="N4182" s="103"/>
      <c r="O4182" s="103" t="s">
        <v>17</v>
      </c>
    </row>
    <row r="4183" spans="1:15" ht="22.5" hidden="1">
      <c r="A4183" s="103">
        <f>MAX(A$3:A4182)+1</f>
        <v>3923</v>
      </c>
      <c r="B4183" s="103">
        <v>330702008</v>
      </c>
      <c r="C4183" s="103" t="s">
        <v>7229</v>
      </c>
      <c r="D4183" s="103"/>
      <c r="E4183" s="103"/>
      <c r="F4183" s="114" t="s">
        <v>31</v>
      </c>
      <c r="G4183" s="114" t="s">
        <v>32</v>
      </c>
      <c r="H4183" s="308">
        <v>3360</v>
      </c>
      <c r="I4183" s="308">
        <v>3360</v>
      </c>
      <c r="J4183" s="308">
        <v>3360</v>
      </c>
      <c r="K4183" s="103"/>
      <c r="L4183" s="188"/>
      <c r="M4183" s="188"/>
      <c r="N4183" s="103"/>
      <c r="O4183" s="103" t="s">
        <v>786</v>
      </c>
    </row>
    <row r="4184" spans="1:15" ht="24" hidden="1">
      <c r="A4184" s="103">
        <f>MAX(A$3:A4183)+1</f>
        <v>3924</v>
      </c>
      <c r="B4184" s="103" t="s">
        <v>7230</v>
      </c>
      <c r="C4184" s="181" t="s">
        <v>7231</v>
      </c>
      <c r="D4184" s="103"/>
      <c r="E4184" s="103"/>
      <c r="F4184" s="114" t="s">
        <v>31</v>
      </c>
      <c r="G4184" s="114" t="s">
        <v>32</v>
      </c>
      <c r="H4184" s="302">
        <f t="shared" ref="H4184:J4184" si="14">1.5*300</f>
        <v>450</v>
      </c>
      <c r="I4184" s="302">
        <f t="shared" si="14"/>
        <v>450</v>
      </c>
      <c r="J4184" s="302">
        <f t="shared" si="14"/>
        <v>450</v>
      </c>
      <c r="K4184" s="181" t="s">
        <v>7231</v>
      </c>
      <c r="L4184" s="114"/>
      <c r="M4184" s="114"/>
      <c r="N4184" s="103"/>
      <c r="O4184" s="103" t="s">
        <v>17</v>
      </c>
    </row>
    <row r="4185" spans="1:15" ht="22.5" hidden="1">
      <c r="A4185" s="103">
        <f>MAX(A$3:A4184)+1</f>
        <v>3925</v>
      </c>
      <c r="B4185" s="103">
        <v>330702009</v>
      </c>
      <c r="C4185" s="315" t="s">
        <v>7232</v>
      </c>
      <c r="D4185" s="103" t="s">
        <v>7233</v>
      </c>
      <c r="E4185" s="103"/>
      <c r="F4185" s="114" t="s">
        <v>31</v>
      </c>
      <c r="G4185" s="114" t="s">
        <v>32</v>
      </c>
      <c r="H4185" s="312">
        <v>1560</v>
      </c>
      <c r="I4185" s="312">
        <v>1404</v>
      </c>
      <c r="J4185" s="312">
        <v>1263.5999999999999</v>
      </c>
      <c r="K4185" s="103"/>
      <c r="L4185" s="114"/>
      <c r="M4185" s="114"/>
      <c r="N4185" s="103"/>
      <c r="O4185" s="103" t="s">
        <v>17</v>
      </c>
    </row>
    <row r="4186" spans="1:15" ht="22.5" hidden="1">
      <c r="A4186" s="103">
        <f>MAX(A$3:A4185)+1</f>
        <v>3926</v>
      </c>
      <c r="B4186" s="103">
        <v>330702010</v>
      </c>
      <c r="C4186" s="315" t="s">
        <v>7234</v>
      </c>
      <c r="D4186" s="103"/>
      <c r="E4186" s="103"/>
      <c r="F4186" s="114" t="s">
        <v>31</v>
      </c>
      <c r="G4186" s="114" t="s">
        <v>32</v>
      </c>
      <c r="H4186" s="312">
        <v>3120</v>
      </c>
      <c r="I4186" s="312">
        <v>2808</v>
      </c>
      <c r="J4186" s="312">
        <v>2527.1999999999998</v>
      </c>
      <c r="K4186" s="103"/>
      <c r="L4186" s="114"/>
      <c r="M4186" s="114"/>
      <c r="N4186" s="103"/>
      <c r="O4186" s="103" t="s">
        <v>17</v>
      </c>
    </row>
    <row r="4187" spans="1:15" ht="22.5" hidden="1">
      <c r="A4187" s="103">
        <f>MAX(A$3:A4186)+1</f>
        <v>3927</v>
      </c>
      <c r="B4187" s="103">
        <v>330702011</v>
      </c>
      <c r="C4187" s="315" t="s">
        <v>7235</v>
      </c>
      <c r="D4187" s="103"/>
      <c r="E4187" s="103"/>
      <c r="F4187" s="114" t="s">
        <v>31</v>
      </c>
      <c r="G4187" s="114" t="s">
        <v>32</v>
      </c>
      <c r="H4187" s="308">
        <v>2240</v>
      </c>
      <c r="I4187" s="308">
        <v>2240</v>
      </c>
      <c r="J4187" s="308">
        <v>2240</v>
      </c>
      <c r="K4187" s="103"/>
      <c r="L4187" s="188"/>
      <c r="M4187" s="188"/>
      <c r="N4187" s="103"/>
      <c r="O4187" s="103" t="s">
        <v>786</v>
      </c>
    </row>
    <row r="4188" spans="1:15" ht="22.5" hidden="1">
      <c r="A4188" s="103">
        <f>MAX(A$3:A4187)+1</f>
        <v>3928</v>
      </c>
      <c r="B4188" s="103">
        <v>330702012</v>
      </c>
      <c r="C4188" s="315" t="s">
        <v>7236</v>
      </c>
      <c r="D4188" s="103" t="s">
        <v>7237</v>
      </c>
      <c r="E4188" s="103" t="s">
        <v>4890</v>
      </c>
      <c r="F4188" s="114" t="s">
        <v>36</v>
      </c>
      <c r="G4188" s="114" t="s">
        <v>32</v>
      </c>
      <c r="H4188" s="308">
        <v>15846</v>
      </c>
      <c r="I4188" s="308">
        <v>15846</v>
      </c>
      <c r="J4188" s="308">
        <v>15846</v>
      </c>
      <c r="K4188" s="103"/>
      <c r="L4188" s="188"/>
      <c r="M4188" s="188"/>
      <c r="N4188" s="103"/>
      <c r="O4188" s="103" t="s">
        <v>786</v>
      </c>
    </row>
    <row r="4189" spans="1:15" ht="22.5" hidden="1">
      <c r="A4189" s="103">
        <f>MAX(A$3:A4188)+1</f>
        <v>3929</v>
      </c>
      <c r="B4189" s="103">
        <v>330702013</v>
      </c>
      <c r="C4189" s="315" t="s">
        <v>7238</v>
      </c>
      <c r="D4189" s="103"/>
      <c r="E4189" s="103"/>
      <c r="F4189" s="114" t="s">
        <v>36</v>
      </c>
      <c r="G4189" s="114" t="s">
        <v>32</v>
      </c>
      <c r="H4189" s="312">
        <v>6000</v>
      </c>
      <c r="I4189" s="312">
        <v>5400</v>
      </c>
      <c r="J4189" s="312">
        <v>4860</v>
      </c>
      <c r="K4189" s="103"/>
      <c r="L4189" s="114"/>
      <c r="M4189" s="114"/>
      <c r="N4189" s="103"/>
      <c r="O4189" s="103" t="s">
        <v>17</v>
      </c>
    </row>
    <row r="4190" spans="1:15" ht="22.5" hidden="1">
      <c r="A4190" s="103">
        <f>MAX(A$3:A4189)+1</f>
        <v>3930</v>
      </c>
      <c r="B4190" s="103">
        <v>330702014</v>
      </c>
      <c r="C4190" s="315" t="s">
        <v>7239</v>
      </c>
      <c r="D4190" s="103" t="s">
        <v>7240</v>
      </c>
      <c r="E4190" s="103"/>
      <c r="F4190" s="114" t="s">
        <v>36</v>
      </c>
      <c r="G4190" s="114" t="s">
        <v>32</v>
      </c>
      <c r="H4190" s="312">
        <v>3000</v>
      </c>
      <c r="I4190" s="312">
        <v>2700</v>
      </c>
      <c r="J4190" s="312">
        <v>2430</v>
      </c>
      <c r="K4190" s="103"/>
      <c r="L4190" s="114"/>
      <c r="M4190" s="114"/>
      <c r="N4190" s="103"/>
      <c r="O4190" s="103" t="s">
        <v>17</v>
      </c>
    </row>
    <row r="4191" spans="1:15" ht="22.5" hidden="1">
      <c r="A4191" s="103">
        <f>MAX(A$3:A4190)+1</f>
        <v>3931</v>
      </c>
      <c r="B4191" s="103">
        <v>330702015</v>
      </c>
      <c r="C4191" s="315" t="s">
        <v>7241</v>
      </c>
      <c r="D4191" s="103" t="s">
        <v>7242</v>
      </c>
      <c r="E4191" s="103"/>
      <c r="F4191" s="114" t="s">
        <v>31</v>
      </c>
      <c r="G4191" s="114" t="s">
        <v>32</v>
      </c>
      <c r="H4191" s="312">
        <v>2640</v>
      </c>
      <c r="I4191" s="312">
        <v>2376</v>
      </c>
      <c r="J4191" s="312">
        <v>2138.4</v>
      </c>
      <c r="K4191" s="103"/>
      <c r="L4191" s="114"/>
      <c r="M4191" s="114"/>
      <c r="N4191" s="103"/>
      <c r="O4191" s="103" t="s">
        <v>17</v>
      </c>
    </row>
    <row r="4192" spans="1:15" ht="22.5" hidden="1">
      <c r="A4192" s="103">
        <f>MAX(A$3:A4191)+1</f>
        <v>3932</v>
      </c>
      <c r="B4192" s="103">
        <v>330702016</v>
      </c>
      <c r="C4192" s="103" t="s">
        <v>7243</v>
      </c>
      <c r="D4192" s="103" t="s">
        <v>7244</v>
      </c>
      <c r="E4192" s="103"/>
      <c r="F4192" s="114" t="s">
        <v>23</v>
      </c>
      <c r="G4192" s="114" t="s">
        <v>32</v>
      </c>
      <c r="H4192" s="302" t="s">
        <v>56</v>
      </c>
      <c r="I4192" s="302" t="s">
        <v>56</v>
      </c>
      <c r="J4192" s="302" t="s">
        <v>56</v>
      </c>
      <c r="K4192" s="103"/>
      <c r="L4192" s="114"/>
      <c r="M4192" s="114"/>
      <c r="N4192" s="114"/>
      <c r="O4192" s="103" t="s">
        <v>94</v>
      </c>
    </row>
    <row r="4193" spans="1:15" s="87" customFormat="1" ht="22.5" hidden="1">
      <c r="A4193" s="103"/>
      <c r="B4193" s="103">
        <v>330703</v>
      </c>
      <c r="C4193" s="103" t="s">
        <v>7245</v>
      </c>
      <c r="D4193" s="103"/>
      <c r="E4193" s="103"/>
      <c r="F4193" s="114"/>
      <c r="G4193" s="114"/>
      <c r="H4193" s="302"/>
      <c r="I4193" s="302"/>
      <c r="J4193" s="302"/>
      <c r="K4193" s="103"/>
      <c r="L4193" s="114"/>
      <c r="M4193" s="114"/>
      <c r="N4193" s="103"/>
      <c r="O4193" s="103" t="s">
        <v>17</v>
      </c>
    </row>
    <row r="4194" spans="1:15" ht="22.5" hidden="1">
      <c r="A4194" s="103">
        <f>MAX(A$3:A4193)+1</f>
        <v>3933</v>
      </c>
      <c r="B4194" s="103">
        <v>330703001</v>
      </c>
      <c r="C4194" s="315" t="s">
        <v>7246</v>
      </c>
      <c r="D4194" s="286" t="s">
        <v>7247</v>
      </c>
      <c r="E4194" s="103"/>
      <c r="F4194" s="114" t="s">
        <v>31</v>
      </c>
      <c r="G4194" s="114" t="s">
        <v>32</v>
      </c>
      <c r="H4194" s="312">
        <v>1320</v>
      </c>
      <c r="I4194" s="312">
        <v>1188</v>
      </c>
      <c r="J4194" s="312">
        <v>1069.2</v>
      </c>
      <c r="K4194" s="103"/>
      <c r="L4194" s="114"/>
      <c r="M4194" s="114"/>
      <c r="N4194" s="103"/>
      <c r="O4194" s="103" t="s">
        <v>17</v>
      </c>
    </row>
    <row r="4195" spans="1:15" ht="22.5" hidden="1">
      <c r="A4195" s="103">
        <f>MAX(A$3:A4194)+1</f>
        <v>3934</v>
      </c>
      <c r="B4195" s="103">
        <v>330703002</v>
      </c>
      <c r="C4195" s="315" t="s">
        <v>7248</v>
      </c>
      <c r="D4195" s="286"/>
      <c r="E4195" s="103"/>
      <c r="F4195" s="114" t="s">
        <v>36</v>
      </c>
      <c r="G4195" s="114" t="s">
        <v>32</v>
      </c>
      <c r="H4195" s="312">
        <v>1440</v>
      </c>
      <c r="I4195" s="312">
        <v>1296</v>
      </c>
      <c r="J4195" s="312">
        <v>1166.4000000000001</v>
      </c>
      <c r="K4195" s="244" t="s">
        <v>7249</v>
      </c>
      <c r="L4195" s="114"/>
      <c r="M4195" s="114"/>
      <c r="N4195" s="103"/>
      <c r="O4195" s="103" t="s">
        <v>17</v>
      </c>
    </row>
    <row r="4196" spans="1:15" ht="22.5" hidden="1">
      <c r="A4196" s="103">
        <f>MAX(A$3:A4195)+1</f>
        <v>3935</v>
      </c>
      <c r="B4196" s="103" t="s">
        <v>7250</v>
      </c>
      <c r="C4196" s="181" t="s">
        <v>7251</v>
      </c>
      <c r="D4196" s="286"/>
      <c r="E4196" s="103"/>
      <c r="F4196" s="114" t="s">
        <v>36</v>
      </c>
      <c r="G4196" s="114" t="s">
        <v>32</v>
      </c>
      <c r="H4196" s="302">
        <f t="shared" ref="H4196:J4196" si="15">1.5*100</f>
        <v>150</v>
      </c>
      <c r="I4196" s="302">
        <f t="shared" si="15"/>
        <v>150</v>
      </c>
      <c r="J4196" s="302">
        <f t="shared" si="15"/>
        <v>150</v>
      </c>
      <c r="K4196" s="244" t="s">
        <v>7251</v>
      </c>
      <c r="L4196" s="114"/>
      <c r="M4196" s="114"/>
      <c r="N4196" s="103"/>
      <c r="O4196" s="103" t="s">
        <v>17</v>
      </c>
    </row>
    <row r="4197" spans="1:15" ht="22.5" hidden="1">
      <c r="A4197" s="103">
        <f>MAX(A$3:A4196)+1</f>
        <v>3936</v>
      </c>
      <c r="B4197" s="103">
        <v>330703003</v>
      </c>
      <c r="C4197" s="315" t="s">
        <v>7252</v>
      </c>
      <c r="D4197" s="286"/>
      <c r="E4197" s="103"/>
      <c r="F4197" s="114" t="s">
        <v>31</v>
      </c>
      <c r="G4197" s="114" t="s">
        <v>32</v>
      </c>
      <c r="H4197" s="312">
        <v>1200</v>
      </c>
      <c r="I4197" s="312">
        <v>1080</v>
      </c>
      <c r="J4197" s="312">
        <v>972</v>
      </c>
      <c r="K4197" s="103"/>
      <c r="L4197" s="114"/>
      <c r="M4197" s="114"/>
      <c r="N4197" s="103"/>
      <c r="O4197" s="103" t="s">
        <v>17</v>
      </c>
    </row>
    <row r="4198" spans="1:15" ht="22.5" hidden="1">
      <c r="A4198" s="103">
        <f>MAX(A$3:A4197)+1</f>
        <v>3937</v>
      </c>
      <c r="B4198" s="103">
        <v>330703004</v>
      </c>
      <c r="C4198" s="315" t="s">
        <v>7253</v>
      </c>
      <c r="D4198" s="286"/>
      <c r="E4198" s="103"/>
      <c r="F4198" s="114" t="s">
        <v>31</v>
      </c>
      <c r="G4198" s="114" t="s">
        <v>32</v>
      </c>
      <c r="H4198" s="312">
        <v>1080</v>
      </c>
      <c r="I4198" s="312">
        <v>972</v>
      </c>
      <c r="J4198" s="312">
        <v>874.8</v>
      </c>
      <c r="K4198" s="103"/>
      <c r="L4198" s="114"/>
      <c r="M4198" s="114"/>
      <c r="N4198" s="103"/>
      <c r="O4198" s="103" t="s">
        <v>17</v>
      </c>
    </row>
    <row r="4199" spans="1:15" ht="22.5" hidden="1">
      <c r="A4199" s="103">
        <f>MAX(A$3:A4198)+1</f>
        <v>3938</v>
      </c>
      <c r="B4199" s="103">
        <v>330703005</v>
      </c>
      <c r="C4199" s="315" t="s">
        <v>7254</v>
      </c>
      <c r="D4199" s="286" t="s">
        <v>7255</v>
      </c>
      <c r="E4199" s="103"/>
      <c r="F4199" s="114" t="s">
        <v>31</v>
      </c>
      <c r="G4199" s="114" t="s">
        <v>32</v>
      </c>
      <c r="H4199" s="312">
        <v>1200</v>
      </c>
      <c r="I4199" s="312">
        <v>1080</v>
      </c>
      <c r="J4199" s="312">
        <v>972</v>
      </c>
      <c r="K4199" s="103"/>
      <c r="L4199" s="114"/>
      <c r="M4199" s="114"/>
      <c r="N4199" s="103"/>
      <c r="O4199" s="103" t="s">
        <v>17</v>
      </c>
    </row>
    <row r="4200" spans="1:15" ht="22.5" hidden="1">
      <c r="A4200" s="103">
        <f>MAX(A$3:A4199)+1</f>
        <v>3939</v>
      </c>
      <c r="B4200" s="103">
        <v>330703006</v>
      </c>
      <c r="C4200" s="315" t="s">
        <v>7256</v>
      </c>
      <c r="D4200" s="286" t="s">
        <v>7257</v>
      </c>
      <c r="E4200" s="103"/>
      <c r="F4200" s="114" t="s">
        <v>31</v>
      </c>
      <c r="G4200" s="114" t="s">
        <v>32</v>
      </c>
      <c r="H4200" s="312">
        <v>840</v>
      </c>
      <c r="I4200" s="312">
        <v>756</v>
      </c>
      <c r="J4200" s="312">
        <v>680.4</v>
      </c>
      <c r="K4200" s="103"/>
      <c r="L4200" s="114"/>
      <c r="M4200" s="114"/>
      <c r="N4200" s="103"/>
      <c r="O4200" s="103" t="s">
        <v>17</v>
      </c>
    </row>
    <row r="4201" spans="1:15" ht="22.5" hidden="1">
      <c r="A4201" s="103">
        <f>MAX(A$3:A4200)+1</f>
        <v>3940</v>
      </c>
      <c r="B4201" s="103">
        <v>330703007</v>
      </c>
      <c r="C4201" s="315" t="s">
        <v>7258</v>
      </c>
      <c r="D4201" s="286" t="s">
        <v>7259</v>
      </c>
      <c r="E4201" s="103"/>
      <c r="F4201" s="114" t="s">
        <v>31</v>
      </c>
      <c r="G4201" s="114" t="s">
        <v>32</v>
      </c>
      <c r="H4201" s="312">
        <v>840</v>
      </c>
      <c r="I4201" s="312">
        <v>756</v>
      </c>
      <c r="J4201" s="312">
        <v>680.4</v>
      </c>
      <c r="K4201" s="103"/>
      <c r="L4201" s="114"/>
      <c r="M4201" s="114"/>
      <c r="N4201" s="103"/>
      <c r="O4201" s="103" t="s">
        <v>17</v>
      </c>
    </row>
    <row r="4202" spans="1:15" ht="22.5" hidden="1">
      <c r="A4202" s="103">
        <f>MAX(A$3:A4201)+1</f>
        <v>3941</v>
      </c>
      <c r="B4202" s="103">
        <v>330703008</v>
      </c>
      <c r="C4202" s="315" t="s">
        <v>7260</v>
      </c>
      <c r="D4202" s="286" t="s">
        <v>7261</v>
      </c>
      <c r="E4202" s="103"/>
      <c r="F4202" s="114" t="s">
        <v>31</v>
      </c>
      <c r="G4202" s="114" t="s">
        <v>32</v>
      </c>
      <c r="H4202" s="312">
        <v>1200</v>
      </c>
      <c r="I4202" s="312">
        <v>1080</v>
      </c>
      <c r="J4202" s="312">
        <v>972</v>
      </c>
      <c r="K4202" s="103"/>
      <c r="L4202" s="114"/>
      <c r="M4202" s="114"/>
      <c r="N4202" s="103"/>
      <c r="O4202" s="103" t="s">
        <v>17</v>
      </c>
    </row>
    <row r="4203" spans="1:15" ht="22.5" hidden="1">
      <c r="A4203" s="103">
        <f>MAX(A$3:A4202)+1</f>
        <v>3942</v>
      </c>
      <c r="B4203" s="103">
        <v>330703009</v>
      </c>
      <c r="C4203" s="315" t="s">
        <v>7262</v>
      </c>
      <c r="D4203" s="286" t="s">
        <v>7263</v>
      </c>
      <c r="E4203" s="103"/>
      <c r="F4203" s="114" t="s">
        <v>31</v>
      </c>
      <c r="G4203" s="114" t="s">
        <v>32</v>
      </c>
      <c r="H4203" s="312">
        <v>1864</v>
      </c>
      <c r="I4203" s="312">
        <v>1677.6</v>
      </c>
      <c r="J4203" s="312">
        <v>1509.84</v>
      </c>
      <c r="K4203" s="103"/>
      <c r="L4203" s="114"/>
      <c r="M4203" s="114"/>
      <c r="N4203" s="103"/>
      <c r="O4203" s="103" t="s">
        <v>17</v>
      </c>
    </row>
    <row r="4204" spans="1:15" ht="22.5" hidden="1">
      <c r="A4204" s="103">
        <f>MAX(A$3:A4203)+1</f>
        <v>3943</v>
      </c>
      <c r="B4204" s="103">
        <v>330703010</v>
      </c>
      <c r="C4204" s="315" t="s">
        <v>7264</v>
      </c>
      <c r="D4204" s="286" t="s">
        <v>7265</v>
      </c>
      <c r="E4204" s="103"/>
      <c r="F4204" s="114" t="s">
        <v>31</v>
      </c>
      <c r="G4204" s="114" t="s">
        <v>32</v>
      </c>
      <c r="H4204" s="312">
        <v>840</v>
      </c>
      <c r="I4204" s="312">
        <v>756</v>
      </c>
      <c r="J4204" s="312">
        <v>680.4</v>
      </c>
      <c r="K4204" s="103"/>
      <c r="L4204" s="114"/>
      <c r="M4204" s="114"/>
      <c r="N4204" s="103"/>
      <c r="O4204" s="103" t="s">
        <v>17</v>
      </c>
    </row>
    <row r="4205" spans="1:15" ht="22.5" hidden="1">
      <c r="A4205" s="103">
        <f>MAX(A$3:A4204)+1</f>
        <v>3944</v>
      </c>
      <c r="B4205" s="103">
        <v>330703011</v>
      </c>
      <c r="C4205" s="315" t="s">
        <v>7266</v>
      </c>
      <c r="D4205" s="286" t="s">
        <v>7267</v>
      </c>
      <c r="E4205" s="103"/>
      <c r="F4205" s="114" t="s">
        <v>31</v>
      </c>
      <c r="G4205" s="114" t="s">
        <v>32</v>
      </c>
      <c r="H4205" s="312">
        <v>840</v>
      </c>
      <c r="I4205" s="312">
        <v>756</v>
      </c>
      <c r="J4205" s="312">
        <v>680.4</v>
      </c>
      <c r="K4205" s="103"/>
      <c r="L4205" s="114"/>
      <c r="M4205" s="114"/>
      <c r="N4205" s="103"/>
      <c r="O4205" s="103" t="s">
        <v>17</v>
      </c>
    </row>
    <row r="4206" spans="1:15" ht="22.5" hidden="1">
      <c r="A4206" s="103">
        <f>MAX(A$3:A4205)+1</f>
        <v>3945</v>
      </c>
      <c r="B4206" s="103">
        <v>330703012</v>
      </c>
      <c r="C4206" s="315" t="s">
        <v>7268</v>
      </c>
      <c r="D4206" s="286" t="s">
        <v>7269</v>
      </c>
      <c r="E4206" s="103"/>
      <c r="F4206" s="114" t="s">
        <v>31</v>
      </c>
      <c r="G4206" s="114" t="s">
        <v>32</v>
      </c>
      <c r="H4206" s="308">
        <v>1905</v>
      </c>
      <c r="I4206" s="308">
        <v>1905</v>
      </c>
      <c r="J4206" s="308">
        <v>1905</v>
      </c>
      <c r="K4206" s="103"/>
      <c r="L4206" s="188"/>
      <c r="M4206" s="188"/>
      <c r="N4206" s="103"/>
      <c r="O4206" s="103" t="s">
        <v>786</v>
      </c>
    </row>
    <row r="4207" spans="1:15" ht="22.5" hidden="1">
      <c r="A4207" s="103">
        <f>MAX(A$3:A4206)+1</f>
        <v>3946</v>
      </c>
      <c r="B4207" s="103">
        <v>330703013</v>
      </c>
      <c r="C4207" s="315" t="s">
        <v>7270</v>
      </c>
      <c r="D4207" s="286" t="s">
        <v>7271</v>
      </c>
      <c r="E4207" s="103" t="s">
        <v>7272</v>
      </c>
      <c r="F4207" s="114" t="s">
        <v>31</v>
      </c>
      <c r="G4207" s="114" t="s">
        <v>719</v>
      </c>
      <c r="H4207" s="312">
        <v>1384</v>
      </c>
      <c r="I4207" s="312">
        <v>1245.5999999999999</v>
      </c>
      <c r="J4207" s="312">
        <v>1121.04</v>
      </c>
      <c r="K4207" s="103"/>
      <c r="L4207" s="114"/>
      <c r="M4207" s="114"/>
      <c r="N4207" s="103"/>
      <c r="O4207" s="103" t="s">
        <v>17</v>
      </c>
    </row>
    <row r="4208" spans="1:15" ht="22.5" hidden="1">
      <c r="A4208" s="103">
        <f>MAX(A$3:A4207)+1</f>
        <v>3947</v>
      </c>
      <c r="B4208" s="103">
        <v>330703014</v>
      </c>
      <c r="C4208" s="315" t="s">
        <v>7273</v>
      </c>
      <c r="D4208" s="286" t="s">
        <v>7274</v>
      </c>
      <c r="E4208" s="103"/>
      <c r="F4208" s="114" t="s">
        <v>31</v>
      </c>
      <c r="G4208" s="114" t="s">
        <v>32</v>
      </c>
      <c r="H4208" s="312">
        <v>2040</v>
      </c>
      <c r="I4208" s="312">
        <v>1836</v>
      </c>
      <c r="J4208" s="312">
        <v>1652.4</v>
      </c>
      <c r="K4208" s="103"/>
      <c r="L4208" s="114"/>
      <c r="M4208" s="114"/>
      <c r="N4208" s="103"/>
      <c r="O4208" s="103" t="s">
        <v>17</v>
      </c>
    </row>
    <row r="4209" spans="1:15" ht="22.5" hidden="1">
      <c r="A4209" s="103">
        <f>MAX(A$3:A4208)+1</f>
        <v>3948</v>
      </c>
      <c r="B4209" s="103">
        <v>330703015</v>
      </c>
      <c r="C4209" s="103" t="s">
        <v>7275</v>
      </c>
      <c r="D4209" s="286" t="s">
        <v>7276</v>
      </c>
      <c r="E4209" s="103" t="s">
        <v>7277</v>
      </c>
      <c r="F4209" s="114" t="s">
        <v>36</v>
      </c>
      <c r="G4209" s="114" t="s">
        <v>32</v>
      </c>
      <c r="H4209" s="312">
        <v>1824</v>
      </c>
      <c r="I4209" s="312">
        <v>1641.6</v>
      </c>
      <c r="J4209" s="312">
        <v>1477.44</v>
      </c>
      <c r="K4209" s="103"/>
      <c r="L4209" s="114"/>
      <c r="M4209" s="114"/>
      <c r="N4209" s="103"/>
      <c r="O4209" s="103" t="s">
        <v>17</v>
      </c>
    </row>
    <row r="4210" spans="1:15" ht="22.5" hidden="1">
      <c r="A4210" s="103"/>
      <c r="B4210" s="103">
        <v>330703015</v>
      </c>
      <c r="C4210" s="103" t="s">
        <v>7275</v>
      </c>
      <c r="D4210" s="286" t="s">
        <v>7276</v>
      </c>
      <c r="E4210" s="103" t="s">
        <v>7277</v>
      </c>
      <c r="F4210" s="114" t="s">
        <v>36</v>
      </c>
      <c r="G4210" s="114" t="s">
        <v>32</v>
      </c>
      <c r="H4210" s="302">
        <v>2433</v>
      </c>
      <c r="I4210" s="302">
        <v>2433</v>
      </c>
      <c r="J4210" s="302">
        <v>2433</v>
      </c>
      <c r="K4210" s="244" t="s">
        <v>5382</v>
      </c>
      <c r="L4210" s="114"/>
      <c r="M4210" s="114"/>
      <c r="N4210" s="103"/>
      <c r="O4210" s="103" t="s">
        <v>17</v>
      </c>
    </row>
    <row r="4211" spans="1:15" ht="101.25" hidden="1">
      <c r="A4211" s="103">
        <f>MAX(A$3:A4209)+1</f>
        <v>3949</v>
      </c>
      <c r="B4211" s="133" t="s">
        <v>7278</v>
      </c>
      <c r="C4211" s="134" t="s">
        <v>7279</v>
      </c>
      <c r="D4211" s="139" t="s">
        <v>7280</v>
      </c>
      <c r="E4211" s="140"/>
      <c r="F4211" s="95" t="s">
        <v>23</v>
      </c>
      <c r="G4211" s="147" t="s">
        <v>32</v>
      </c>
      <c r="H4211" s="302" t="s">
        <v>56</v>
      </c>
      <c r="I4211" s="302" t="s">
        <v>56</v>
      </c>
      <c r="J4211" s="302" t="s">
        <v>56</v>
      </c>
      <c r="K4211" s="244" t="s">
        <v>336</v>
      </c>
      <c r="L4211" s="114"/>
      <c r="M4211" s="114"/>
      <c r="N4211" s="103"/>
      <c r="O4211" s="103" t="s">
        <v>17</v>
      </c>
    </row>
    <row r="4212" spans="1:15" ht="22.5" hidden="1">
      <c r="A4212" s="103">
        <f>MAX(A$3:A4211)+1</f>
        <v>3950</v>
      </c>
      <c r="B4212" s="103">
        <v>330703016</v>
      </c>
      <c r="C4212" s="315" t="s">
        <v>7281</v>
      </c>
      <c r="D4212" s="286"/>
      <c r="E4212" s="103"/>
      <c r="F4212" s="114" t="s">
        <v>31</v>
      </c>
      <c r="G4212" s="114" t="s">
        <v>32</v>
      </c>
      <c r="H4212" s="312">
        <v>1200</v>
      </c>
      <c r="I4212" s="312">
        <v>1080</v>
      </c>
      <c r="J4212" s="312">
        <v>972</v>
      </c>
      <c r="K4212" s="103"/>
      <c r="L4212" s="114"/>
      <c r="M4212" s="114"/>
      <c r="N4212" s="103"/>
      <c r="O4212" s="103" t="s">
        <v>17</v>
      </c>
    </row>
    <row r="4213" spans="1:15" ht="22.5" hidden="1">
      <c r="A4213" s="103">
        <f>MAX(A$3:A4212)+1</f>
        <v>3951</v>
      </c>
      <c r="B4213" s="103">
        <v>330703017</v>
      </c>
      <c r="C4213" s="315" t="s">
        <v>7282</v>
      </c>
      <c r="D4213" s="324" t="s">
        <v>7283</v>
      </c>
      <c r="E4213" s="103"/>
      <c r="F4213" s="114" t="s">
        <v>31</v>
      </c>
      <c r="G4213" s="114" t="s">
        <v>32</v>
      </c>
      <c r="H4213" s="312">
        <v>360</v>
      </c>
      <c r="I4213" s="312">
        <v>324</v>
      </c>
      <c r="J4213" s="312">
        <v>291.60000000000002</v>
      </c>
      <c r="K4213" s="103"/>
      <c r="L4213" s="114"/>
      <c r="M4213" s="114"/>
      <c r="N4213" s="103"/>
      <c r="O4213" s="103" t="s">
        <v>17</v>
      </c>
    </row>
    <row r="4214" spans="1:15" ht="22.5" hidden="1">
      <c r="A4214" s="103">
        <f>MAX(A$3:A4213)+1</f>
        <v>3952</v>
      </c>
      <c r="B4214" s="103">
        <v>330703018</v>
      </c>
      <c r="C4214" s="315" t="s">
        <v>7284</v>
      </c>
      <c r="D4214" s="286" t="s">
        <v>7285</v>
      </c>
      <c r="E4214" s="103"/>
      <c r="F4214" s="114" t="s">
        <v>31</v>
      </c>
      <c r="G4214" s="114" t="s">
        <v>32</v>
      </c>
      <c r="H4214" s="308">
        <v>3512</v>
      </c>
      <c r="I4214" s="308">
        <v>3512</v>
      </c>
      <c r="J4214" s="308">
        <v>3512</v>
      </c>
      <c r="K4214" s="103"/>
      <c r="L4214" s="188"/>
      <c r="M4214" s="188"/>
      <c r="N4214" s="103"/>
      <c r="O4214" s="103" t="s">
        <v>786</v>
      </c>
    </row>
    <row r="4215" spans="1:15" ht="22.5" hidden="1">
      <c r="A4215" s="103">
        <f>MAX(A$3:A4214)+1</f>
        <v>3953</v>
      </c>
      <c r="B4215" s="103">
        <v>330703019</v>
      </c>
      <c r="C4215" s="315" t="s">
        <v>7286</v>
      </c>
      <c r="D4215" s="286" t="s">
        <v>7287</v>
      </c>
      <c r="E4215" s="103"/>
      <c r="F4215" s="114" t="s">
        <v>31</v>
      </c>
      <c r="G4215" s="114" t="s">
        <v>32</v>
      </c>
      <c r="H4215" s="312">
        <v>1560</v>
      </c>
      <c r="I4215" s="312">
        <v>1404</v>
      </c>
      <c r="J4215" s="312">
        <v>1263.5999999999999</v>
      </c>
      <c r="K4215" s="103"/>
      <c r="L4215" s="114"/>
      <c r="M4215" s="114"/>
      <c r="N4215" s="103"/>
      <c r="O4215" s="103" t="s">
        <v>17</v>
      </c>
    </row>
    <row r="4216" spans="1:15" ht="22.5" hidden="1">
      <c r="A4216" s="103">
        <f>MAX(A$3:A4215)+1</f>
        <v>3954</v>
      </c>
      <c r="B4216" s="103">
        <v>330703020</v>
      </c>
      <c r="C4216" s="315" t="s">
        <v>7288</v>
      </c>
      <c r="D4216" s="286" t="s">
        <v>7289</v>
      </c>
      <c r="E4216" s="103"/>
      <c r="F4216" s="114" t="s">
        <v>31</v>
      </c>
      <c r="G4216" s="114" t="s">
        <v>32</v>
      </c>
      <c r="H4216" s="308">
        <v>1534</v>
      </c>
      <c r="I4216" s="308">
        <v>1534</v>
      </c>
      <c r="J4216" s="308">
        <v>1534</v>
      </c>
      <c r="K4216" s="103"/>
      <c r="L4216" s="188"/>
      <c r="M4216" s="188"/>
      <c r="N4216" s="103"/>
      <c r="O4216" s="103" t="s">
        <v>786</v>
      </c>
    </row>
    <row r="4217" spans="1:15" ht="24" hidden="1">
      <c r="A4217" s="103">
        <f>MAX(A$3:A4216)+1</f>
        <v>3955</v>
      </c>
      <c r="B4217" s="103" t="s">
        <v>7290</v>
      </c>
      <c r="C4217" s="303" t="s">
        <v>7291</v>
      </c>
      <c r="D4217" s="313"/>
      <c r="E4217" s="103"/>
      <c r="F4217" s="114" t="s">
        <v>31</v>
      </c>
      <c r="G4217" s="114" t="s">
        <v>32</v>
      </c>
      <c r="H4217" s="302">
        <f t="shared" ref="H4217:J4217" si="16">1.5*1440</f>
        <v>2160</v>
      </c>
      <c r="I4217" s="302">
        <f t="shared" si="16"/>
        <v>2160</v>
      </c>
      <c r="J4217" s="302">
        <f t="shared" si="16"/>
        <v>2160</v>
      </c>
      <c r="K4217" s="303" t="s">
        <v>7292</v>
      </c>
      <c r="L4217" s="114"/>
      <c r="M4217" s="114"/>
      <c r="N4217" s="103"/>
      <c r="O4217" s="103" t="s">
        <v>17</v>
      </c>
    </row>
    <row r="4218" spans="1:15" ht="22.5" hidden="1">
      <c r="A4218" s="103">
        <f>MAX(A$3:A4217)+1</f>
        <v>3956</v>
      </c>
      <c r="B4218" s="103">
        <v>330703021</v>
      </c>
      <c r="C4218" s="315" t="s">
        <v>7293</v>
      </c>
      <c r="D4218" s="286"/>
      <c r="E4218" s="103"/>
      <c r="F4218" s="114" t="s">
        <v>31</v>
      </c>
      <c r="G4218" s="114" t="s">
        <v>32</v>
      </c>
      <c r="H4218" s="312">
        <v>600</v>
      </c>
      <c r="I4218" s="312">
        <v>540</v>
      </c>
      <c r="J4218" s="312">
        <v>486</v>
      </c>
      <c r="K4218" s="103"/>
      <c r="L4218" s="114"/>
      <c r="M4218" s="114"/>
      <c r="N4218" s="103"/>
      <c r="O4218" s="103" t="s">
        <v>17</v>
      </c>
    </row>
    <row r="4219" spans="1:15" ht="22.5" hidden="1">
      <c r="A4219" s="103">
        <f>MAX(A$3:A4218)+1</f>
        <v>3957</v>
      </c>
      <c r="B4219" s="103">
        <v>330703022</v>
      </c>
      <c r="C4219" s="315" t="s">
        <v>7294</v>
      </c>
      <c r="D4219" s="286"/>
      <c r="E4219" s="103"/>
      <c r="F4219" s="114" t="s">
        <v>31</v>
      </c>
      <c r="G4219" s="114" t="s">
        <v>32</v>
      </c>
      <c r="H4219" s="308">
        <v>800</v>
      </c>
      <c r="I4219" s="308">
        <v>800</v>
      </c>
      <c r="J4219" s="308">
        <v>800</v>
      </c>
      <c r="K4219" s="103"/>
      <c r="L4219" s="188"/>
      <c r="M4219" s="188"/>
      <c r="N4219" s="103"/>
      <c r="O4219" s="103" t="s">
        <v>786</v>
      </c>
    </row>
    <row r="4220" spans="1:15" ht="22.5" hidden="1">
      <c r="A4220" s="103">
        <f>MAX(A$3:A4219)+1</f>
        <v>3958</v>
      </c>
      <c r="B4220" s="103">
        <v>330703023</v>
      </c>
      <c r="C4220" s="315" t="s">
        <v>7295</v>
      </c>
      <c r="D4220" s="286" t="s">
        <v>7296</v>
      </c>
      <c r="E4220" s="103" t="s">
        <v>7297</v>
      </c>
      <c r="F4220" s="114" t="s">
        <v>31</v>
      </c>
      <c r="G4220" s="114" t="s">
        <v>32</v>
      </c>
      <c r="H4220" s="312">
        <v>1080</v>
      </c>
      <c r="I4220" s="312">
        <v>972</v>
      </c>
      <c r="J4220" s="312">
        <v>874.8</v>
      </c>
      <c r="K4220" s="103"/>
      <c r="L4220" s="114"/>
      <c r="M4220" s="114"/>
      <c r="N4220" s="103"/>
      <c r="O4220" s="103" t="s">
        <v>17</v>
      </c>
    </row>
    <row r="4221" spans="1:15" ht="22.5" hidden="1">
      <c r="A4221" s="103">
        <f>MAX(A$3:A4220)+1</f>
        <v>3959</v>
      </c>
      <c r="B4221" s="103">
        <v>330703024</v>
      </c>
      <c r="C4221" s="315" t="s">
        <v>7298</v>
      </c>
      <c r="D4221" s="286" t="s">
        <v>7299</v>
      </c>
      <c r="E4221" s="103"/>
      <c r="F4221" s="114" t="s">
        <v>36</v>
      </c>
      <c r="G4221" s="114" t="s">
        <v>32</v>
      </c>
      <c r="H4221" s="312">
        <v>1560</v>
      </c>
      <c r="I4221" s="312">
        <v>1404</v>
      </c>
      <c r="J4221" s="312">
        <v>1263.5999999999999</v>
      </c>
      <c r="K4221" s="103"/>
      <c r="L4221" s="114"/>
      <c r="M4221" s="114"/>
      <c r="N4221" s="103"/>
      <c r="O4221" s="103" t="s">
        <v>17</v>
      </c>
    </row>
    <row r="4222" spans="1:15" ht="22.5" hidden="1">
      <c r="A4222" s="103">
        <f>MAX(A$3:A4221)+1</f>
        <v>3960</v>
      </c>
      <c r="B4222" s="103">
        <v>330703025</v>
      </c>
      <c r="C4222" s="315" t="s">
        <v>7300</v>
      </c>
      <c r="D4222" s="286" t="s">
        <v>7301</v>
      </c>
      <c r="E4222" s="103"/>
      <c r="F4222" s="114" t="s">
        <v>31</v>
      </c>
      <c r="G4222" s="114" t="s">
        <v>32</v>
      </c>
      <c r="H4222" s="312">
        <v>1440</v>
      </c>
      <c r="I4222" s="312">
        <v>1296</v>
      </c>
      <c r="J4222" s="312">
        <v>1166.4000000000001</v>
      </c>
      <c r="K4222" s="103"/>
      <c r="L4222" s="114"/>
      <c r="M4222" s="114"/>
      <c r="N4222" s="103"/>
      <c r="O4222" s="103" t="s">
        <v>17</v>
      </c>
    </row>
    <row r="4223" spans="1:15" ht="22.5" hidden="1">
      <c r="A4223" s="103">
        <f>MAX(A$3:A4222)+1</f>
        <v>3961</v>
      </c>
      <c r="B4223" s="103">
        <v>330703026</v>
      </c>
      <c r="C4223" s="315" t="s">
        <v>7302</v>
      </c>
      <c r="D4223" s="286" t="s">
        <v>7303</v>
      </c>
      <c r="E4223" s="103" t="s">
        <v>6079</v>
      </c>
      <c r="F4223" s="114" t="s">
        <v>31</v>
      </c>
      <c r="G4223" s="114" t="s">
        <v>32</v>
      </c>
      <c r="H4223" s="302">
        <v>3784</v>
      </c>
      <c r="I4223" s="302">
        <v>3784</v>
      </c>
      <c r="J4223" s="302">
        <v>3784</v>
      </c>
      <c r="K4223" s="103"/>
      <c r="L4223" s="126"/>
      <c r="M4223" s="126"/>
      <c r="N4223" s="103"/>
      <c r="O4223" s="103" t="s">
        <v>17</v>
      </c>
    </row>
    <row r="4224" spans="1:15" ht="22.5" hidden="1">
      <c r="A4224" s="103">
        <f>MAX(A$3:A4223)+1</f>
        <v>3962</v>
      </c>
      <c r="B4224" s="103">
        <v>330703027</v>
      </c>
      <c r="C4224" s="315" t="s">
        <v>7304</v>
      </c>
      <c r="D4224" s="286" t="s">
        <v>7305</v>
      </c>
      <c r="E4224" s="103"/>
      <c r="F4224" s="114" t="s">
        <v>31</v>
      </c>
      <c r="G4224" s="114" t="s">
        <v>32</v>
      </c>
      <c r="H4224" s="312">
        <v>600</v>
      </c>
      <c r="I4224" s="312">
        <v>540</v>
      </c>
      <c r="J4224" s="312">
        <v>486</v>
      </c>
      <c r="K4224" s="103"/>
      <c r="L4224" s="114"/>
      <c r="M4224" s="114"/>
      <c r="N4224" s="103"/>
      <c r="O4224" s="103" t="s">
        <v>17</v>
      </c>
    </row>
    <row r="4225" spans="1:15" ht="22.5" hidden="1">
      <c r="A4225" s="103">
        <f>MAX(A$3:A4224)+1</f>
        <v>3963</v>
      </c>
      <c r="B4225" s="103">
        <v>330703028</v>
      </c>
      <c r="C4225" s="315" t="s">
        <v>7306</v>
      </c>
      <c r="D4225" s="286" t="s">
        <v>7307</v>
      </c>
      <c r="E4225" s="103"/>
      <c r="F4225" s="114" t="s">
        <v>31</v>
      </c>
      <c r="G4225" s="114" t="s">
        <v>32</v>
      </c>
      <c r="H4225" s="312">
        <v>1384</v>
      </c>
      <c r="I4225" s="312">
        <v>1245.5999999999999</v>
      </c>
      <c r="J4225" s="312">
        <v>1121.04</v>
      </c>
      <c r="K4225" s="103"/>
      <c r="L4225" s="114"/>
      <c r="M4225" s="114"/>
      <c r="N4225" s="103"/>
      <c r="O4225" s="103" t="s">
        <v>17</v>
      </c>
    </row>
    <row r="4226" spans="1:15" ht="22.5" hidden="1">
      <c r="A4226" s="103">
        <f>MAX(A$3:A4225)+1</f>
        <v>3964</v>
      </c>
      <c r="B4226" s="103">
        <v>330703029</v>
      </c>
      <c r="C4226" s="315" t="s">
        <v>7308</v>
      </c>
      <c r="D4226" s="286" t="s">
        <v>7309</v>
      </c>
      <c r="E4226" s="103"/>
      <c r="F4226" s="114" t="s">
        <v>31</v>
      </c>
      <c r="G4226" s="114" t="s">
        <v>32</v>
      </c>
      <c r="H4226" s="312">
        <v>1384</v>
      </c>
      <c r="I4226" s="312">
        <v>1245.5999999999999</v>
      </c>
      <c r="J4226" s="312">
        <v>1121.04</v>
      </c>
      <c r="K4226" s="103"/>
      <c r="L4226" s="114"/>
      <c r="M4226" s="114"/>
      <c r="N4226" s="103"/>
      <c r="O4226" s="103" t="s">
        <v>17</v>
      </c>
    </row>
    <row r="4227" spans="1:15" ht="22.5" hidden="1">
      <c r="A4227" s="103">
        <f>MAX(A$3:A4226)+1</f>
        <v>3965</v>
      </c>
      <c r="B4227" s="103">
        <v>330703030</v>
      </c>
      <c r="C4227" s="315" t="s">
        <v>7310</v>
      </c>
      <c r="D4227" s="286"/>
      <c r="E4227" s="103" t="s">
        <v>7311</v>
      </c>
      <c r="F4227" s="114" t="s">
        <v>31</v>
      </c>
      <c r="G4227" s="114" t="s">
        <v>32</v>
      </c>
      <c r="H4227" s="312">
        <v>1800</v>
      </c>
      <c r="I4227" s="312">
        <v>1620</v>
      </c>
      <c r="J4227" s="312">
        <v>1458</v>
      </c>
      <c r="K4227" s="103"/>
      <c r="L4227" s="114"/>
      <c r="M4227" s="114"/>
      <c r="N4227" s="103"/>
      <c r="O4227" s="103" t="s">
        <v>17</v>
      </c>
    </row>
    <row r="4228" spans="1:15" ht="22.5" hidden="1">
      <c r="A4228" s="103">
        <f>MAX(A$3:A4227)+1</f>
        <v>3966</v>
      </c>
      <c r="B4228" s="103">
        <v>330703031</v>
      </c>
      <c r="C4228" s="315" t="s">
        <v>7312</v>
      </c>
      <c r="D4228" s="286" t="s">
        <v>7313</v>
      </c>
      <c r="E4228" s="103"/>
      <c r="F4228" s="114" t="s">
        <v>31</v>
      </c>
      <c r="G4228" s="114" t="s">
        <v>32</v>
      </c>
      <c r="H4228" s="312">
        <v>720</v>
      </c>
      <c r="I4228" s="312">
        <v>648</v>
      </c>
      <c r="J4228" s="312">
        <v>583.20000000000005</v>
      </c>
      <c r="K4228" s="103"/>
      <c r="L4228" s="114"/>
      <c r="M4228" s="114"/>
      <c r="N4228" s="103"/>
      <c r="O4228" s="103" t="s">
        <v>17</v>
      </c>
    </row>
    <row r="4229" spans="1:15" ht="22.5" hidden="1">
      <c r="A4229" s="103">
        <f>MAX(A$3:A4228)+1</f>
        <v>3967</v>
      </c>
      <c r="B4229" s="103">
        <v>330703032</v>
      </c>
      <c r="C4229" s="315" t="s">
        <v>7314</v>
      </c>
      <c r="D4229" s="286" t="s">
        <v>7315</v>
      </c>
      <c r="E4229" s="103"/>
      <c r="F4229" s="114" t="s">
        <v>36</v>
      </c>
      <c r="G4229" s="114" t="s">
        <v>32</v>
      </c>
      <c r="H4229" s="312">
        <v>1384</v>
      </c>
      <c r="I4229" s="312">
        <v>1245.5999999999999</v>
      </c>
      <c r="J4229" s="312">
        <v>1121.04</v>
      </c>
      <c r="K4229" s="103"/>
      <c r="L4229" s="114"/>
      <c r="M4229" s="114"/>
      <c r="N4229" s="103"/>
      <c r="O4229" s="103" t="s">
        <v>17</v>
      </c>
    </row>
    <row r="4230" spans="1:15" ht="22.5" hidden="1">
      <c r="A4230" s="103">
        <f>MAX(A$3:A4229)+1</f>
        <v>3968</v>
      </c>
      <c r="B4230" s="103">
        <v>330703033</v>
      </c>
      <c r="C4230" s="315" t="s">
        <v>7316</v>
      </c>
      <c r="D4230" s="286" t="s">
        <v>7317</v>
      </c>
      <c r="E4230" s="103"/>
      <c r="F4230" s="114" t="s">
        <v>36</v>
      </c>
      <c r="G4230" s="114" t="s">
        <v>32</v>
      </c>
      <c r="H4230" s="312">
        <v>1440</v>
      </c>
      <c r="I4230" s="312">
        <v>1296</v>
      </c>
      <c r="J4230" s="312">
        <v>1166.4000000000001</v>
      </c>
      <c r="K4230" s="103"/>
      <c r="L4230" s="114"/>
      <c r="M4230" s="114"/>
      <c r="N4230" s="103"/>
      <c r="O4230" s="103" t="s">
        <v>17</v>
      </c>
    </row>
    <row r="4231" spans="1:15" ht="24" hidden="1">
      <c r="A4231" s="103">
        <f>MAX(A$3:A4230)+1</f>
        <v>3969</v>
      </c>
      <c r="B4231" s="103" t="s">
        <v>7318</v>
      </c>
      <c r="C4231" s="181" t="s">
        <v>7319</v>
      </c>
      <c r="D4231" s="286"/>
      <c r="E4231" s="103"/>
      <c r="F4231" s="114" t="s">
        <v>36</v>
      </c>
      <c r="G4231" s="114" t="s">
        <v>32</v>
      </c>
      <c r="H4231" s="302">
        <f t="shared" ref="H4231:J4231" si="17">1.5*300</f>
        <v>450</v>
      </c>
      <c r="I4231" s="302">
        <f t="shared" si="17"/>
        <v>450</v>
      </c>
      <c r="J4231" s="302">
        <f t="shared" si="17"/>
        <v>450</v>
      </c>
      <c r="K4231" s="244" t="s">
        <v>7319</v>
      </c>
      <c r="L4231" s="114"/>
      <c r="M4231" s="114"/>
      <c r="N4231" s="103"/>
      <c r="O4231" s="103" t="s">
        <v>17</v>
      </c>
    </row>
    <row r="4232" spans="1:15" ht="22.5" hidden="1">
      <c r="A4232" s="103">
        <f>MAX(A$3:A4231)+1</f>
        <v>3970</v>
      </c>
      <c r="B4232" s="103">
        <v>330703034</v>
      </c>
      <c r="C4232" s="315" t="s">
        <v>7320</v>
      </c>
      <c r="D4232" s="286" t="s">
        <v>7321</v>
      </c>
      <c r="E4232" s="103"/>
      <c r="F4232" s="114" t="s">
        <v>31</v>
      </c>
      <c r="G4232" s="114" t="s">
        <v>32</v>
      </c>
      <c r="H4232" s="308">
        <v>2851</v>
      </c>
      <c r="I4232" s="308">
        <v>2851</v>
      </c>
      <c r="J4232" s="308">
        <v>2851</v>
      </c>
      <c r="K4232" s="103"/>
      <c r="L4232" s="188"/>
      <c r="M4232" s="188"/>
      <c r="N4232" s="103"/>
      <c r="O4232" s="103" t="s">
        <v>786</v>
      </c>
    </row>
    <row r="4233" spans="1:15" s="87" customFormat="1" ht="22.5" hidden="1">
      <c r="A4233" s="103"/>
      <c r="B4233" s="103">
        <v>3308</v>
      </c>
      <c r="C4233" s="103" t="s">
        <v>7322</v>
      </c>
      <c r="D4233" s="103"/>
      <c r="E4233" s="103" t="s">
        <v>7323</v>
      </c>
      <c r="F4233" s="114"/>
      <c r="G4233" s="114"/>
      <c r="H4233" s="302"/>
      <c r="I4233" s="302"/>
      <c r="J4233" s="302"/>
      <c r="K4233" s="103"/>
      <c r="L4233" s="114"/>
      <c r="M4233" s="114"/>
      <c r="N4233" s="103"/>
      <c r="O4233" s="103" t="s">
        <v>17</v>
      </c>
    </row>
    <row r="4234" spans="1:15" ht="78.75" hidden="1">
      <c r="A4234" s="103">
        <f>MAX(A$3:A4232)+1</f>
        <v>3971</v>
      </c>
      <c r="B4234" s="133" t="s">
        <v>7324</v>
      </c>
      <c r="C4234" s="134" t="s">
        <v>7325</v>
      </c>
      <c r="D4234" s="139" t="s">
        <v>7326</v>
      </c>
      <c r="E4234" s="150"/>
      <c r="F4234" s="95" t="s">
        <v>23</v>
      </c>
      <c r="G4234" s="147" t="s">
        <v>32</v>
      </c>
      <c r="H4234" s="302" t="s">
        <v>56</v>
      </c>
      <c r="I4234" s="302" t="s">
        <v>56</v>
      </c>
      <c r="J4234" s="302" t="s">
        <v>56</v>
      </c>
      <c r="K4234" s="244" t="s">
        <v>336</v>
      </c>
      <c r="L4234" s="114"/>
      <c r="M4234" s="114"/>
      <c r="N4234" s="103"/>
      <c r="O4234" s="103" t="s">
        <v>17</v>
      </c>
    </row>
    <row r="4235" spans="1:15" s="87" customFormat="1" ht="48" hidden="1">
      <c r="A4235" s="103"/>
      <c r="B4235" s="103">
        <v>330801</v>
      </c>
      <c r="C4235" s="103" t="s">
        <v>7327</v>
      </c>
      <c r="D4235" s="103"/>
      <c r="E4235" s="315" t="s">
        <v>7328</v>
      </c>
      <c r="F4235" s="114"/>
      <c r="G4235" s="114"/>
      <c r="H4235" s="302"/>
      <c r="I4235" s="302"/>
      <c r="J4235" s="302"/>
      <c r="K4235" s="103"/>
      <c r="L4235" s="114"/>
      <c r="M4235" s="114"/>
      <c r="N4235" s="103"/>
      <c r="O4235" s="103" t="s">
        <v>17</v>
      </c>
    </row>
    <row r="4236" spans="1:15" ht="22.5" hidden="1">
      <c r="A4236" s="103">
        <f>MAX(A$3:A4235)+1</f>
        <v>3972</v>
      </c>
      <c r="B4236" s="103">
        <v>330801001</v>
      </c>
      <c r="C4236" s="315" t="s">
        <v>7329</v>
      </c>
      <c r="D4236" s="286" t="s">
        <v>7330</v>
      </c>
      <c r="E4236" s="103"/>
      <c r="F4236" s="114" t="s">
        <v>31</v>
      </c>
      <c r="G4236" s="114" t="s">
        <v>32</v>
      </c>
      <c r="H4236" s="312">
        <v>1560</v>
      </c>
      <c r="I4236" s="312">
        <v>1404</v>
      </c>
      <c r="J4236" s="312">
        <v>1263.5999999999999</v>
      </c>
      <c r="K4236" s="103"/>
      <c r="L4236" s="114"/>
      <c r="M4236" s="114"/>
      <c r="N4236" s="103"/>
      <c r="O4236" s="103" t="s">
        <v>17</v>
      </c>
    </row>
    <row r="4237" spans="1:15" ht="33.75" hidden="1">
      <c r="A4237" s="103">
        <f>MAX(A$3:A4236)+1</f>
        <v>3973</v>
      </c>
      <c r="B4237" s="103">
        <v>330801002</v>
      </c>
      <c r="C4237" s="315" t="s">
        <v>7331</v>
      </c>
      <c r="D4237" s="286" t="s">
        <v>7332</v>
      </c>
      <c r="E4237" s="103"/>
      <c r="F4237" s="114" t="s">
        <v>31</v>
      </c>
      <c r="G4237" s="114" t="s">
        <v>32</v>
      </c>
      <c r="H4237" s="302">
        <v>5936</v>
      </c>
      <c r="I4237" s="302">
        <v>5936</v>
      </c>
      <c r="J4237" s="302">
        <v>5936</v>
      </c>
      <c r="K4237" s="103"/>
      <c r="L4237" s="126"/>
      <c r="M4237" s="126"/>
      <c r="N4237" s="103"/>
      <c r="O4237" s="103" t="s">
        <v>17</v>
      </c>
    </row>
    <row r="4238" spans="1:15" ht="22.5" hidden="1">
      <c r="A4238" s="103">
        <f>MAX(A$3:A4237)+1</f>
        <v>3974</v>
      </c>
      <c r="B4238" s="103">
        <v>330801003</v>
      </c>
      <c r="C4238" s="315" t="s">
        <v>7333</v>
      </c>
      <c r="D4238" s="286" t="s">
        <v>7334</v>
      </c>
      <c r="E4238" s="103"/>
      <c r="F4238" s="114" t="s">
        <v>31</v>
      </c>
      <c r="G4238" s="114" t="s">
        <v>32</v>
      </c>
      <c r="H4238" s="302">
        <v>5720</v>
      </c>
      <c r="I4238" s="302">
        <v>5720</v>
      </c>
      <c r="J4238" s="302">
        <v>5720</v>
      </c>
      <c r="K4238" s="103"/>
      <c r="L4238" s="126"/>
      <c r="M4238" s="126"/>
      <c r="N4238" s="103"/>
      <c r="O4238" s="103" t="s">
        <v>17</v>
      </c>
    </row>
    <row r="4239" spans="1:15" ht="22.5" hidden="1">
      <c r="A4239" s="103">
        <f>MAX(A$3:A4238)+1</f>
        <v>3975</v>
      </c>
      <c r="B4239" s="103">
        <v>330801004</v>
      </c>
      <c r="C4239" s="315" t="s">
        <v>7335</v>
      </c>
      <c r="D4239" s="286" t="s">
        <v>7336</v>
      </c>
      <c r="E4239" s="103"/>
      <c r="F4239" s="114" t="s">
        <v>31</v>
      </c>
      <c r="G4239" s="114" t="s">
        <v>32</v>
      </c>
      <c r="H4239" s="308">
        <v>4640</v>
      </c>
      <c r="I4239" s="308">
        <v>4640</v>
      </c>
      <c r="J4239" s="308">
        <v>4640</v>
      </c>
      <c r="K4239" s="103"/>
      <c r="L4239" s="188"/>
      <c r="M4239" s="188"/>
      <c r="N4239" s="103"/>
      <c r="O4239" s="103" t="s">
        <v>786</v>
      </c>
    </row>
    <row r="4240" spans="1:15" ht="22.5" hidden="1">
      <c r="A4240" s="103">
        <f>MAX(A$3:A4239)+1</f>
        <v>3976</v>
      </c>
      <c r="B4240" s="103">
        <v>330801005</v>
      </c>
      <c r="C4240" s="103" t="s">
        <v>7337</v>
      </c>
      <c r="D4240" s="103"/>
      <c r="E4240" s="103"/>
      <c r="F4240" s="114" t="s">
        <v>31</v>
      </c>
      <c r="G4240" s="114" t="s">
        <v>32</v>
      </c>
      <c r="H4240" s="312">
        <v>2704</v>
      </c>
      <c r="I4240" s="312">
        <v>2433.6</v>
      </c>
      <c r="J4240" s="312">
        <v>2190.2399999999998</v>
      </c>
      <c r="K4240" s="103"/>
      <c r="L4240" s="114"/>
      <c r="M4240" s="114"/>
      <c r="N4240" s="103"/>
      <c r="O4240" s="103" t="s">
        <v>17</v>
      </c>
    </row>
    <row r="4241" spans="1:15" ht="22.5" hidden="1">
      <c r="A4241" s="103">
        <f>MAX(A$3:A4240)+1</f>
        <v>3977</v>
      </c>
      <c r="B4241" s="103">
        <v>330801006</v>
      </c>
      <c r="C4241" s="103" t="s">
        <v>7338</v>
      </c>
      <c r="D4241" s="103" t="s">
        <v>7339</v>
      </c>
      <c r="E4241" s="103"/>
      <c r="F4241" s="114" t="s">
        <v>36</v>
      </c>
      <c r="G4241" s="114" t="s">
        <v>32</v>
      </c>
      <c r="H4241" s="308">
        <v>4208</v>
      </c>
      <c r="I4241" s="308">
        <v>4208</v>
      </c>
      <c r="J4241" s="308">
        <v>4208</v>
      </c>
      <c r="K4241" s="103"/>
      <c r="L4241" s="188"/>
      <c r="M4241" s="188"/>
      <c r="N4241" s="103"/>
      <c r="O4241" s="103" t="s">
        <v>786</v>
      </c>
    </row>
    <row r="4242" spans="1:15" ht="22.5" hidden="1">
      <c r="A4242" s="103">
        <f>MAX(A$3:A4241)+1</f>
        <v>3978</v>
      </c>
      <c r="B4242" s="103">
        <v>330801007</v>
      </c>
      <c r="C4242" s="103" t="s">
        <v>7340</v>
      </c>
      <c r="D4242" s="103" t="s">
        <v>7341</v>
      </c>
      <c r="E4242" s="103"/>
      <c r="F4242" s="114" t="s">
        <v>36</v>
      </c>
      <c r="G4242" s="114" t="s">
        <v>32</v>
      </c>
      <c r="H4242" s="312">
        <v>2704</v>
      </c>
      <c r="I4242" s="312">
        <v>2433.6</v>
      </c>
      <c r="J4242" s="312">
        <v>2190.2399999999998</v>
      </c>
      <c r="K4242" s="103"/>
      <c r="L4242" s="114"/>
      <c r="M4242" s="114"/>
      <c r="N4242" s="103"/>
      <c r="O4242" s="103" t="s">
        <v>17</v>
      </c>
    </row>
    <row r="4243" spans="1:15" ht="22.5" hidden="1">
      <c r="A4243" s="103">
        <f>MAX(A$3:A4242)+1</f>
        <v>3979</v>
      </c>
      <c r="B4243" s="103">
        <v>330801008</v>
      </c>
      <c r="C4243" s="103" t="s">
        <v>7342</v>
      </c>
      <c r="D4243" s="103"/>
      <c r="E4243" s="103"/>
      <c r="F4243" s="114" t="s">
        <v>31</v>
      </c>
      <c r="G4243" s="114" t="s">
        <v>32</v>
      </c>
      <c r="H4243" s="302">
        <v>5024</v>
      </c>
      <c r="I4243" s="302">
        <v>5024</v>
      </c>
      <c r="J4243" s="302">
        <v>5024</v>
      </c>
      <c r="K4243" s="103"/>
      <c r="L4243" s="126"/>
      <c r="M4243" s="126"/>
      <c r="N4243" s="103"/>
      <c r="O4243" s="103" t="s">
        <v>17</v>
      </c>
    </row>
    <row r="4244" spans="1:15" ht="22.5" hidden="1">
      <c r="A4244" s="103">
        <f>MAX(A$3:A4243)+1</f>
        <v>3980</v>
      </c>
      <c r="B4244" s="103">
        <v>330801009</v>
      </c>
      <c r="C4244" s="103" t="s">
        <v>7343</v>
      </c>
      <c r="D4244" s="103"/>
      <c r="E4244" s="103"/>
      <c r="F4244" s="114" t="s">
        <v>31</v>
      </c>
      <c r="G4244" s="114" t="s">
        <v>32</v>
      </c>
      <c r="H4244" s="302">
        <v>5680</v>
      </c>
      <c r="I4244" s="302">
        <v>5680</v>
      </c>
      <c r="J4244" s="302">
        <v>5680</v>
      </c>
      <c r="K4244" s="103"/>
      <c r="L4244" s="126"/>
      <c r="M4244" s="126"/>
      <c r="N4244" s="103"/>
      <c r="O4244" s="103" t="s">
        <v>17</v>
      </c>
    </row>
    <row r="4245" spans="1:15" ht="24" hidden="1">
      <c r="A4245" s="103">
        <f>MAX(A$3:A4244)+1</f>
        <v>3981</v>
      </c>
      <c r="B4245" s="103">
        <v>330801010</v>
      </c>
      <c r="C4245" s="315" t="s">
        <v>7344</v>
      </c>
      <c r="D4245" s="103" t="s">
        <v>7345</v>
      </c>
      <c r="E4245" s="103"/>
      <c r="F4245" s="114" t="s">
        <v>36</v>
      </c>
      <c r="G4245" s="114" t="s">
        <v>32</v>
      </c>
      <c r="H4245" s="308">
        <v>5280</v>
      </c>
      <c r="I4245" s="308">
        <v>5280</v>
      </c>
      <c r="J4245" s="308">
        <v>5280</v>
      </c>
      <c r="K4245" s="103"/>
      <c r="L4245" s="188"/>
      <c r="M4245" s="188"/>
      <c r="N4245" s="103"/>
      <c r="O4245" s="103" t="s">
        <v>786</v>
      </c>
    </row>
    <row r="4246" spans="1:15" ht="22.5" hidden="1">
      <c r="A4246" s="103">
        <f>MAX(A$3:A4245)+1</f>
        <v>3982</v>
      </c>
      <c r="B4246" s="103">
        <v>330801011</v>
      </c>
      <c r="C4246" s="315" t="s">
        <v>7346</v>
      </c>
      <c r="D4246" s="103"/>
      <c r="E4246" s="103"/>
      <c r="F4246" s="114" t="s">
        <v>31</v>
      </c>
      <c r="G4246" s="114" t="s">
        <v>32</v>
      </c>
      <c r="H4246" s="312">
        <v>2824</v>
      </c>
      <c r="I4246" s="312">
        <v>2541.6</v>
      </c>
      <c r="J4246" s="312">
        <v>2287.44</v>
      </c>
      <c r="K4246" s="103"/>
      <c r="L4246" s="114"/>
      <c r="M4246" s="114"/>
      <c r="N4246" s="103"/>
      <c r="O4246" s="103" t="s">
        <v>17</v>
      </c>
    </row>
    <row r="4247" spans="1:15" ht="22.5" hidden="1">
      <c r="A4247" s="103">
        <f>MAX(A$3:A4246)+1</f>
        <v>3983</v>
      </c>
      <c r="B4247" s="103">
        <v>330801012</v>
      </c>
      <c r="C4247" s="315" t="s">
        <v>7347</v>
      </c>
      <c r="D4247" s="103" t="s">
        <v>7348</v>
      </c>
      <c r="E4247" s="103"/>
      <c r="F4247" s="114" t="s">
        <v>36</v>
      </c>
      <c r="G4247" s="114" t="s">
        <v>32</v>
      </c>
      <c r="H4247" s="312">
        <v>2824</v>
      </c>
      <c r="I4247" s="312">
        <v>2541.6</v>
      </c>
      <c r="J4247" s="312">
        <v>2287.44</v>
      </c>
      <c r="K4247" s="103"/>
      <c r="L4247" s="114"/>
      <c r="M4247" s="114"/>
      <c r="N4247" s="103"/>
      <c r="O4247" s="103" t="s">
        <v>17</v>
      </c>
    </row>
    <row r="4248" spans="1:15" ht="22.5" hidden="1">
      <c r="A4248" s="103">
        <f>MAX(A$3:A4247)+1</f>
        <v>3984</v>
      </c>
      <c r="B4248" s="103">
        <v>330801013</v>
      </c>
      <c r="C4248" s="315" t="s">
        <v>7349</v>
      </c>
      <c r="D4248" s="103"/>
      <c r="E4248" s="103"/>
      <c r="F4248" s="114" t="s">
        <v>31</v>
      </c>
      <c r="G4248" s="114" t="s">
        <v>32</v>
      </c>
      <c r="H4248" s="308">
        <v>5670</v>
      </c>
      <c r="I4248" s="308">
        <v>5670</v>
      </c>
      <c r="J4248" s="308">
        <v>5670</v>
      </c>
      <c r="K4248" s="103"/>
      <c r="L4248" s="188"/>
      <c r="M4248" s="188"/>
      <c r="N4248" s="103"/>
      <c r="O4248" s="103" t="s">
        <v>786</v>
      </c>
    </row>
    <row r="4249" spans="1:15" ht="22.5" hidden="1">
      <c r="A4249" s="103">
        <f>MAX(A$3:A4248)+1</f>
        <v>3985</v>
      </c>
      <c r="B4249" s="103">
        <v>330801014</v>
      </c>
      <c r="C4249" s="315" t="s">
        <v>7350</v>
      </c>
      <c r="D4249" s="103"/>
      <c r="E4249" s="103"/>
      <c r="F4249" s="114" t="s">
        <v>31</v>
      </c>
      <c r="G4249" s="114" t="s">
        <v>32</v>
      </c>
      <c r="H4249" s="302">
        <v>7136</v>
      </c>
      <c r="I4249" s="302">
        <v>7136</v>
      </c>
      <c r="J4249" s="302">
        <v>7136</v>
      </c>
      <c r="K4249" s="103"/>
      <c r="L4249" s="126"/>
      <c r="M4249" s="126"/>
      <c r="N4249" s="103"/>
      <c r="O4249" s="103" t="s">
        <v>17</v>
      </c>
    </row>
    <row r="4250" spans="1:15" ht="22.5" hidden="1">
      <c r="A4250" s="103">
        <f>MAX(A$3:A4249)+1</f>
        <v>3986</v>
      </c>
      <c r="B4250" s="103" t="s">
        <v>7351</v>
      </c>
      <c r="C4250" s="103" t="s">
        <v>7352</v>
      </c>
      <c r="D4250" s="103"/>
      <c r="E4250" s="103"/>
      <c r="F4250" s="114" t="s">
        <v>31</v>
      </c>
      <c r="G4250" s="114" t="s">
        <v>32</v>
      </c>
      <c r="H4250" s="302">
        <f t="shared" ref="H4250:J4250" si="18">1.5*400</f>
        <v>600</v>
      </c>
      <c r="I4250" s="302">
        <f t="shared" si="18"/>
        <v>600</v>
      </c>
      <c r="J4250" s="302">
        <f t="shared" si="18"/>
        <v>600</v>
      </c>
      <c r="K4250" s="244" t="s">
        <v>7352</v>
      </c>
      <c r="L4250" s="114"/>
      <c r="M4250" s="114"/>
      <c r="N4250" s="103"/>
      <c r="O4250" s="103" t="s">
        <v>17</v>
      </c>
    </row>
    <row r="4251" spans="1:15" ht="22.5" hidden="1">
      <c r="A4251" s="103">
        <f>MAX(A$3:A4250)+1</f>
        <v>3987</v>
      </c>
      <c r="B4251" s="103">
        <v>330801015</v>
      </c>
      <c r="C4251" s="315" t="s">
        <v>7353</v>
      </c>
      <c r="D4251" s="103"/>
      <c r="E4251" s="103"/>
      <c r="F4251" s="114" t="s">
        <v>31</v>
      </c>
      <c r="G4251" s="114" t="s">
        <v>32</v>
      </c>
      <c r="H4251" s="312">
        <v>3360</v>
      </c>
      <c r="I4251" s="312">
        <v>3024</v>
      </c>
      <c r="J4251" s="312">
        <v>2721.6</v>
      </c>
      <c r="K4251" s="103"/>
      <c r="L4251" s="114"/>
      <c r="M4251" s="114"/>
      <c r="N4251" s="103"/>
      <c r="O4251" s="103" t="s">
        <v>17</v>
      </c>
    </row>
    <row r="4252" spans="1:15" ht="24" hidden="1">
      <c r="A4252" s="103">
        <f>MAX(A$3:A4251)+1</f>
        <v>3988</v>
      </c>
      <c r="B4252" s="103">
        <v>330801016</v>
      </c>
      <c r="C4252" s="315" t="s">
        <v>7354</v>
      </c>
      <c r="D4252" s="103" t="s">
        <v>7355</v>
      </c>
      <c r="E4252" s="103"/>
      <c r="F4252" s="114" t="s">
        <v>31</v>
      </c>
      <c r="G4252" s="114" t="s">
        <v>32</v>
      </c>
      <c r="H4252" s="312">
        <v>2640</v>
      </c>
      <c r="I4252" s="312">
        <v>2376</v>
      </c>
      <c r="J4252" s="312">
        <v>2138.4</v>
      </c>
      <c r="K4252" s="103"/>
      <c r="L4252" s="114"/>
      <c r="M4252" s="114"/>
      <c r="N4252" s="103"/>
      <c r="O4252" s="103" t="s">
        <v>17</v>
      </c>
    </row>
    <row r="4253" spans="1:15" ht="22.5" hidden="1">
      <c r="A4253" s="103">
        <f>MAX(A$3:A4252)+1</f>
        <v>3989</v>
      </c>
      <c r="B4253" s="103">
        <v>330801017</v>
      </c>
      <c r="C4253" s="315" t="s">
        <v>7356</v>
      </c>
      <c r="D4253" s="103" t="s">
        <v>7357</v>
      </c>
      <c r="E4253" s="103"/>
      <c r="F4253" s="114" t="s">
        <v>31</v>
      </c>
      <c r="G4253" s="114" t="s">
        <v>32</v>
      </c>
      <c r="H4253" s="312">
        <v>2640</v>
      </c>
      <c r="I4253" s="312">
        <v>2376</v>
      </c>
      <c r="J4253" s="312">
        <v>2138.4</v>
      </c>
      <c r="K4253" s="103"/>
      <c r="L4253" s="114"/>
      <c r="M4253" s="114"/>
      <c r="N4253" s="103"/>
      <c r="O4253" s="103" t="s">
        <v>17</v>
      </c>
    </row>
    <row r="4254" spans="1:15" ht="22.5" hidden="1">
      <c r="A4254" s="103">
        <f>MAX(A$3:A4253)+1</f>
        <v>3990</v>
      </c>
      <c r="B4254" s="103">
        <v>330801018</v>
      </c>
      <c r="C4254" s="315" t="s">
        <v>7358</v>
      </c>
      <c r="D4254" s="103" t="s">
        <v>7359</v>
      </c>
      <c r="E4254" s="103"/>
      <c r="F4254" s="114" t="s">
        <v>31</v>
      </c>
      <c r="G4254" s="114" t="s">
        <v>32</v>
      </c>
      <c r="H4254" s="308">
        <v>4000</v>
      </c>
      <c r="I4254" s="308">
        <v>4000</v>
      </c>
      <c r="J4254" s="308">
        <v>4000</v>
      </c>
      <c r="K4254" s="103"/>
      <c r="L4254" s="188"/>
      <c r="M4254" s="188"/>
      <c r="N4254" s="103"/>
      <c r="O4254" s="103" t="s">
        <v>786</v>
      </c>
    </row>
    <row r="4255" spans="1:15" ht="168.75" hidden="1">
      <c r="A4255" s="103">
        <f>MAX(A$3:A4254)+1</f>
        <v>3991</v>
      </c>
      <c r="B4255" s="133" t="s">
        <v>7360</v>
      </c>
      <c r="C4255" s="134" t="s">
        <v>7361</v>
      </c>
      <c r="D4255" s="139" t="s">
        <v>7362</v>
      </c>
      <c r="E4255" s="140"/>
      <c r="F4255" s="95" t="s">
        <v>23</v>
      </c>
      <c r="G4255" s="147" t="s">
        <v>32</v>
      </c>
      <c r="H4255" s="302" t="s">
        <v>56</v>
      </c>
      <c r="I4255" s="302" t="s">
        <v>56</v>
      </c>
      <c r="J4255" s="302" t="s">
        <v>56</v>
      </c>
      <c r="K4255" s="244" t="s">
        <v>336</v>
      </c>
      <c r="L4255" s="114"/>
      <c r="M4255" s="114"/>
      <c r="N4255" s="103"/>
      <c r="O4255" s="103" t="s">
        <v>17</v>
      </c>
    </row>
    <row r="4256" spans="1:15" ht="22.5" hidden="1">
      <c r="A4256" s="103">
        <f>MAX(A$3:A4255)+1</f>
        <v>3992</v>
      </c>
      <c r="B4256" s="103">
        <v>330801019</v>
      </c>
      <c r="C4256" s="315" t="s">
        <v>7363</v>
      </c>
      <c r="D4256" s="286" t="s">
        <v>7364</v>
      </c>
      <c r="E4256" s="103"/>
      <c r="F4256" s="114" t="s">
        <v>36</v>
      </c>
      <c r="G4256" s="114" t="s">
        <v>32</v>
      </c>
      <c r="H4256" s="308">
        <v>4154</v>
      </c>
      <c r="I4256" s="308">
        <v>4154</v>
      </c>
      <c r="J4256" s="308">
        <v>4154</v>
      </c>
      <c r="K4256" s="103"/>
      <c r="L4256" s="188"/>
      <c r="M4256" s="188"/>
      <c r="N4256" s="103"/>
      <c r="O4256" s="103" t="s">
        <v>786</v>
      </c>
    </row>
    <row r="4257" spans="1:15" ht="22.5" hidden="1">
      <c r="A4257" s="103">
        <f>MAX(A$3:A4256)+1</f>
        <v>3993</v>
      </c>
      <c r="B4257" s="103">
        <v>330801020</v>
      </c>
      <c r="C4257" s="315" t="s">
        <v>7365</v>
      </c>
      <c r="D4257" s="286"/>
      <c r="E4257" s="103"/>
      <c r="F4257" s="114" t="s">
        <v>36</v>
      </c>
      <c r="G4257" s="114" t="s">
        <v>32</v>
      </c>
      <c r="H4257" s="308">
        <v>5280</v>
      </c>
      <c r="I4257" s="308">
        <v>5280</v>
      </c>
      <c r="J4257" s="308">
        <v>5280</v>
      </c>
      <c r="K4257" s="103"/>
      <c r="L4257" s="188"/>
      <c r="M4257" s="188"/>
      <c r="N4257" s="103"/>
      <c r="O4257" s="103" t="s">
        <v>786</v>
      </c>
    </row>
    <row r="4258" spans="1:15" ht="22.5" hidden="1">
      <c r="A4258" s="103">
        <f>MAX(A$3:A4257)+1</f>
        <v>3994</v>
      </c>
      <c r="B4258" s="103">
        <v>330801021</v>
      </c>
      <c r="C4258" s="315" t="s">
        <v>7366</v>
      </c>
      <c r="D4258" s="286"/>
      <c r="E4258" s="103"/>
      <c r="F4258" s="114" t="s">
        <v>31</v>
      </c>
      <c r="G4258" s="114" t="s">
        <v>32</v>
      </c>
      <c r="H4258" s="312">
        <v>2640</v>
      </c>
      <c r="I4258" s="312">
        <v>2376</v>
      </c>
      <c r="J4258" s="312">
        <v>2138.4</v>
      </c>
      <c r="K4258" s="103"/>
      <c r="L4258" s="114"/>
      <c r="M4258" s="114"/>
      <c r="N4258" s="103"/>
      <c r="O4258" s="103" t="s">
        <v>17</v>
      </c>
    </row>
    <row r="4259" spans="1:15" ht="22.5" hidden="1">
      <c r="A4259" s="103">
        <f>MAX(A$3:A4258)+1</f>
        <v>3995</v>
      </c>
      <c r="B4259" s="103">
        <v>330801022</v>
      </c>
      <c r="C4259" s="315" t="s">
        <v>7367</v>
      </c>
      <c r="D4259" s="286" t="s">
        <v>7368</v>
      </c>
      <c r="E4259" s="103"/>
      <c r="F4259" s="114" t="s">
        <v>31</v>
      </c>
      <c r="G4259" s="114" t="s">
        <v>32</v>
      </c>
      <c r="H4259" s="312">
        <v>3000</v>
      </c>
      <c r="I4259" s="312">
        <v>2700</v>
      </c>
      <c r="J4259" s="312">
        <v>2430</v>
      </c>
      <c r="K4259" s="103"/>
      <c r="L4259" s="114"/>
      <c r="M4259" s="114"/>
      <c r="N4259" s="103"/>
      <c r="O4259" s="103" t="s">
        <v>17</v>
      </c>
    </row>
    <row r="4260" spans="1:15" ht="22.5" hidden="1">
      <c r="A4260" s="103">
        <f>MAX(A$3:A4259)+1</f>
        <v>3996</v>
      </c>
      <c r="B4260" s="103">
        <v>330801023</v>
      </c>
      <c r="C4260" s="315" t="s">
        <v>7369</v>
      </c>
      <c r="D4260" s="286" t="s">
        <v>7370</v>
      </c>
      <c r="E4260" s="103"/>
      <c r="F4260" s="114" t="s">
        <v>31</v>
      </c>
      <c r="G4260" s="114" t="s">
        <v>32</v>
      </c>
      <c r="H4260" s="312">
        <v>4200</v>
      </c>
      <c r="I4260" s="312">
        <v>3780</v>
      </c>
      <c r="J4260" s="312">
        <v>3402</v>
      </c>
      <c r="K4260" s="103"/>
      <c r="L4260" s="114"/>
      <c r="M4260" s="114"/>
      <c r="N4260" s="103"/>
      <c r="O4260" s="103" t="s">
        <v>17</v>
      </c>
    </row>
    <row r="4261" spans="1:15" ht="22.5" hidden="1">
      <c r="A4261" s="103">
        <f>MAX(A$3:A4260)+1</f>
        <v>3997</v>
      </c>
      <c r="B4261" s="103">
        <v>330801024</v>
      </c>
      <c r="C4261" s="315" t="s">
        <v>7371</v>
      </c>
      <c r="D4261" s="286" t="s">
        <v>7372</v>
      </c>
      <c r="E4261" s="103"/>
      <c r="F4261" s="114" t="s">
        <v>31</v>
      </c>
      <c r="G4261" s="114" t="s">
        <v>32</v>
      </c>
      <c r="H4261" s="312">
        <v>3640</v>
      </c>
      <c r="I4261" s="312">
        <v>3276</v>
      </c>
      <c r="J4261" s="312">
        <v>2948.4</v>
      </c>
      <c r="K4261" s="103"/>
      <c r="L4261" s="114"/>
      <c r="M4261" s="114"/>
      <c r="N4261" s="103"/>
      <c r="O4261" s="103" t="s">
        <v>17</v>
      </c>
    </row>
    <row r="4262" spans="1:15" ht="22.5" hidden="1">
      <c r="A4262" s="103">
        <f>MAX(A$3:A4261)+1</f>
        <v>3998</v>
      </c>
      <c r="B4262" s="103">
        <v>330801025</v>
      </c>
      <c r="C4262" s="315" t="s">
        <v>7373</v>
      </c>
      <c r="D4262" s="286" t="s">
        <v>7374</v>
      </c>
      <c r="E4262" s="103"/>
      <c r="F4262" s="114" t="s">
        <v>31</v>
      </c>
      <c r="G4262" s="114" t="s">
        <v>32</v>
      </c>
      <c r="H4262" s="312">
        <v>3120</v>
      </c>
      <c r="I4262" s="312">
        <v>2808</v>
      </c>
      <c r="J4262" s="312">
        <v>2527.1999999999998</v>
      </c>
      <c r="K4262" s="103"/>
      <c r="L4262" s="114"/>
      <c r="M4262" s="114"/>
      <c r="N4262" s="103"/>
      <c r="O4262" s="103" t="s">
        <v>17</v>
      </c>
    </row>
    <row r="4263" spans="1:15" ht="22.5" hidden="1">
      <c r="A4263" s="103">
        <f>MAX(A$3:A4262)+1</f>
        <v>3999</v>
      </c>
      <c r="B4263" s="103">
        <v>330801026</v>
      </c>
      <c r="C4263" s="315" t="s">
        <v>7375</v>
      </c>
      <c r="D4263" s="286" t="s">
        <v>7376</v>
      </c>
      <c r="E4263" s="103"/>
      <c r="F4263" s="114" t="s">
        <v>36</v>
      </c>
      <c r="G4263" s="114" t="s">
        <v>32</v>
      </c>
      <c r="H4263" s="312">
        <v>5320</v>
      </c>
      <c r="I4263" s="312">
        <v>4788</v>
      </c>
      <c r="J4263" s="312">
        <v>4309.2</v>
      </c>
      <c r="K4263" s="103"/>
      <c r="L4263" s="114"/>
      <c r="M4263" s="114"/>
      <c r="N4263" s="103"/>
      <c r="O4263" s="103" t="s">
        <v>17</v>
      </c>
    </row>
    <row r="4264" spans="1:15" ht="22.5" hidden="1">
      <c r="A4264" s="103">
        <f>MAX(A$3:A4263)+1</f>
        <v>4000</v>
      </c>
      <c r="B4264" s="103">
        <v>330801027</v>
      </c>
      <c r="C4264" s="103" t="s">
        <v>7377</v>
      </c>
      <c r="D4264" s="103" t="s">
        <v>7378</v>
      </c>
      <c r="E4264" s="103"/>
      <c r="F4264" s="114" t="s">
        <v>36</v>
      </c>
      <c r="G4264" s="114" t="s">
        <v>32</v>
      </c>
      <c r="H4264" s="312">
        <v>3120</v>
      </c>
      <c r="I4264" s="312">
        <v>2808</v>
      </c>
      <c r="J4264" s="312">
        <v>2527.1999999999998</v>
      </c>
      <c r="K4264" s="103"/>
      <c r="L4264" s="114"/>
      <c r="M4264" s="114"/>
      <c r="N4264" s="114"/>
      <c r="O4264" s="103" t="s">
        <v>94</v>
      </c>
    </row>
    <row r="4265" spans="1:15" ht="22.5" hidden="1">
      <c r="A4265" s="103">
        <f>MAX(A$3:A4264)+1</f>
        <v>4001</v>
      </c>
      <c r="B4265" s="103">
        <v>330801028</v>
      </c>
      <c r="C4265" s="103" t="s">
        <v>7379</v>
      </c>
      <c r="D4265" s="103"/>
      <c r="E4265" s="103"/>
      <c r="F4265" s="114" t="s">
        <v>31</v>
      </c>
      <c r="G4265" s="114" t="s">
        <v>32</v>
      </c>
      <c r="H4265" s="312">
        <v>3000</v>
      </c>
      <c r="I4265" s="312">
        <v>2700</v>
      </c>
      <c r="J4265" s="312">
        <v>2430</v>
      </c>
      <c r="K4265" s="103"/>
      <c r="L4265" s="114"/>
      <c r="M4265" s="114"/>
      <c r="N4265" s="103"/>
      <c r="O4265" s="103" t="s">
        <v>17</v>
      </c>
    </row>
    <row r="4266" spans="1:15" ht="56.25" hidden="1">
      <c r="A4266" s="103">
        <f>MAX(A$3:A4265)+1</f>
        <v>4002</v>
      </c>
      <c r="B4266" s="133">
        <v>330801029</v>
      </c>
      <c r="C4266" s="134" t="s">
        <v>7380</v>
      </c>
      <c r="D4266" s="152" t="s">
        <v>7381</v>
      </c>
      <c r="E4266" s="140"/>
      <c r="F4266" s="95" t="s">
        <v>23</v>
      </c>
      <c r="G4266" s="147" t="s">
        <v>32</v>
      </c>
      <c r="H4266" s="302" t="s">
        <v>56</v>
      </c>
      <c r="I4266" s="302" t="s">
        <v>56</v>
      </c>
      <c r="J4266" s="302" t="s">
        <v>56</v>
      </c>
      <c r="K4266" s="103"/>
      <c r="L4266" s="114"/>
      <c r="M4266" s="114"/>
      <c r="N4266" s="103"/>
      <c r="O4266" s="103" t="s">
        <v>17</v>
      </c>
    </row>
    <row r="4267" spans="1:15" s="87" customFormat="1" ht="45" hidden="1">
      <c r="A4267" s="103"/>
      <c r="B4267" s="103">
        <v>330802</v>
      </c>
      <c r="C4267" s="103" t="s">
        <v>7382</v>
      </c>
      <c r="D4267" s="103"/>
      <c r="E4267" s="103" t="s">
        <v>7383</v>
      </c>
      <c r="F4267" s="114"/>
      <c r="G4267" s="114"/>
      <c r="H4267" s="302"/>
      <c r="I4267" s="302"/>
      <c r="J4267" s="302"/>
      <c r="K4267" s="103"/>
      <c r="L4267" s="114"/>
      <c r="M4267" s="114"/>
      <c r="N4267" s="103"/>
      <c r="O4267" s="103" t="s">
        <v>17</v>
      </c>
    </row>
    <row r="4268" spans="1:15" ht="22.5" hidden="1">
      <c r="A4268" s="103">
        <f>MAX(A$3:A4267)+1</f>
        <v>4003</v>
      </c>
      <c r="B4268" s="103">
        <v>330802001</v>
      </c>
      <c r="C4268" s="315" t="s">
        <v>7384</v>
      </c>
      <c r="D4268" s="286" t="s">
        <v>7385</v>
      </c>
      <c r="E4268" s="103"/>
      <c r="F4268" s="114" t="s">
        <v>36</v>
      </c>
      <c r="G4268" s="114" t="s">
        <v>32</v>
      </c>
      <c r="H4268" s="312">
        <v>3360</v>
      </c>
      <c r="I4268" s="312">
        <v>3024</v>
      </c>
      <c r="J4268" s="312">
        <v>2721.6</v>
      </c>
      <c r="K4268" s="103"/>
      <c r="L4268" s="114"/>
      <c r="M4268" s="114"/>
      <c r="N4268" s="103"/>
      <c r="O4268" s="103" t="s">
        <v>17</v>
      </c>
    </row>
    <row r="4269" spans="1:15" ht="22.5" hidden="1">
      <c r="A4269" s="103">
        <f>MAX(A$3:A4268)+1</f>
        <v>4004</v>
      </c>
      <c r="B4269" s="103">
        <v>330802002</v>
      </c>
      <c r="C4269" s="315" t="s">
        <v>7386</v>
      </c>
      <c r="D4269" s="286"/>
      <c r="E4269" s="103"/>
      <c r="F4269" s="114" t="s">
        <v>36</v>
      </c>
      <c r="G4269" s="114" t="s">
        <v>32</v>
      </c>
      <c r="H4269" s="312">
        <v>3360</v>
      </c>
      <c r="I4269" s="312">
        <v>3024</v>
      </c>
      <c r="J4269" s="312">
        <v>2721.6</v>
      </c>
      <c r="K4269" s="103"/>
      <c r="L4269" s="114"/>
      <c r="M4269" s="114"/>
      <c r="N4269" s="103"/>
      <c r="O4269" s="103" t="s">
        <v>17</v>
      </c>
    </row>
    <row r="4270" spans="1:15" ht="22.5" hidden="1">
      <c r="A4270" s="103">
        <f>MAX(A$3:A4269)+1</f>
        <v>4005</v>
      </c>
      <c r="B4270" s="103">
        <v>330802003</v>
      </c>
      <c r="C4270" s="315" t="s">
        <v>7387</v>
      </c>
      <c r="D4270" s="286" t="s">
        <v>7388</v>
      </c>
      <c r="E4270" s="103" t="s">
        <v>7389</v>
      </c>
      <c r="F4270" s="114" t="s">
        <v>36</v>
      </c>
      <c r="G4270" s="114" t="s">
        <v>7390</v>
      </c>
      <c r="H4270" s="302">
        <v>6400</v>
      </c>
      <c r="I4270" s="302">
        <v>6400</v>
      </c>
      <c r="J4270" s="302">
        <v>6400</v>
      </c>
      <c r="K4270" s="103"/>
      <c r="L4270" s="114"/>
      <c r="M4270" s="114"/>
      <c r="N4270" s="103"/>
      <c r="O4270" s="103" t="s">
        <v>17</v>
      </c>
    </row>
    <row r="4271" spans="1:15" ht="22.5" hidden="1">
      <c r="A4271" s="103">
        <f>MAX(A$3:A4270)+1</f>
        <v>4006</v>
      </c>
      <c r="B4271" s="103" t="s">
        <v>7391</v>
      </c>
      <c r="C4271" s="181" t="s">
        <v>7392</v>
      </c>
      <c r="D4271" s="286"/>
      <c r="E4271" s="103"/>
      <c r="F4271" s="114" t="s">
        <v>36</v>
      </c>
      <c r="G4271" s="114" t="s">
        <v>7390</v>
      </c>
      <c r="H4271" s="302">
        <f t="shared" ref="H4271:J4271" si="19">1.75*1000</f>
        <v>1750</v>
      </c>
      <c r="I4271" s="302">
        <f t="shared" si="19"/>
        <v>1750</v>
      </c>
      <c r="J4271" s="302">
        <f t="shared" si="19"/>
        <v>1750</v>
      </c>
      <c r="K4271" s="244" t="s">
        <v>7392</v>
      </c>
      <c r="L4271" s="114"/>
      <c r="M4271" s="114"/>
      <c r="N4271" s="103"/>
      <c r="O4271" s="103" t="s">
        <v>17</v>
      </c>
    </row>
    <row r="4272" spans="1:15" ht="22.5" hidden="1">
      <c r="A4272" s="103">
        <f>MAX(A$3:A4271)+1</f>
        <v>4007</v>
      </c>
      <c r="B4272" s="103">
        <v>330802004</v>
      </c>
      <c r="C4272" s="315" t="s">
        <v>7393</v>
      </c>
      <c r="D4272" s="286" t="s">
        <v>7394</v>
      </c>
      <c r="E4272" s="103"/>
      <c r="F4272" s="114" t="s">
        <v>36</v>
      </c>
      <c r="G4272" s="114" t="s">
        <v>7390</v>
      </c>
      <c r="H4272" s="308">
        <v>7158</v>
      </c>
      <c r="I4272" s="308">
        <v>7158</v>
      </c>
      <c r="J4272" s="308">
        <v>7158</v>
      </c>
      <c r="K4272" s="244"/>
      <c r="L4272" s="188"/>
      <c r="M4272" s="188"/>
      <c r="N4272" s="103"/>
      <c r="O4272" s="103" t="s">
        <v>786</v>
      </c>
    </row>
    <row r="4273" spans="1:15" s="89" customFormat="1" ht="22.5" hidden="1">
      <c r="A4273" s="107">
        <f>MAX(A$3:A4272)+1</f>
        <v>4008</v>
      </c>
      <c r="B4273" s="107" t="s">
        <v>7395</v>
      </c>
      <c r="C4273" s="181" t="s">
        <v>7392</v>
      </c>
      <c r="D4273" s="286"/>
      <c r="E4273" s="107"/>
      <c r="F4273" s="117" t="s">
        <v>36</v>
      </c>
      <c r="G4273" s="117" t="s">
        <v>7390</v>
      </c>
      <c r="H4273" s="302">
        <f t="shared" ref="H4273:J4273" si="20">1.5*1000</f>
        <v>1500</v>
      </c>
      <c r="I4273" s="302">
        <f t="shared" si="20"/>
        <v>1500</v>
      </c>
      <c r="J4273" s="302">
        <f t="shared" si="20"/>
        <v>1500</v>
      </c>
      <c r="K4273" s="244" t="s">
        <v>7392</v>
      </c>
      <c r="L4273" s="114"/>
      <c r="M4273" s="114"/>
      <c r="N4273" s="103"/>
      <c r="O4273" s="103" t="s">
        <v>17</v>
      </c>
    </row>
    <row r="4274" spans="1:15" ht="22.5" hidden="1">
      <c r="A4274" s="103">
        <f>MAX(A$3:A4273)+1</f>
        <v>4009</v>
      </c>
      <c r="B4274" s="103">
        <v>330802005</v>
      </c>
      <c r="C4274" s="315" t="s">
        <v>7396</v>
      </c>
      <c r="D4274" s="286"/>
      <c r="E4274" s="103"/>
      <c r="F4274" s="114" t="s">
        <v>36</v>
      </c>
      <c r="G4274" s="114" t="s">
        <v>7390</v>
      </c>
      <c r="H4274" s="312">
        <v>6000</v>
      </c>
      <c r="I4274" s="312">
        <v>5400</v>
      </c>
      <c r="J4274" s="312">
        <v>4860</v>
      </c>
      <c r="K4274" s="244"/>
      <c r="L4274" s="114"/>
      <c r="M4274" s="114"/>
      <c r="N4274" s="103"/>
      <c r="O4274" s="103" t="s">
        <v>17</v>
      </c>
    </row>
    <row r="4275" spans="1:15" ht="22.5" hidden="1">
      <c r="A4275" s="103">
        <f>MAX(A$3:A4274)+1</f>
        <v>4010</v>
      </c>
      <c r="B4275" s="103" t="s">
        <v>7397</v>
      </c>
      <c r="C4275" s="181" t="s">
        <v>7392</v>
      </c>
      <c r="D4275" s="286"/>
      <c r="E4275" s="103"/>
      <c r="F4275" s="114" t="s">
        <v>36</v>
      </c>
      <c r="G4275" s="114" t="s">
        <v>7390</v>
      </c>
      <c r="H4275" s="302">
        <f t="shared" ref="H4275:J4275" si="21">1.5*1000</f>
        <v>1500</v>
      </c>
      <c r="I4275" s="302">
        <f t="shared" si="21"/>
        <v>1500</v>
      </c>
      <c r="J4275" s="302">
        <f t="shared" si="21"/>
        <v>1500</v>
      </c>
      <c r="K4275" s="244" t="s">
        <v>7392</v>
      </c>
      <c r="L4275" s="114"/>
      <c r="M4275" s="114"/>
      <c r="N4275" s="103"/>
      <c r="O4275" s="103" t="s">
        <v>17</v>
      </c>
    </row>
    <row r="4276" spans="1:15" ht="22.5" hidden="1">
      <c r="A4276" s="103">
        <f>MAX(A$3:A4275)+1</f>
        <v>4011</v>
      </c>
      <c r="B4276" s="103">
        <v>330802006</v>
      </c>
      <c r="C4276" s="315" t="s">
        <v>7398</v>
      </c>
      <c r="D4276" s="286"/>
      <c r="E4276" s="103" t="s">
        <v>7399</v>
      </c>
      <c r="F4276" s="114" t="s">
        <v>36</v>
      </c>
      <c r="G4276" s="114" t="s">
        <v>7390</v>
      </c>
      <c r="H4276" s="302">
        <v>6400</v>
      </c>
      <c r="I4276" s="302">
        <v>6400</v>
      </c>
      <c r="J4276" s="302">
        <v>6400</v>
      </c>
      <c r="K4276" s="244"/>
      <c r="L4276" s="114"/>
      <c r="M4276" s="114"/>
      <c r="N4276" s="103"/>
      <c r="O4276" s="103" t="s">
        <v>17</v>
      </c>
    </row>
    <row r="4277" spans="1:15" ht="22.5" hidden="1">
      <c r="A4277" s="103">
        <f>MAX(A$3:A4276)+1</f>
        <v>4012</v>
      </c>
      <c r="B4277" s="103" t="s">
        <v>7400</v>
      </c>
      <c r="C4277" s="181" t="s">
        <v>7392</v>
      </c>
      <c r="D4277" s="286"/>
      <c r="E4277" s="103"/>
      <c r="F4277" s="114" t="s">
        <v>36</v>
      </c>
      <c r="G4277" s="114" t="s">
        <v>7390</v>
      </c>
      <c r="H4277" s="302">
        <f t="shared" ref="H4277:J4277" si="22">1.75*1000</f>
        <v>1750</v>
      </c>
      <c r="I4277" s="302">
        <f t="shared" si="22"/>
        <v>1750</v>
      </c>
      <c r="J4277" s="302">
        <f t="shared" si="22"/>
        <v>1750</v>
      </c>
      <c r="K4277" s="244" t="s">
        <v>7392</v>
      </c>
      <c r="L4277" s="114"/>
      <c r="M4277" s="114"/>
      <c r="N4277" s="103"/>
      <c r="O4277" s="103" t="s">
        <v>17</v>
      </c>
    </row>
    <row r="4278" spans="1:15" ht="22.5" hidden="1">
      <c r="A4278" s="103">
        <f>MAX(A$3:A4277)+1</f>
        <v>4013</v>
      </c>
      <c r="B4278" s="103">
        <v>330802007</v>
      </c>
      <c r="C4278" s="315" t="s">
        <v>7401</v>
      </c>
      <c r="D4278" s="286" t="s">
        <v>7402</v>
      </c>
      <c r="E4278" s="103" t="s">
        <v>7389</v>
      </c>
      <c r="F4278" s="114" t="s">
        <v>36</v>
      </c>
      <c r="G4278" s="114" t="s">
        <v>7390</v>
      </c>
      <c r="H4278" s="302">
        <v>6400</v>
      </c>
      <c r="I4278" s="302">
        <v>6400</v>
      </c>
      <c r="J4278" s="302">
        <v>6400</v>
      </c>
      <c r="K4278" s="244"/>
      <c r="L4278" s="114"/>
      <c r="M4278" s="114"/>
      <c r="N4278" s="103"/>
      <c r="O4278" s="103" t="s">
        <v>17</v>
      </c>
    </row>
    <row r="4279" spans="1:15" ht="22.5" hidden="1">
      <c r="A4279" s="103">
        <f>MAX(A$3:A4278)+1</f>
        <v>4014</v>
      </c>
      <c r="B4279" s="103" t="s">
        <v>7403</v>
      </c>
      <c r="C4279" s="181" t="s">
        <v>7392</v>
      </c>
      <c r="D4279" s="103"/>
      <c r="E4279" s="103"/>
      <c r="F4279" s="114" t="s">
        <v>36</v>
      </c>
      <c r="G4279" s="114" t="s">
        <v>7390</v>
      </c>
      <c r="H4279" s="302">
        <f t="shared" ref="H4279:J4279" si="23">1.5*1000</f>
        <v>1500</v>
      </c>
      <c r="I4279" s="302">
        <f t="shared" si="23"/>
        <v>1500</v>
      </c>
      <c r="J4279" s="302">
        <f t="shared" si="23"/>
        <v>1500</v>
      </c>
      <c r="K4279" s="244" t="s">
        <v>7392</v>
      </c>
      <c r="L4279" s="114"/>
      <c r="M4279" s="114"/>
      <c r="N4279" s="103"/>
      <c r="O4279" s="103" t="s">
        <v>17</v>
      </c>
    </row>
    <row r="4280" spans="1:15" ht="22.5" hidden="1">
      <c r="A4280" s="103">
        <f>MAX(A$3:A4279)+1</f>
        <v>4015</v>
      </c>
      <c r="B4280" s="103">
        <v>330802008</v>
      </c>
      <c r="C4280" s="315" t="s">
        <v>7404</v>
      </c>
      <c r="D4280" s="103"/>
      <c r="E4280" s="103"/>
      <c r="F4280" s="114" t="s">
        <v>36</v>
      </c>
      <c r="G4280" s="114" t="s">
        <v>32</v>
      </c>
      <c r="H4280" s="312">
        <v>3600</v>
      </c>
      <c r="I4280" s="312">
        <v>3240</v>
      </c>
      <c r="J4280" s="312">
        <v>2916</v>
      </c>
      <c r="K4280" s="103"/>
      <c r="L4280" s="114"/>
      <c r="M4280" s="114"/>
      <c r="N4280" s="103"/>
      <c r="O4280" s="103" t="s">
        <v>17</v>
      </c>
    </row>
    <row r="4281" spans="1:15" ht="22.5" hidden="1">
      <c r="A4281" s="103">
        <f>MAX(A$3:A4280)+1</f>
        <v>4016</v>
      </c>
      <c r="B4281" s="103">
        <v>330802009</v>
      </c>
      <c r="C4281" s="315" t="s">
        <v>5748</v>
      </c>
      <c r="D4281" s="103"/>
      <c r="E4281" s="103"/>
      <c r="F4281" s="114" t="s">
        <v>36</v>
      </c>
      <c r="G4281" s="114" t="s">
        <v>32</v>
      </c>
      <c r="H4281" s="312">
        <v>3600</v>
      </c>
      <c r="I4281" s="312">
        <v>3240</v>
      </c>
      <c r="J4281" s="312">
        <v>2916</v>
      </c>
      <c r="K4281" s="103"/>
      <c r="L4281" s="114"/>
      <c r="M4281" s="114"/>
      <c r="N4281" s="103"/>
      <c r="O4281" s="103" t="s">
        <v>17</v>
      </c>
    </row>
    <row r="4282" spans="1:15" ht="22.5" hidden="1">
      <c r="A4282" s="103">
        <f>MAX(A$3:A4281)+1</f>
        <v>4017</v>
      </c>
      <c r="B4282" s="103">
        <v>330802010</v>
      </c>
      <c r="C4282" s="315" t="s">
        <v>7405</v>
      </c>
      <c r="D4282" s="103"/>
      <c r="E4282" s="103"/>
      <c r="F4282" s="114" t="s">
        <v>36</v>
      </c>
      <c r="G4282" s="114" t="s">
        <v>32</v>
      </c>
      <c r="H4282" s="312">
        <v>3600</v>
      </c>
      <c r="I4282" s="312">
        <v>3240</v>
      </c>
      <c r="J4282" s="312">
        <v>2916</v>
      </c>
      <c r="K4282" s="103"/>
      <c r="L4282" s="114"/>
      <c r="M4282" s="114"/>
      <c r="N4282" s="103"/>
      <c r="O4282" s="103" t="s">
        <v>17</v>
      </c>
    </row>
    <row r="4283" spans="1:15" ht="22.5" hidden="1">
      <c r="A4283" s="103">
        <f>MAX(A$3:A4282)+1</f>
        <v>4018</v>
      </c>
      <c r="B4283" s="103">
        <v>330802011</v>
      </c>
      <c r="C4283" s="315" t="s">
        <v>7406</v>
      </c>
      <c r="D4283" s="103"/>
      <c r="E4283" s="103"/>
      <c r="F4283" s="114" t="s">
        <v>36</v>
      </c>
      <c r="G4283" s="114" t="s">
        <v>6452</v>
      </c>
      <c r="H4283" s="312">
        <v>4440</v>
      </c>
      <c r="I4283" s="312">
        <v>3996</v>
      </c>
      <c r="J4283" s="312">
        <v>3596.4</v>
      </c>
      <c r="K4283" s="103"/>
      <c r="L4283" s="114"/>
      <c r="M4283" s="114"/>
      <c r="N4283" s="103"/>
      <c r="O4283" s="103" t="s">
        <v>17</v>
      </c>
    </row>
    <row r="4284" spans="1:15" ht="22.5" hidden="1">
      <c r="A4284" s="103">
        <f>MAX(A$3:A4283)+1</f>
        <v>4019</v>
      </c>
      <c r="B4284" s="103">
        <v>330802012</v>
      </c>
      <c r="C4284" s="315" t="s">
        <v>7407</v>
      </c>
      <c r="D4284" s="103"/>
      <c r="E4284" s="103"/>
      <c r="F4284" s="114" t="s">
        <v>36</v>
      </c>
      <c r="G4284" s="114" t="s">
        <v>32</v>
      </c>
      <c r="H4284" s="312">
        <v>3120</v>
      </c>
      <c r="I4284" s="312">
        <v>2808</v>
      </c>
      <c r="J4284" s="312">
        <v>2527.1999999999998</v>
      </c>
      <c r="K4284" s="103"/>
      <c r="L4284" s="114"/>
      <c r="M4284" s="114"/>
      <c r="N4284" s="103"/>
      <c r="O4284" s="103" t="s">
        <v>17</v>
      </c>
    </row>
    <row r="4285" spans="1:15" ht="22.5" hidden="1">
      <c r="A4285" s="103">
        <f>MAX(A$3:A4284)+1</f>
        <v>4020</v>
      </c>
      <c r="B4285" s="103">
        <v>330802013</v>
      </c>
      <c r="C4285" s="315" t="s">
        <v>7408</v>
      </c>
      <c r="D4285" s="103"/>
      <c r="E4285" s="103"/>
      <c r="F4285" s="114" t="s">
        <v>36</v>
      </c>
      <c r="G4285" s="114" t="s">
        <v>32</v>
      </c>
      <c r="H4285" s="312">
        <v>3120</v>
      </c>
      <c r="I4285" s="312">
        <v>2808</v>
      </c>
      <c r="J4285" s="312">
        <v>2527.1999999999998</v>
      </c>
      <c r="K4285" s="103"/>
      <c r="L4285" s="114"/>
      <c r="M4285" s="114"/>
      <c r="N4285" s="103"/>
      <c r="O4285" s="103" t="s">
        <v>17</v>
      </c>
    </row>
    <row r="4286" spans="1:15" ht="22.5" hidden="1">
      <c r="A4286" s="103">
        <f>MAX(A$3:A4285)+1</f>
        <v>4021</v>
      </c>
      <c r="B4286" s="103">
        <v>330802014</v>
      </c>
      <c r="C4286" s="315" t="s">
        <v>7409</v>
      </c>
      <c r="D4286" s="103" t="s">
        <v>7410</v>
      </c>
      <c r="E4286" s="103"/>
      <c r="F4286" s="114" t="s">
        <v>36</v>
      </c>
      <c r="G4286" s="114" t="s">
        <v>32</v>
      </c>
      <c r="H4286" s="312">
        <v>1800</v>
      </c>
      <c r="I4286" s="312">
        <v>1620</v>
      </c>
      <c r="J4286" s="312">
        <v>1458</v>
      </c>
      <c r="K4286" s="103"/>
      <c r="L4286" s="114"/>
      <c r="M4286" s="114"/>
      <c r="N4286" s="103"/>
      <c r="O4286" s="103" t="s">
        <v>17</v>
      </c>
    </row>
    <row r="4287" spans="1:15" ht="22.5" hidden="1">
      <c r="A4287" s="103">
        <f>MAX(A$3:A4286)+1</f>
        <v>4022</v>
      </c>
      <c r="B4287" s="103">
        <v>330802015</v>
      </c>
      <c r="C4287" s="315" t="s">
        <v>7411</v>
      </c>
      <c r="D4287" s="103"/>
      <c r="E4287" s="103"/>
      <c r="F4287" s="114" t="s">
        <v>36</v>
      </c>
      <c r="G4287" s="114" t="s">
        <v>32</v>
      </c>
      <c r="H4287" s="312">
        <v>3120</v>
      </c>
      <c r="I4287" s="312">
        <v>2808</v>
      </c>
      <c r="J4287" s="312">
        <v>2527.1999999999998</v>
      </c>
      <c r="K4287" s="103"/>
      <c r="L4287" s="114"/>
      <c r="M4287" s="114"/>
      <c r="N4287" s="103"/>
      <c r="O4287" s="103" t="s">
        <v>17</v>
      </c>
    </row>
    <row r="4288" spans="1:15" ht="22.5" hidden="1">
      <c r="A4288" s="103">
        <f>MAX(A$3:A4287)+1</f>
        <v>4023</v>
      </c>
      <c r="B4288" s="103">
        <v>330802016</v>
      </c>
      <c r="C4288" s="315" t="s">
        <v>7412</v>
      </c>
      <c r="D4288" s="103" t="s">
        <v>7413</v>
      </c>
      <c r="E4288" s="103"/>
      <c r="F4288" s="114" t="s">
        <v>36</v>
      </c>
      <c r="G4288" s="114" t="s">
        <v>32</v>
      </c>
      <c r="H4288" s="312">
        <v>3840</v>
      </c>
      <c r="I4288" s="312">
        <v>3456</v>
      </c>
      <c r="J4288" s="312">
        <v>3110.4</v>
      </c>
      <c r="K4288" s="103"/>
      <c r="L4288" s="114"/>
      <c r="M4288" s="114"/>
      <c r="N4288" s="103"/>
      <c r="O4288" s="103" t="s">
        <v>17</v>
      </c>
    </row>
    <row r="4289" spans="1:15" ht="22.5" hidden="1">
      <c r="A4289" s="103">
        <f>MAX(A$3:A4288)+1</f>
        <v>4024</v>
      </c>
      <c r="B4289" s="103">
        <v>330802017</v>
      </c>
      <c r="C4289" s="315" t="s">
        <v>7414</v>
      </c>
      <c r="D4289" s="286" t="s">
        <v>7415</v>
      </c>
      <c r="E4289" s="103"/>
      <c r="F4289" s="114" t="s">
        <v>36</v>
      </c>
      <c r="G4289" s="114" t="s">
        <v>32</v>
      </c>
      <c r="H4289" s="312">
        <v>4200</v>
      </c>
      <c r="I4289" s="312">
        <v>3780</v>
      </c>
      <c r="J4289" s="312">
        <v>3402</v>
      </c>
      <c r="K4289" s="103"/>
      <c r="L4289" s="114"/>
      <c r="M4289" s="114"/>
      <c r="N4289" s="103"/>
      <c r="O4289" s="103" t="s">
        <v>17</v>
      </c>
    </row>
    <row r="4290" spans="1:15" ht="22.5" hidden="1">
      <c r="A4290" s="103">
        <f>MAX(A$3:A4289)+1</f>
        <v>4025</v>
      </c>
      <c r="B4290" s="103">
        <v>330802018</v>
      </c>
      <c r="C4290" s="315" t="s">
        <v>7416</v>
      </c>
      <c r="D4290" s="286" t="s">
        <v>7417</v>
      </c>
      <c r="E4290" s="103"/>
      <c r="F4290" s="114" t="s">
        <v>36</v>
      </c>
      <c r="G4290" s="114" t="s">
        <v>32</v>
      </c>
      <c r="H4290" s="312">
        <v>4800</v>
      </c>
      <c r="I4290" s="312">
        <v>4320</v>
      </c>
      <c r="J4290" s="312">
        <v>3888</v>
      </c>
      <c r="K4290" s="103"/>
      <c r="L4290" s="114"/>
      <c r="M4290" s="114"/>
      <c r="N4290" s="103"/>
      <c r="O4290" s="103" t="s">
        <v>17</v>
      </c>
    </row>
    <row r="4291" spans="1:15" ht="22.5" hidden="1">
      <c r="A4291" s="103">
        <f>MAX(A$3:A4290)+1</f>
        <v>4026</v>
      </c>
      <c r="B4291" s="103">
        <v>330802019</v>
      </c>
      <c r="C4291" s="315" t="s">
        <v>7418</v>
      </c>
      <c r="D4291" s="286" t="s">
        <v>7419</v>
      </c>
      <c r="E4291" s="103"/>
      <c r="F4291" s="114" t="s">
        <v>36</v>
      </c>
      <c r="G4291" s="114" t="s">
        <v>32</v>
      </c>
      <c r="H4291" s="312">
        <v>6304</v>
      </c>
      <c r="I4291" s="312">
        <v>5673.6</v>
      </c>
      <c r="J4291" s="312">
        <v>5106.24</v>
      </c>
      <c r="K4291" s="103"/>
      <c r="L4291" s="114"/>
      <c r="M4291" s="114"/>
      <c r="N4291" s="103"/>
      <c r="O4291" s="103" t="s">
        <v>17</v>
      </c>
    </row>
    <row r="4292" spans="1:15" ht="22.5" hidden="1">
      <c r="A4292" s="103">
        <f>MAX(A$3:A4291)+1</f>
        <v>4027</v>
      </c>
      <c r="B4292" s="103">
        <v>330802020</v>
      </c>
      <c r="C4292" s="315" t="s">
        <v>7420</v>
      </c>
      <c r="D4292" s="286"/>
      <c r="E4292" s="103"/>
      <c r="F4292" s="114" t="s">
        <v>36</v>
      </c>
      <c r="G4292" s="114" t="s">
        <v>32</v>
      </c>
      <c r="H4292" s="312">
        <v>3120</v>
      </c>
      <c r="I4292" s="312">
        <v>2808</v>
      </c>
      <c r="J4292" s="312">
        <v>2527.1999999999998</v>
      </c>
      <c r="K4292" s="103"/>
      <c r="L4292" s="114"/>
      <c r="M4292" s="114"/>
      <c r="N4292" s="103"/>
      <c r="O4292" s="103" t="s">
        <v>17</v>
      </c>
    </row>
    <row r="4293" spans="1:15" ht="22.5" hidden="1">
      <c r="A4293" s="103">
        <f>MAX(A$3:A4292)+1</f>
        <v>4028</v>
      </c>
      <c r="B4293" s="103">
        <v>330802021</v>
      </c>
      <c r="C4293" s="315" t="s">
        <v>7421</v>
      </c>
      <c r="D4293" s="286" t="s">
        <v>7422</v>
      </c>
      <c r="E4293" s="103"/>
      <c r="F4293" s="114" t="s">
        <v>36</v>
      </c>
      <c r="G4293" s="114" t="s">
        <v>32</v>
      </c>
      <c r="H4293" s="312">
        <v>4904</v>
      </c>
      <c r="I4293" s="312">
        <v>4413.6000000000004</v>
      </c>
      <c r="J4293" s="312">
        <v>3972.24</v>
      </c>
      <c r="K4293" s="103"/>
      <c r="L4293" s="114"/>
      <c r="M4293" s="114"/>
      <c r="N4293" s="103"/>
      <c r="O4293" s="103" t="s">
        <v>17</v>
      </c>
    </row>
    <row r="4294" spans="1:15" ht="22.5" hidden="1">
      <c r="A4294" s="103">
        <f>MAX(A$3:A4293)+1</f>
        <v>4029</v>
      </c>
      <c r="B4294" s="103">
        <v>330802022</v>
      </c>
      <c r="C4294" s="315" t="s">
        <v>7423</v>
      </c>
      <c r="D4294" s="286"/>
      <c r="E4294" s="103"/>
      <c r="F4294" s="114" t="s">
        <v>36</v>
      </c>
      <c r="G4294" s="114" t="s">
        <v>32</v>
      </c>
      <c r="H4294" s="312">
        <v>3600</v>
      </c>
      <c r="I4294" s="312">
        <v>3240</v>
      </c>
      <c r="J4294" s="312">
        <v>2916</v>
      </c>
      <c r="K4294" s="103"/>
      <c r="L4294" s="114"/>
      <c r="M4294" s="114"/>
      <c r="N4294" s="103"/>
      <c r="O4294" s="103" t="s">
        <v>17</v>
      </c>
    </row>
    <row r="4295" spans="1:15" ht="22.5" hidden="1">
      <c r="A4295" s="103">
        <f>MAX(A$3:A4294)+1</f>
        <v>4030</v>
      </c>
      <c r="B4295" s="103">
        <v>330802023</v>
      </c>
      <c r="C4295" s="315" t="s">
        <v>7424</v>
      </c>
      <c r="D4295" s="286" t="s">
        <v>7425</v>
      </c>
      <c r="E4295" s="103"/>
      <c r="F4295" s="114" t="s">
        <v>36</v>
      </c>
      <c r="G4295" s="114" t="s">
        <v>32</v>
      </c>
      <c r="H4295" s="308">
        <v>5041</v>
      </c>
      <c r="I4295" s="308">
        <v>5041</v>
      </c>
      <c r="J4295" s="308">
        <v>5041</v>
      </c>
      <c r="K4295" s="103"/>
      <c r="L4295" s="188"/>
      <c r="M4295" s="188"/>
      <c r="N4295" s="103"/>
      <c r="O4295" s="103" t="s">
        <v>786</v>
      </c>
    </row>
    <row r="4296" spans="1:15" ht="22.5" hidden="1">
      <c r="A4296" s="103">
        <f>MAX(A$3:A4295)+1</f>
        <v>4031</v>
      </c>
      <c r="B4296" s="103">
        <v>330802024</v>
      </c>
      <c r="C4296" s="315" t="s">
        <v>7426</v>
      </c>
      <c r="D4296" s="286" t="s">
        <v>7427</v>
      </c>
      <c r="E4296" s="103"/>
      <c r="F4296" s="114" t="s">
        <v>36</v>
      </c>
      <c r="G4296" s="114" t="s">
        <v>32</v>
      </c>
      <c r="H4296" s="312">
        <v>3600</v>
      </c>
      <c r="I4296" s="312">
        <v>3240</v>
      </c>
      <c r="J4296" s="312">
        <v>2916</v>
      </c>
      <c r="K4296" s="103"/>
      <c r="L4296" s="114"/>
      <c r="M4296" s="114"/>
      <c r="N4296" s="103"/>
      <c r="O4296" s="103" t="s">
        <v>17</v>
      </c>
    </row>
    <row r="4297" spans="1:15" ht="22.5" hidden="1">
      <c r="A4297" s="103">
        <f>MAX(A$3:A4296)+1</f>
        <v>4032</v>
      </c>
      <c r="B4297" s="103">
        <v>330802025</v>
      </c>
      <c r="C4297" s="315" t="s">
        <v>7428</v>
      </c>
      <c r="D4297" s="286" t="s">
        <v>7429</v>
      </c>
      <c r="E4297" s="103"/>
      <c r="F4297" s="114" t="s">
        <v>36</v>
      </c>
      <c r="G4297" s="114" t="s">
        <v>32</v>
      </c>
      <c r="H4297" s="308">
        <v>7958</v>
      </c>
      <c r="I4297" s="308">
        <v>7958</v>
      </c>
      <c r="J4297" s="308">
        <v>7958</v>
      </c>
      <c r="K4297" s="103"/>
      <c r="L4297" s="188"/>
      <c r="M4297" s="188"/>
      <c r="N4297" s="103"/>
      <c r="O4297" s="103" t="s">
        <v>786</v>
      </c>
    </row>
    <row r="4298" spans="1:15" ht="22.5" hidden="1">
      <c r="A4298" s="103">
        <f>MAX(A$3:A4297)+1</f>
        <v>4033</v>
      </c>
      <c r="B4298" s="103">
        <v>330802026</v>
      </c>
      <c r="C4298" s="315" t="s">
        <v>7430</v>
      </c>
      <c r="D4298" s="286" t="s">
        <v>7431</v>
      </c>
      <c r="E4298" s="103"/>
      <c r="F4298" s="114" t="s">
        <v>36</v>
      </c>
      <c r="G4298" s="114" t="s">
        <v>32</v>
      </c>
      <c r="H4298" s="312">
        <v>4800</v>
      </c>
      <c r="I4298" s="312">
        <v>4320</v>
      </c>
      <c r="J4298" s="312">
        <v>3888</v>
      </c>
      <c r="K4298" s="103"/>
      <c r="L4298" s="114"/>
      <c r="M4298" s="114"/>
      <c r="N4298" s="103"/>
      <c r="O4298" s="103" t="s">
        <v>17</v>
      </c>
    </row>
    <row r="4299" spans="1:15" ht="22.5" hidden="1">
      <c r="A4299" s="103">
        <f>MAX(A$3:A4298)+1</f>
        <v>4034</v>
      </c>
      <c r="B4299" s="103">
        <v>330802027</v>
      </c>
      <c r="C4299" s="315" t="s">
        <v>7432</v>
      </c>
      <c r="D4299" s="286" t="s">
        <v>7433</v>
      </c>
      <c r="E4299" s="103"/>
      <c r="F4299" s="114" t="s">
        <v>36</v>
      </c>
      <c r="G4299" s="114" t="s">
        <v>32</v>
      </c>
      <c r="H4299" s="312">
        <v>4800</v>
      </c>
      <c r="I4299" s="312">
        <v>4320</v>
      </c>
      <c r="J4299" s="312">
        <v>3888</v>
      </c>
      <c r="K4299" s="103"/>
      <c r="L4299" s="114"/>
      <c r="M4299" s="114"/>
      <c r="N4299" s="103"/>
      <c r="O4299" s="103" t="s">
        <v>17</v>
      </c>
    </row>
    <row r="4300" spans="1:15" ht="22.5" hidden="1">
      <c r="A4300" s="103">
        <f>MAX(A$3:A4299)+1</f>
        <v>4035</v>
      </c>
      <c r="B4300" s="103">
        <v>330802028</v>
      </c>
      <c r="C4300" s="315" t="s">
        <v>5744</v>
      </c>
      <c r="D4300" s="286" t="s">
        <v>7434</v>
      </c>
      <c r="E4300" s="103"/>
      <c r="F4300" s="114" t="s">
        <v>31</v>
      </c>
      <c r="G4300" s="114" t="s">
        <v>32</v>
      </c>
      <c r="H4300" s="312">
        <v>3600</v>
      </c>
      <c r="I4300" s="312">
        <v>3240</v>
      </c>
      <c r="J4300" s="312">
        <v>2916</v>
      </c>
      <c r="K4300" s="103"/>
      <c r="L4300" s="114"/>
      <c r="M4300" s="114"/>
      <c r="N4300" s="103"/>
      <c r="O4300" s="103" t="s">
        <v>17</v>
      </c>
    </row>
    <row r="4301" spans="1:15" ht="22.5" hidden="1">
      <c r="A4301" s="103">
        <f>MAX(A$3:A4300)+1</f>
        <v>4036</v>
      </c>
      <c r="B4301" s="103">
        <v>330802029</v>
      </c>
      <c r="C4301" s="315" t="s">
        <v>7435</v>
      </c>
      <c r="D4301" s="286"/>
      <c r="E4301" s="103"/>
      <c r="F4301" s="114" t="s">
        <v>36</v>
      </c>
      <c r="G4301" s="114" t="s">
        <v>32</v>
      </c>
      <c r="H4301" s="312">
        <v>5600</v>
      </c>
      <c r="I4301" s="312">
        <v>5040</v>
      </c>
      <c r="J4301" s="312">
        <v>4536</v>
      </c>
      <c r="K4301" s="103"/>
      <c r="L4301" s="114"/>
      <c r="M4301" s="114"/>
      <c r="N4301" s="103"/>
      <c r="O4301" s="103" t="s">
        <v>17</v>
      </c>
    </row>
    <row r="4302" spans="1:15" ht="24" hidden="1">
      <c r="A4302" s="103">
        <f>MAX(A$3:A4301)+1</f>
        <v>4037</v>
      </c>
      <c r="B4302" s="103">
        <v>330802030</v>
      </c>
      <c r="C4302" s="315" t="s">
        <v>7436</v>
      </c>
      <c r="D4302" s="286" t="s">
        <v>7437</v>
      </c>
      <c r="E4302" s="103"/>
      <c r="F4302" s="114" t="s">
        <v>36</v>
      </c>
      <c r="G4302" s="114" t="s">
        <v>32</v>
      </c>
      <c r="H4302" s="308">
        <v>7344</v>
      </c>
      <c r="I4302" s="308">
        <v>7344</v>
      </c>
      <c r="J4302" s="308">
        <v>7344</v>
      </c>
      <c r="K4302" s="103"/>
      <c r="L4302" s="188"/>
      <c r="M4302" s="188"/>
      <c r="N4302" s="103"/>
      <c r="O4302" s="103" t="s">
        <v>786</v>
      </c>
    </row>
    <row r="4303" spans="1:15" ht="22.5" hidden="1">
      <c r="A4303" s="103">
        <f>MAX(A$3:A4302)+1</f>
        <v>4038</v>
      </c>
      <c r="B4303" s="103">
        <v>330802031</v>
      </c>
      <c r="C4303" s="315" t="s">
        <v>7438</v>
      </c>
      <c r="D4303" s="286" t="s">
        <v>7439</v>
      </c>
      <c r="E4303" s="103"/>
      <c r="F4303" s="114" t="s">
        <v>36</v>
      </c>
      <c r="G4303" s="114" t="s">
        <v>32</v>
      </c>
      <c r="H4303" s="312">
        <v>6304</v>
      </c>
      <c r="I4303" s="312">
        <v>5673.6</v>
      </c>
      <c r="J4303" s="312">
        <v>5106.24</v>
      </c>
      <c r="K4303" s="103"/>
      <c r="L4303" s="114"/>
      <c r="M4303" s="114"/>
      <c r="N4303" s="103"/>
      <c r="O4303" s="103" t="s">
        <v>17</v>
      </c>
    </row>
    <row r="4304" spans="1:15" ht="24" hidden="1">
      <c r="A4304" s="103">
        <f>MAX(A$3:A4303)+1</f>
        <v>4039</v>
      </c>
      <c r="B4304" s="103">
        <v>330802032</v>
      </c>
      <c r="C4304" s="315" t="s">
        <v>7440</v>
      </c>
      <c r="D4304" s="286" t="s">
        <v>7441</v>
      </c>
      <c r="E4304" s="103"/>
      <c r="F4304" s="114" t="s">
        <v>36</v>
      </c>
      <c r="G4304" s="114" t="s">
        <v>32</v>
      </c>
      <c r="H4304" s="312">
        <v>5400</v>
      </c>
      <c r="I4304" s="312">
        <v>4860</v>
      </c>
      <c r="J4304" s="312">
        <v>4374</v>
      </c>
      <c r="K4304" s="103"/>
      <c r="L4304" s="114"/>
      <c r="M4304" s="114"/>
      <c r="N4304" s="103"/>
      <c r="O4304" s="103" t="s">
        <v>17</v>
      </c>
    </row>
    <row r="4305" spans="1:15" ht="22.5" hidden="1">
      <c r="A4305" s="103">
        <f>MAX(A$3:A4304)+1</f>
        <v>4040</v>
      </c>
      <c r="B4305" s="103">
        <v>330802033</v>
      </c>
      <c r="C4305" s="315" t="s">
        <v>7442</v>
      </c>
      <c r="D4305" s="286" t="s">
        <v>7443</v>
      </c>
      <c r="E4305" s="103"/>
      <c r="F4305" s="114" t="s">
        <v>36</v>
      </c>
      <c r="G4305" s="114" t="s">
        <v>32</v>
      </c>
      <c r="H4305" s="312">
        <v>6304</v>
      </c>
      <c r="I4305" s="312">
        <v>5673.6</v>
      </c>
      <c r="J4305" s="312">
        <v>5106.24</v>
      </c>
      <c r="K4305" s="103"/>
      <c r="L4305" s="114"/>
      <c r="M4305" s="114"/>
      <c r="N4305" s="103"/>
      <c r="O4305" s="103" t="s">
        <v>17</v>
      </c>
    </row>
    <row r="4306" spans="1:15" ht="22.5" hidden="1">
      <c r="A4306" s="103">
        <f>MAX(A$3:A4305)+1</f>
        <v>4041</v>
      </c>
      <c r="B4306" s="103">
        <v>330802034</v>
      </c>
      <c r="C4306" s="315" t="s">
        <v>7444</v>
      </c>
      <c r="D4306" s="286" t="s">
        <v>7445</v>
      </c>
      <c r="E4306" s="103"/>
      <c r="F4306" s="114" t="s">
        <v>36</v>
      </c>
      <c r="G4306" s="114" t="s">
        <v>32</v>
      </c>
      <c r="H4306" s="312">
        <v>6304</v>
      </c>
      <c r="I4306" s="312">
        <v>5673.6</v>
      </c>
      <c r="J4306" s="312">
        <v>5106.24</v>
      </c>
      <c r="K4306" s="103"/>
      <c r="L4306" s="114"/>
      <c r="M4306" s="114"/>
      <c r="N4306" s="103"/>
      <c r="O4306" s="103" t="s">
        <v>17</v>
      </c>
    </row>
    <row r="4307" spans="1:15" ht="22.5" hidden="1">
      <c r="A4307" s="103">
        <f>MAX(A$3:A4306)+1</f>
        <v>4042</v>
      </c>
      <c r="B4307" s="103">
        <v>330802035</v>
      </c>
      <c r="C4307" s="315" t="s">
        <v>7446</v>
      </c>
      <c r="D4307" s="286" t="s">
        <v>7447</v>
      </c>
      <c r="E4307" s="103"/>
      <c r="F4307" s="114" t="s">
        <v>31</v>
      </c>
      <c r="G4307" s="114" t="s">
        <v>32</v>
      </c>
      <c r="H4307" s="312">
        <v>6304</v>
      </c>
      <c r="I4307" s="312">
        <v>5673.6</v>
      </c>
      <c r="J4307" s="312">
        <v>5106.24</v>
      </c>
      <c r="K4307" s="103"/>
      <c r="L4307" s="114"/>
      <c r="M4307" s="114"/>
      <c r="N4307" s="103"/>
      <c r="O4307" s="103" t="s">
        <v>17</v>
      </c>
    </row>
    <row r="4308" spans="1:15" ht="22.5" hidden="1">
      <c r="A4308" s="103">
        <f>MAX(A$3:A4307)+1</f>
        <v>4043</v>
      </c>
      <c r="B4308" s="103">
        <v>330802036</v>
      </c>
      <c r="C4308" s="315" t="s">
        <v>7448</v>
      </c>
      <c r="D4308" s="286" t="s">
        <v>7449</v>
      </c>
      <c r="E4308" s="103"/>
      <c r="F4308" s="114" t="s">
        <v>36</v>
      </c>
      <c r="G4308" s="114" t="s">
        <v>32</v>
      </c>
      <c r="H4308" s="312">
        <v>5400</v>
      </c>
      <c r="I4308" s="312">
        <v>4860</v>
      </c>
      <c r="J4308" s="312">
        <v>4374</v>
      </c>
      <c r="K4308" s="103"/>
      <c r="L4308" s="114"/>
      <c r="M4308" s="114"/>
      <c r="N4308" s="103"/>
      <c r="O4308" s="103" t="s">
        <v>17</v>
      </c>
    </row>
    <row r="4309" spans="1:15" ht="22.5" hidden="1">
      <c r="A4309" s="103">
        <f>MAX(A$3:A4308)+1</f>
        <v>4044</v>
      </c>
      <c r="B4309" s="103">
        <v>330802037</v>
      </c>
      <c r="C4309" s="315" t="s">
        <v>7450</v>
      </c>
      <c r="D4309" s="286" t="s">
        <v>7451</v>
      </c>
      <c r="E4309" s="103"/>
      <c r="F4309" s="114" t="s">
        <v>36</v>
      </c>
      <c r="G4309" s="114" t="s">
        <v>32</v>
      </c>
      <c r="H4309" s="312">
        <v>5400</v>
      </c>
      <c r="I4309" s="312">
        <v>4860</v>
      </c>
      <c r="J4309" s="312">
        <v>4374</v>
      </c>
      <c r="K4309" s="103"/>
      <c r="L4309" s="114"/>
      <c r="M4309" s="114"/>
      <c r="N4309" s="103"/>
      <c r="O4309" s="103" t="s">
        <v>17</v>
      </c>
    </row>
    <row r="4310" spans="1:15" ht="22.5" hidden="1">
      <c r="A4310" s="103">
        <f>MAX(A$3:A4309)+1</f>
        <v>4045</v>
      </c>
      <c r="B4310" s="103">
        <v>330802038</v>
      </c>
      <c r="C4310" s="315" t="s">
        <v>7452</v>
      </c>
      <c r="D4310" s="286" t="s">
        <v>7453</v>
      </c>
      <c r="E4310" s="103"/>
      <c r="F4310" s="114" t="s">
        <v>36</v>
      </c>
      <c r="G4310" s="114" t="s">
        <v>32</v>
      </c>
      <c r="H4310" s="312">
        <v>5400</v>
      </c>
      <c r="I4310" s="312">
        <v>4860</v>
      </c>
      <c r="J4310" s="312">
        <v>4374</v>
      </c>
      <c r="K4310" s="103"/>
      <c r="L4310" s="114"/>
      <c r="M4310" s="114"/>
      <c r="N4310" s="103"/>
      <c r="O4310" s="103" t="s">
        <v>17</v>
      </c>
    </row>
    <row r="4311" spans="1:15" ht="22.5" hidden="1">
      <c r="A4311" s="103">
        <f>MAX(A$3:A4310)+1</f>
        <v>4046</v>
      </c>
      <c r="B4311" s="103">
        <v>330802039</v>
      </c>
      <c r="C4311" s="315" t="s">
        <v>7454</v>
      </c>
      <c r="D4311" s="286" t="s">
        <v>7455</v>
      </c>
      <c r="E4311" s="103"/>
      <c r="F4311" s="114" t="s">
        <v>36</v>
      </c>
      <c r="G4311" s="114" t="s">
        <v>32</v>
      </c>
      <c r="H4311" s="312">
        <v>5400</v>
      </c>
      <c r="I4311" s="312">
        <v>4860</v>
      </c>
      <c r="J4311" s="312">
        <v>4374</v>
      </c>
      <c r="K4311" s="103"/>
      <c r="L4311" s="114"/>
      <c r="M4311" s="114"/>
      <c r="N4311" s="103"/>
      <c r="O4311" s="103" t="s">
        <v>17</v>
      </c>
    </row>
    <row r="4312" spans="1:15" ht="33.75" hidden="1">
      <c r="A4312" s="103">
        <f>MAX(A$3:A4311)+1</f>
        <v>4047</v>
      </c>
      <c r="B4312" s="103">
        <v>330802040</v>
      </c>
      <c r="C4312" s="315" t="s">
        <v>7456</v>
      </c>
      <c r="D4312" s="286" t="s">
        <v>7457</v>
      </c>
      <c r="E4312" s="103"/>
      <c r="F4312" s="114" t="s">
        <v>36</v>
      </c>
      <c r="G4312" s="114" t="s">
        <v>32</v>
      </c>
      <c r="H4312" s="312">
        <v>5400</v>
      </c>
      <c r="I4312" s="312">
        <v>4860</v>
      </c>
      <c r="J4312" s="312">
        <v>4374</v>
      </c>
      <c r="K4312" s="103"/>
      <c r="L4312" s="114"/>
      <c r="M4312" s="114"/>
      <c r="N4312" s="103"/>
      <c r="O4312" s="103" t="s">
        <v>17</v>
      </c>
    </row>
    <row r="4313" spans="1:15" ht="22.5" hidden="1">
      <c r="A4313" s="103">
        <f>MAX(A$3:A4312)+1</f>
        <v>4048</v>
      </c>
      <c r="B4313" s="103">
        <v>330802041</v>
      </c>
      <c r="C4313" s="315" t="s">
        <v>7458</v>
      </c>
      <c r="D4313" s="286" t="s">
        <v>7459</v>
      </c>
      <c r="E4313" s="103"/>
      <c r="F4313" s="114" t="s">
        <v>36</v>
      </c>
      <c r="G4313" s="114" t="s">
        <v>666</v>
      </c>
      <c r="H4313" s="312">
        <v>6304</v>
      </c>
      <c r="I4313" s="312">
        <v>5673.6</v>
      </c>
      <c r="J4313" s="312">
        <v>5106.24</v>
      </c>
      <c r="K4313" s="103"/>
      <c r="L4313" s="114"/>
      <c r="M4313" s="114"/>
      <c r="N4313" s="103"/>
      <c r="O4313" s="103" t="s">
        <v>17</v>
      </c>
    </row>
    <row r="4314" spans="1:15" ht="22.5" hidden="1">
      <c r="A4314" s="103">
        <f>MAX(A$3:A4313)+1</f>
        <v>4049</v>
      </c>
      <c r="B4314" s="103">
        <v>330802042</v>
      </c>
      <c r="C4314" s="315" t="s">
        <v>7460</v>
      </c>
      <c r="D4314" s="286"/>
      <c r="E4314" s="103"/>
      <c r="F4314" s="114" t="s">
        <v>36</v>
      </c>
      <c r="G4314" s="114" t="s">
        <v>32</v>
      </c>
      <c r="H4314" s="312">
        <v>5400</v>
      </c>
      <c r="I4314" s="312">
        <v>4860</v>
      </c>
      <c r="J4314" s="312">
        <v>4374</v>
      </c>
      <c r="K4314" s="103"/>
      <c r="L4314" s="114"/>
      <c r="M4314" s="114"/>
      <c r="N4314" s="103"/>
      <c r="O4314" s="103" t="s">
        <v>17</v>
      </c>
    </row>
    <row r="4315" spans="1:15" ht="22.5" hidden="1">
      <c r="A4315" s="103">
        <f>MAX(A$3:A4314)+1</f>
        <v>4050</v>
      </c>
      <c r="B4315" s="103">
        <v>330802043</v>
      </c>
      <c r="C4315" s="315" t="s">
        <v>7461</v>
      </c>
      <c r="D4315" s="286" t="s">
        <v>7462</v>
      </c>
      <c r="E4315" s="103"/>
      <c r="F4315" s="114" t="s">
        <v>36</v>
      </c>
      <c r="G4315" s="114" t="s">
        <v>32</v>
      </c>
      <c r="H4315" s="312">
        <v>5400</v>
      </c>
      <c r="I4315" s="312">
        <v>4860</v>
      </c>
      <c r="J4315" s="312">
        <v>4374</v>
      </c>
      <c r="K4315" s="103"/>
      <c r="L4315" s="114"/>
      <c r="M4315" s="114"/>
      <c r="N4315" s="103"/>
      <c r="O4315" s="103" t="s">
        <v>17</v>
      </c>
    </row>
    <row r="4316" spans="1:15" ht="33.75" hidden="1">
      <c r="A4316" s="103">
        <f>MAX(A$3:A4315)+1</f>
        <v>4051</v>
      </c>
      <c r="B4316" s="103">
        <v>330802044</v>
      </c>
      <c r="C4316" s="103" t="s">
        <v>7463</v>
      </c>
      <c r="D4316" s="103" t="s">
        <v>7464</v>
      </c>
      <c r="E4316" s="103"/>
      <c r="F4316" s="114" t="s">
        <v>36</v>
      </c>
      <c r="G4316" s="114" t="s">
        <v>32</v>
      </c>
      <c r="H4316" s="308">
        <v>7536</v>
      </c>
      <c r="I4316" s="308">
        <v>7536</v>
      </c>
      <c r="J4316" s="308">
        <v>7536</v>
      </c>
      <c r="K4316" s="103"/>
      <c r="L4316" s="188"/>
      <c r="M4316" s="188"/>
      <c r="N4316" s="188"/>
      <c r="O4316" s="103" t="s">
        <v>786</v>
      </c>
    </row>
    <row r="4317" spans="1:15" ht="33.75" hidden="1">
      <c r="A4317" s="103">
        <f>MAX(A$3:A4316)+1</f>
        <v>4052</v>
      </c>
      <c r="B4317" s="103">
        <v>330802045</v>
      </c>
      <c r="C4317" s="103" t="s">
        <v>7465</v>
      </c>
      <c r="D4317" s="103" t="s">
        <v>7466</v>
      </c>
      <c r="E4317" s="103"/>
      <c r="F4317" s="114" t="s">
        <v>36</v>
      </c>
      <c r="G4317" s="114" t="s">
        <v>32</v>
      </c>
      <c r="H4317" s="312">
        <v>4800</v>
      </c>
      <c r="I4317" s="312">
        <v>4320</v>
      </c>
      <c r="J4317" s="312">
        <v>3888</v>
      </c>
      <c r="K4317" s="103"/>
      <c r="L4317" s="114"/>
      <c r="M4317" s="114"/>
      <c r="N4317" s="103"/>
      <c r="O4317" s="103" t="s">
        <v>17</v>
      </c>
    </row>
    <row r="4318" spans="1:15" ht="22.5" hidden="1">
      <c r="A4318" s="103">
        <f>MAX(A$3:A4317)+1</f>
        <v>4053</v>
      </c>
      <c r="B4318" s="103">
        <v>330802046</v>
      </c>
      <c r="C4318" s="103" t="s">
        <v>7467</v>
      </c>
      <c r="D4318" s="103" t="s">
        <v>7468</v>
      </c>
      <c r="E4318" s="103" t="s">
        <v>7469</v>
      </c>
      <c r="F4318" s="114" t="s">
        <v>23</v>
      </c>
      <c r="G4318" s="114" t="s">
        <v>32</v>
      </c>
      <c r="H4318" s="302" t="s">
        <v>56</v>
      </c>
      <c r="I4318" s="302" t="s">
        <v>56</v>
      </c>
      <c r="J4318" s="302" t="s">
        <v>56</v>
      </c>
      <c r="K4318" s="244" t="s">
        <v>336</v>
      </c>
      <c r="L4318" s="114"/>
      <c r="M4318" s="114"/>
      <c r="N4318" s="103"/>
      <c r="O4318" s="103" t="s">
        <v>17</v>
      </c>
    </row>
    <row r="4319" spans="1:15" ht="90" hidden="1">
      <c r="A4319" s="103">
        <f>MAX(A$3:A4318)+1</f>
        <v>4054</v>
      </c>
      <c r="B4319" s="103">
        <v>330802047</v>
      </c>
      <c r="C4319" s="103" t="s">
        <v>7470</v>
      </c>
      <c r="D4319" s="103" t="s">
        <v>7471</v>
      </c>
      <c r="E4319" s="103"/>
      <c r="F4319" s="114" t="s">
        <v>23</v>
      </c>
      <c r="G4319" s="114" t="s">
        <v>32</v>
      </c>
      <c r="H4319" s="302" t="s">
        <v>56</v>
      </c>
      <c r="I4319" s="302" t="s">
        <v>56</v>
      </c>
      <c r="J4319" s="302" t="s">
        <v>56</v>
      </c>
      <c r="K4319" s="103"/>
      <c r="L4319" s="114"/>
      <c r="M4319" s="114"/>
      <c r="N4319" s="114"/>
      <c r="O4319" s="103" t="s">
        <v>94</v>
      </c>
    </row>
    <row r="4320" spans="1:15" ht="22.5" hidden="1">
      <c r="A4320" s="103">
        <f>MAX(A$3:A4319)+1</f>
        <v>4055</v>
      </c>
      <c r="B4320" s="103">
        <v>330802048</v>
      </c>
      <c r="C4320" s="103" t="s">
        <v>7472</v>
      </c>
      <c r="D4320" s="103" t="s">
        <v>7473</v>
      </c>
      <c r="E4320" s="103"/>
      <c r="F4320" s="114" t="s">
        <v>23</v>
      </c>
      <c r="G4320" s="114" t="s">
        <v>32</v>
      </c>
      <c r="H4320" s="302" t="s">
        <v>56</v>
      </c>
      <c r="I4320" s="302" t="s">
        <v>56</v>
      </c>
      <c r="J4320" s="302" t="s">
        <v>56</v>
      </c>
      <c r="K4320" s="103"/>
      <c r="L4320" s="114"/>
      <c r="M4320" s="114"/>
      <c r="N4320" s="114"/>
      <c r="O4320" s="103" t="s">
        <v>94</v>
      </c>
    </row>
    <row r="4321" spans="1:15" s="87" customFormat="1" ht="22.5" hidden="1">
      <c r="A4321" s="103"/>
      <c r="B4321" s="103">
        <v>330803</v>
      </c>
      <c r="C4321" s="103" t="s">
        <v>7474</v>
      </c>
      <c r="D4321" s="103"/>
      <c r="E4321" s="103"/>
      <c r="F4321" s="114"/>
      <c r="G4321" s="114"/>
      <c r="H4321" s="302"/>
      <c r="I4321" s="302"/>
      <c r="J4321" s="302"/>
      <c r="K4321" s="103"/>
      <c r="L4321" s="114"/>
      <c r="M4321" s="114"/>
      <c r="N4321" s="103"/>
      <c r="O4321" s="103" t="s">
        <v>17</v>
      </c>
    </row>
    <row r="4322" spans="1:15" ht="22.5" hidden="1">
      <c r="A4322" s="103">
        <f>MAX(A$3:A4321)+1</f>
        <v>4056</v>
      </c>
      <c r="B4322" s="103">
        <v>330803001</v>
      </c>
      <c r="C4322" s="315" t="s">
        <v>7475</v>
      </c>
      <c r="D4322" s="103"/>
      <c r="E4322" s="103"/>
      <c r="F4322" s="114" t="s">
        <v>36</v>
      </c>
      <c r="G4322" s="114" t="s">
        <v>32</v>
      </c>
      <c r="H4322" s="312">
        <v>1560</v>
      </c>
      <c r="I4322" s="312">
        <v>1404</v>
      </c>
      <c r="J4322" s="312">
        <v>1263.5999999999999</v>
      </c>
      <c r="K4322" s="103"/>
      <c r="L4322" s="114"/>
      <c r="M4322" s="114"/>
      <c r="N4322" s="103"/>
      <c r="O4322" s="103" t="s">
        <v>17</v>
      </c>
    </row>
    <row r="4323" spans="1:15" ht="22.5" hidden="1">
      <c r="A4323" s="103">
        <f>MAX(A$3:A4322)+1</f>
        <v>4057</v>
      </c>
      <c r="B4323" s="103">
        <v>330803002</v>
      </c>
      <c r="C4323" s="315" t="s">
        <v>7476</v>
      </c>
      <c r="D4323" s="286" t="s">
        <v>7477</v>
      </c>
      <c r="E4323" s="103"/>
      <c r="F4323" s="114" t="s">
        <v>31</v>
      </c>
      <c r="G4323" s="114" t="s">
        <v>32</v>
      </c>
      <c r="H4323" s="312">
        <v>1800</v>
      </c>
      <c r="I4323" s="312">
        <v>1620</v>
      </c>
      <c r="J4323" s="312">
        <v>1458</v>
      </c>
      <c r="K4323" s="103"/>
      <c r="L4323" s="114"/>
      <c r="M4323" s="114"/>
      <c r="N4323" s="103"/>
      <c r="O4323" s="103" t="s">
        <v>17</v>
      </c>
    </row>
    <row r="4324" spans="1:15" ht="22.5" hidden="1">
      <c r="A4324" s="103">
        <f>MAX(A$3:A4323)+1</f>
        <v>4058</v>
      </c>
      <c r="B4324" s="103">
        <v>330803003</v>
      </c>
      <c r="C4324" s="315" t="s">
        <v>7478</v>
      </c>
      <c r="D4324" s="286"/>
      <c r="E4324" s="103"/>
      <c r="F4324" s="114" t="s">
        <v>36</v>
      </c>
      <c r="G4324" s="114" t="s">
        <v>32</v>
      </c>
      <c r="H4324" s="312">
        <v>2040</v>
      </c>
      <c r="I4324" s="312">
        <v>1836</v>
      </c>
      <c r="J4324" s="312">
        <v>1652.4</v>
      </c>
      <c r="K4324" s="103"/>
      <c r="L4324" s="114"/>
      <c r="M4324" s="114"/>
      <c r="N4324" s="103"/>
      <c r="O4324" s="103" t="s">
        <v>17</v>
      </c>
    </row>
    <row r="4325" spans="1:15" ht="22.5" hidden="1">
      <c r="A4325" s="103">
        <f>MAX(A$3:A4324)+1</f>
        <v>4059</v>
      </c>
      <c r="B4325" s="103">
        <v>330803004</v>
      </c>
      <c r="C4325" s="315" t="s">
        <v>7479</v>
      </c>
      <c r="D4325" s="286"/>
      <c r="E4325" s="103"/>
      <c r="F4325" s="114" t="s">
        <v>31</v>
      </c>
      <c r="G4325" s="114" t="s">
        <v>32</v>
      </c>
      <c r="H4325" s="312">
        <v>2040</v>
      </c>
      <c r="I4325" s="312">
        <v>1836</v>
      </c>
      <c r="J4325" s="312">
        <v>1652.4</v>
      </c>
      <c r="K4325" s="103"/>
      <c r="L4325" s="114"/>
      <c r="M4325" s="114"/>
      <c r="N4325" s="103"/>
      <c r="O4325" s="103" t="s">
        <v>17</v>
      </c>
    </row>
    <row r="4326" spans="1:15" ht="22.5" hidden="1">
      <c r="A4326" s="103">
        <f>MAX(A$3:A4325)+1</f>
        <v>4060</v>
      </c>
      <c r="B4326" s="103">
        <v>330803005</v>
      </c>
      <c r="C4326" s="315" t="s">
        <v>7480</v>
      </c>
      <c r="D4326" s="286"/>
      <c r="E4326" s="103"/>
      <c r="F4326" s="114" t="s">
        <v>31</v>
      </c>
      <c r="G4326" s="114" t="s">
        <v>32</v>
      </c>
      <c r="H4326" s="312">
        <v>1560</v>
      </c>
      <c r="I4326" s="312">
        <v>1404</v>
      </c>
      <c r="J4326" s="312">
        <v>1263.5999999999999</v>
      </c>
      <c r="K4326" s="103"/>
      <c r="L4326" s="114"/>
      <c r="M4326" s="114"/>
      <c r="N4326" s="103"/>
      <c r="O4326" s="103" t="s">
        <v>17</v>
      </c>
    </row>
    <row r="4327" spans="1:15" ht="22.5" hidden="1">
      <c r="A4327" s="103">
        <f>MAX(A$3:A4326)+1</f>
        <v>4061</v>
      </c>
      <c r="B4327" s="103">
        <v>330803006</v>
      </c>
      <c r="C4327" s="315" t="s">
        <v>7481</v>
      </c>
      <c r="D4327" s="286" t="s">
        <v>7482</v>
      </c>
      <c r="E4327" s="103"/>
      <c r="F4327" s="114" t="s">
        <v>31</v>
      </c>
      <c r="G4327" s="114" t="s">
        <v>32</v>
      </c>
      <c r="H4327" s="312">
        <v>1320</v>
      </c>
      <c r="I4327" s="312">
        <v>1188</v>
      </c>
      <c r="J4327" s="312">
        <v>1069.2</v>
      </c>
      <c r="K4327" s="103"/>
      <c r="L4327" s="114"/>
      <c r="M4327" s="114"/>
      <c r="N4327" s="103"/>
      <c r="O4327" s="103" t="s">
        <v>17</v>
      </c>
    </row>
    <row r="4328" spans="1:15" ht="22.5" hidden="1">
      <c r="A4328" s="103">
        <f>MAX(A$3:A4327)+1</f>
        <v>4062</v>
      </c>
      <c r="B4328" s="103">
        <v>330803007</v>
      </c>
      <c r="C4328" s="315" t="s">
        <v>7483</v>
      </c>
      <c r="D4328" s="286" t="s">
        <v>7484</v>
      </c>
      <c r="E4328" s="103"/>
      <c r="F4328" s="114" t="s">
        <v>31</v>
      </c>
      <c r="G4328" s="114" t="s">
        <v>32</v>
      </c>
      <c r="H4328" s="312">
        <v>2400</v>
      </c>
      <c r="I4328" s="312">
        <v>2160</v>
      </c>
      <c r="J4328" s="312">
        <v>1944</v>
      </c>
      <c r="K4328" s="103"/>
      <c r="L4328" s="114"/>
      <c r="M4328" s="114"/>
      <c r="N4328" s="103"/>
      <c r="O4328" s="103" t="s">
        <v>17</v>
      </c>
    </row>
    <row r="4329" spans="1:15" ht="22.5" hidden="1">
      <c r="A4329" s="103">
        <f>MAX(A$3:A4328)+1</f>
        <v>4063</v>
      </c>
      <c r="B4329" s="103">
        <v>330803008</v>
      </c>
      <c r="C4329" s="315" t="s">
        <v>7485</v>
      </c>
      <c r="D4329" s="286" t="s">
        <v>7486</v>
      </c>
      <c r="E4329" s="103"/>
      <c r="F4329" s="114" t="s">
        <v>31</v>
      </c>
      <c r="G4329" s="114" t="s">
        <v>32</v>
      </c>
      <c r="H4329" s="312">
        <v>2400</v>
      </c>
      <c r="I4329" s="312">
        <v>2160</v>
      </c>
      <c r="J4329" s="312">
        <v>1944</v>
      </c>
      <c r="K4329" s="103"/>
      <c r="L4329" s="114"/>
      <c r="M4329" s="114"/>
      <c r="N4329" s="103"/>
      <c r="O4329" s="103" t="s">
        <v>17</v>
      </c>
    </row>
    <row r="4330" spans="1:15" ht="22.5" hidden="1">
      <c r="A4330" s="103">
        <f>MAX(A$3:A4329)+1</f>
        <v>4064</v>
      </c>
      <c r="B4330" s="103">
        <v>330803009</v>
      </c>
      <c r="C4330" s="315" t="s">
        <v>7487</v>
      </c>
      <c r="D4330" s="286" t="s">
        <v>7488</v>
      </c>
      <c r="E4330" s="103"/>
      <c r="F4330" s="114" t="s">
        <v>31</v>
      </c>
      <c r="G4330" s="114" t="s">
        <v>32</v>
      </c>
      <c r="H4330" s="308">
        <v>3208</v>
      </c>
      <c r="I4330" s="308">
        <v>3208</v>
      </c>
      <c r="J4330" s="308">
        <v>3208</v>
      </c>
      <c r="K4330" s="103"/>
      <c r="L4330" s="188"/>
      <c r="M4330" s="188"/>
      <c r="N4330" s="103"/>
      <c r="O4330" s="103" t="s">
        <v>786</v>
      </c>
    </row>
    <row r="4331" spans="1:15" ht="22.5" hidden="1">
      <c r="A4331" s="103">
        <f>MAX(A$3:A4330)+1</f>
        <v>4065</v>
      </c>
      <c r="B4331" s="103">
        <v>330803010</v>
      </c>
      <c r="C4331" s="315" t="s">
        <v>7489</v>
      </c>
      <c r="D4331" s="286"/>
      <c r="E4331" s="103"/>
      <c r="F4331" s="114" t="s">
        <v>31</v>
      </c>
      <c r="G4331" s="114" t="s">
        <v>32</v>
      </c>
      <c r="H4331" s="312">
        <v>3600</v>
      </c>
      <c r="I4331" s="312">
        <v>3240</v>
      </c>
      <c r="J4331" s="312">
        <v>2916</v>
      </c>
      <c r="K4331" s="103"/>
      <c r="L4331" s="114"/>
      <c r="M4331" s="114"/>
      <c r="N4331" s="103"/>
      <c r="O4331" s="103" t="s">
        <v>17</v>
      </c>
    </row>
    <row r="4332" spans="1:15" ht="22.5" hidden="1">
      <c r="A4332" s="103">
        <f>MAX(A$3:A4331)+1</f>
        <v>4066</v>
      </c>
      <c r="B4332" s="103">
        <v>330803011</v>
      </c>
      <c r="C4332" s="315" t="s">
        <v>7490</v>
      </c>
      <c r="D4332" s="286" t="s">
        <v>7491</v>
      </c>
      <c r="E4332" s="103" t="s">
        <v>7492</v>
      </c>
      <c r="F4332" s="114" t="s">
        <v>31</v>
      </c>
      <c r="G4332" s="114" t="s">
        <v>32</v>
      </c>
      <c r="H4332" s="312">
        <v>3600</v>
      </c>
      <c r="I4332" s="312">
        <v>3240</v>
      </c>
      <c r="J4332" s="312">
        <v>2916</v>
      </c>
      <c r="K4332" s="103"/>
      <c r="L4332" s="114"/>
      <c r="M4332" s="114"/>
      <c r="N4332" s="103"/>
      <c r="O4332" s="103" t="s">
        <v>17</v>
      </c>
    </row>
    <row r="4333" spans="1:15" ht="22.5" hidden="1">
      <c r="A4333" s="103">
        <f>MAX(A$3:A4332)+1</f>
        <v>4067</v>
      </c>
      <c r="B4333" s="103">
        <v>330803012</v>
      </c>
      <c r="C4333" s="315" t="s">
        <v>7493</v>
      </c>
      <c r="D4333" s="286"/>
      <c r="E4333" s="103"/>
      <c r="F4333" s="114" t="s">
        <v>31</v>
      </c>
      <c r="G4333" s="114" t="s">
        <v>32</v>
      </c>
      <c r="H4333" s="312">
        <v>2640</v>
      </c>
      <c r="I4333" s="312">
        <v>2376</v>
      </c>
      <c r="J4333" s="312">
        <v>2138.4</v>
      </c>
      <c r="K4333" s="103"/>
      <c r="L4333" s="114"/>
      <c r="M4333" s="114"/>
      <c r="N4333" s="103"/>
      <c r="O4333" s="103" t="s">
        <v>17</v>
      </c>
    </row>
    <row r="4334" spans="1:15" ht="22.5" hidden="1">
      <c r="A4334" s="103">
        <f>MAX(A$3:A4333)+1</f>
        <v>4068</v>
      </c>
      <c r="B4334" s="103">
        <v>330803013</v>
      </c>
      <c r="C4334" s="315" t="s">
        <v>7494</v>
      </c>
      <c r="D4334" s="286"/>
      <c r="E4334" s="103"/>
      <c r="F4334" s="114" t="s">
        <v>31</v>
      </c>
      <c r="G4334" s="114" t="s">
        <v>32</v>
      </c>
      <c r="H4334" s="312">
        <v>3640</v>
      </c>
      <c r="I4334" s="312">
        <v>3276</v>
      </c>
      <c r="J4334" s="312">
        <v>2948.4</v>
      </c>
      <c r="K4334" s="103"/>
      <c r="L4334" s="114"/>
      <c r="M4334" s="114"/>
      <c r="N4334" s="103"/>
      <c r="O4334" s="103" t="s">
        <v>17</v>
      </c>
    </row>
    <row r="4335" spans="1:15" ht="22.5" hidden="1">
      <c r="A4335" s="103">
        <f>MAX(A$3:A4334)+1</f>
        <v>4069</v>
      </c>
      <c r="B4335" s="103">
        <v>330803014</v>
      </c>
      <c r="C4335" s="315" t="s">
        <v>7495</v>
      </c>
      <c r="D4335" s="286" t="s">
        <v>7496</v>
      </c>
      <c r="E4335" s="103"/>
      <c r="F4335" s="114" t="s">
        <v>31</v>
      </c>
      <c r="G4335" s="114" t="s">
        <v>32</v>
      </c>
      <c r="H4335" s="308">
        <v>6300</v>
      </c>
      <c r="I4335" s="308">
        <v>6300</v>
      </c>
      <c r="J4335" s="308">
        <v>6300</v>
      </c>
      <c r="K4335" s="103"/>
      <c r="L4335" s="188"/>
      <c r="M4335" s="188"/>
      <c r="N4335" s="103"/>
      <c r="O4335" s="103" t="s">
        <v>786</v>
      </c>
    </row>
    <row r="4336" spans="1:15" ht="22.5" hidden="1">
      <c r="A4336" s="103">
        <f>MAX(A$3:A4335)+1</f>
        <v>4070</v>
      </c>
      <c r="B4336" s="103">
        <v>330803015</v>
      </c>
      <c r="C4336" s="315" t="s">
        <v>7497</v>
      </c>
      <c r="D4336" s="286" t="s">
        <v>7498</v>
      </c>
      <c r="E4336" s="103"/>
      <c r="F4336" s="114" t="s">
        <v>31</v>
      </c>
      <c r="G4336" s="114" t="s">
        <v>32</v>
      </c>
      <c r="H4336" s="312">
        <v>3600</v>
      </c>
      <c r="I4336" s="312">
        <v>3240</v>
      </c>
      <c r="J4336" s="312">
        <v>2916</v>
      </c>
      <c r="K4336" s="103"/>
      <c r="L4336" s="114"/>
      <c r="M4336" s="114"/>
      <c r="N4336" s="103"/>
      <c r="O4336" s="103" t="s">
        <v>17</v>
      </c>
    </row>
    <row r="4337" spans="1:15" ht="22.5" hidden="1">
      <c r="A4337" s="103">
        <f>MAX(A$3:A4336)+1</f>
        <v>4071</v>
      </c>
      <c r="B4337" s="103">
        <v>330803016</v>
      </c>
      <c r="C4337" s="103" t="s">
        <v>7499</v>
      </c>
      <c r="D4337" s="103" t="s">
        <v>7500</v>
      </c>
      <c r="E4337" s="103" t="s">
        <v>7501</v>
      </c>
      <c r="F4337" s="114" t="s">
        <v>36</v>
      </c>
      <c r="G4337" s="114" t="s">
        <v>32</v>
      </c>
      <c r="H4337" s="312">
        <v>4904</v>
      </c>
      <c r="I4337" s="312">
        <v>4413.6000000000004</v>
      </c>
      <c r="J4337" s="312">
        <v>3972.24</v>
      </c>
      <c r="K4337" s="103"/>
      <c r="L4337" s="114"/>
      <c r="M4337" s="114"/>
      <c r="N4337" s="103"/>
      <c r="O4337" s="103" t="s">
        <v>17</v>
      </c>
    </row>
    <row r="4338" spans="1:15" ht="22.5" hidden="1">
      <c r="A4338" s="103">
        <f>MAX(A$3:A4337)+1</f>
        <v>4072</v>
      </c>
      <c r="B4338" s="103">
        <v>330803017</v>
      </c>
      <c r="C4338" s="103" t="s">
        <v>7502</v>
      </c>
      <c r="D4338" s="103"/>
      <c r="E4338" s="103" t="s">
        <v>7503</v>
      </c>
      <c r="F4338" s="114" t="s">
        <v>31</v>
      </c>
      <c r="G4338" s="114" t="s">
        <v>32</v>
      </c>
      <c r="H4338" s="312">
        <v>408</v>
      </c>
      <c r="I4338" s="312">
        <v>367.2</v>
      </c>
      <c r="J4338" s="312">
        <v>330.48</v>
      </c>
      <c r="K4338" s="103"/>
      <c r="L4338" s="114"/>
      <c r="M4338" s="114"/>
      <c r="N4338" s="103"/>
      <c r="O4338" s="103" t="s">
        <v>17</v>
      </c>
    </row>
    <row r="4339" spans="1:15" ht="22.5" hidden="1">
      <c r="A4339" s="103">
        <f>MAX(A$3:A4338)+1</f>
        <v>4073</v>
      </c>
      <c r="B4339" s="103" t="s">
        <v>7504</v>
      </c>
      <c r="C4339" s="103" t="s">
        <v>7505</v>
      </c>
      <c r="D4339" s="103"/>
      <c r="E4339" s="103"/>
      <c r="F4339" s="114" t="s">
        <v>31</v>
      </c>
      <c r="G4339" s="114" t="s">
        <v>151</v>
      </c>
      <c r="H4339" s="302">
        <v>8</v>
      </c>
      <c r="I4339" s="302">
        <v>8</v>
      </c>
      <c r="J4339" s="302">
        <v>8</v>
      </c>
      <c r="K4339" s="244" t="s">
        <v>7505</v>
      </c>
      <c r="L4339" s="114"/>
      <c r="M4339" s="114"/>
      <c r="N4339" s="103"/>
      <c r="O4339" s="103" t="s">
        <v>17</v>
      </c>
    </row>
    <row r="4340" spans="1:15" ht="22.5" hidden="1">
      <c r="A4340" s="103">
        <f>MAX(A$3:A4339)+1</f>
        <v>4074</v>
      </c>
      <c r="B4340" s="103">
        <v>330803018</v>
      </c>
      <c r="C4340" s="103" t="s">
        <v>7506</v>
      </c>
      <c r="D4340" s="103"/>
      <c r="E4340" s="103" t="s">
        <v>7507</v>
      </c>
      <c r="F4340" s="114" t="s">
        <v>36</v>
      </c>
      <c r="G4340" s="114" t="s">
        <v>7508</v>
      </c>
      <c r="H4340" s="312">
        <v>360</v>
      </c>
      <c r="I4340" s="312">
        <v>324</v>
      </c>
      <c r="J4340" s="312">
        <v>291.60000000000002</v>
      </c>
      <c r="K4340" s="103"/>
      <c r="L4340" s="114"/>
      <c r="M4340" s="114"/>
      <c r="N4340" s="103"/>
      <c r="O4340" s="103" t="s">
        <v>17</v>
      </c>
    </row>
    <row r="4341" spans="1:15" ht="22.5" hidden="1">
      <c r="A4341" s="103">
        <f>MAX(A$3:A4340)+1</f>
        <v>4075</v>
      </c>
      <c r="B4341" s="103">
        <v>330803019</v>
      </c>
      <c r="C4341" s="103" t="s">
        <v>7509</v>
      </c>
      <c r="D4341" s="103"/>
      <c r="E4341" s="103"/>
      <c r="F4341" s="114" t="s">
        <v>31</v>
      </c>
      <c r="G4341" s="114" t="s">
        <v>32</v>
      </c>
      <c r="H4341" s="308">
        <v>4784</v>
      </c>
      <c r="I4341" s="308">
        <v>4784</v>
      </c>
      <c r="J4341" s="308">
        <v>4784</v>
      </c>
      <c r="K4341" s="103"/>
      <c r="L4341" s="188"/>
      <c r="M4341" s="188"/>
      <c r="N4341" s="103"/>
      <c r="O4341" s="103" t="s">
        <v>786</v>
      </c>
    </row>
    <row r="4342" spans="1:15" ht="22.5" hidden="1">
      <c r="A4342" s="103">
        <f>MAX(A$3:A4341)+1</f>
        <v>4076</v>
      </c>
      <c r="B4342" s="103">
        <v>330803020</v>
      </c>
      <c r="C4342" s="103" t="s">
        <v>7510</v>
      </c>
      <c r="D4342" s="103"/>
      <c r="E4342" s="103" t="s">
        <v>4890</v>
      </c>
      <c r="F4342" s="114" t="s">
        <v>36</v>
      </c>
      <c r="G4342" s="114" t="s">
        <v>32</v>
      </c>
      <c r="H4342" s="312">
        <v>16800</v>
      </c>
      <c r="I4342" s="312">
        <v>15120</v>
      </c>
      <c r="J4342" s="312">
        <v>13608</v>
      </c>
      <c r="K4342" s="103"/>
      <c r="L4342" s="114"/>
      <c r="M4342" s="114"/>
      <c r="N4342" s="103"/>
      <c r="O4342" s="103" t="s">
        <v>17</v>
      </c>
    </row>
    <row r="4343" spans="1:15" ht="22.5" hidden="1">
      <c r="A4343" s="103">
        <f>MAX(A$3:A4342)+1</f>
        <v>4077</v>
      </c>
      <c r="B4343" s="103">
        <v>330803021</v>
      </c>
      <c r="C4343" s="103" t="s">
        <v>7511</v>
      </c>
      <c r="D4343" s="103" t="s">
        <v>7512</v>
      </c>
      <c r="E4343" s="103" t="s">
        <v>4890</v>
      </c>
      <c r="F4343" s="114" t="s">
        <v>36</v>
      </c>
      <c r="G4343" s="114" t="s">
        <v>32</v>
      </c>
      <c r="H4343" s="302">
        <f t="shared" ref="H4343:J4343" si="24">1.5*15200</f>
        <v>22800</v>
      </c>
      <c r="I4343" s="302">
        <f t="shared" si="24"/>
        <v>22800</v>
      </c>
      <c r="J4343" s="302">
        <f t="shared" si="24"/>
        <v>22800</v>
      </c>
      <c r="K4343" s="103"/>
      <c r="L4343" s="114"/>
      <c r="M4343" s="114"/>
      <c r="N4343" s="103"/>
      <c r="O4343" s="103" t="s">
        <v>17</v>
      </c>
    </row>
    <row r="4344" spans="1:15" ht="22.5" hidden="1">
      <c r="A4344" s="103">
        <f>MAX(A$3:A4343)+1</f>
        <v>4078</v>
      </c>
      <c r="B4344" s="103">
        <v>330803022</v>
      </c>
      <c r="C4344" s="315" t="s">
        <v>7513</v>
      </c>
      <c r="D4344" s="286" t="s">
        <v>7514</v>
      </c>
      <c r="E4344" s="103" t="s">
        <v>7515</v>
      </c>
      <c r="F4344" s="114" t="s">
        <v>36</v>
      </c>
      <c r="G4344" s="114" t="s">
        <v>32</v>
      </c>
      <c r="H4344" s="308">
        <v>4512</v>
      </c>
      <c r="I4344" s="308">
        <v>4512</v>
      </c>
      <c r="J4344" s="308">
        <v>4512</v>
      </c>
      <c r="K4344" s="103"/>
      <c r="L4344" s="188"/>
      <c r="M4344" s="188"/>
      <c r="N4344" s="103"/>
      <c r="O4344" s="103" t="s">
        <v>786</v>
      </c>
    </row>
    <row r="4345" spans="1:15" ht="22.5" hidden="1">
      <c r="A4345" s="103">
        <f>MAX(A$3:A4344)+1</f>
        <v>4079</v>
      </c>
      <c r="B4345" s="103">
        <v>330803023</v>
      </c>
      <c r="C4345" s="315" t="s">
        <v>7516</v>
      </c>
      <c r="D4345" s="286" t="s">
        <v>7517</v>
      </c>
      <c r="E4345" s="103" t="s">
        <v>7518</v>
      </c>
      <c r="F4345" s="114" t="s">
        <v>31</v>
      </c>
      <c r="G4345" s="114" t="s">
        <v>32</v>
      </c>
      <c r="H4345" s="308">
        <v>3240</v>
      </c>
      <c r="I4345" s="308">
        <v>3240</v>
      </c>
      <c r="J4345" s="308">
        <v>3240</v>
      </c>
      <c r="K4345" s="103"/>
      <c r="L4345" s="188"/>
      <c r="M4345" s="188"/>
      <c r="N4345" s="103"/>
      <c r="O4345" s="103" t="s">
        <v>786</v>
      </c>
    </row>
    <row r="4346" spans="1:15" ht="22.5" hidden="1">
      <c r="A4346" s="103">
        <f>MAX(A$3:A4345)+1</f>
        <v>4080</v>
      </c>
      <c r="B4346" s="103">
        <v>330803024</v>
      </c>
      <c r="C4346" s="315" t="s">
        <v>7513</v>
      </c>
      <c r="D4346" s="286" t="s">
        <v>7519</v>
      </c>
      <c r="E4346" s="103" t="s">
        <v>7515</v>
      </c>
      <c r="F4346" s="114" t="s">
        <v>36</v>
      </c>
      <c r="G4346" s="114" t="s">
        <v>32</v>
      </c>
      <c r="H4346" s="308">
        <v>6070</v>
      </c>
      <c r="I4346" s="308">
        <v>6070</v>
      </c>
      <c r="J4346" s="308">
        <v>6070</v>
      </c>
      <c r="K4346" s="103"/>
      <c r="L4346" s="188"/>
      <c r="M4346" s="188"/>
      <c r="N4346" s="103"/>
      <c r="O4346" s="103" t="s">
        <v>786</v>
      </c>
    </row>
    <row r="4347" spans="1:15" ht="22.5" hidden="1">
      <c r="A4347" s="103">
        <f>MAX(A$3:A4346)+1</f>
        <v>4081</v>
      </c>
      <c r="B4347" s="103">
        <v>330803025</v>
      </c>
      <c r="C4347" s="315" t="s">
        <v>7520</v>
      </c>
      <c r="D4347" s="286"/>
      <c r="E4347" s="103" t="s">
        <v>5254</v>
      </c>
      <c r="F4347" s="114" t="s">
        <v>36</v>
      </c>
      <c r="G4347" s="114" t="s">
        <v>151</v>
      </c>
      <c r="H4347" s="308">
        <v>264</v>
      </c>
      <c r="I4347" s="308">
        <v>264</v>
      </c>
      <c r="J4347" s="308">
        <v>264</v>
      </c>
      <c r="K4347" s="103"/>
      <c r="L4347" s="188"/>
      <c r="M4347" s="188"/>
      <c r="N4347" s="103"/>
      <c r="O4347" s="103" t="s">
        <v>786</v>
      </c>
    </row>
    <row r="4348" spans="1:15" ht="22.5" hidden="1">
      <c r="A4348" s="103">
        <f>MAX(A$3:A4347)+1</f>
        <v>4082</v>
      </c>
      <c r="B4348" s="103">
        <v>330803026</v>
      </c>
      <c r="C4348" s="315" t="s">
        <v>7521</v>
      </c>
      <c r="D4348" s="286"/>
      <c r="E4348" s="103"/>
      <c r="F4348" s="114" t="s">
        <v>36</v>
      </c>
      <c r="G4348" s="114" t="s">
        <v>151</v>
      </c>
      <c r="H4348" s="308">
        <v>280</v>
      </c>
      <c r="I4348" s="308">
        <v>280</v>
      </c>
      <c r="J4348" s="308">
        <v>280</v>
      </c>
      <c r="K4348" s="103"/>
      <c r="L4348" s="188"/>
      <c r="M4348" s="188"/>
      <c r="N4348" s="103"/>
      <c r="O4348" s="103" t="s">
        <v>786</v>
      </c>
    </row>
    <row r="4349" spans="1:15" ht="33.75" hidden="1">
      <c r="A4349" s="103">
        <f>MAX(A$3:A4348)+1</f>
        <v>4083</v>
      </c>
      <c r="B4349" s="103">
        <v>330803027</v>
      </c>
      <c r="C4349" s="315" t="s">
        <v>7522</v>
      </c>
      <c r="D4349" s="286" t="s">
        <v>7523</v>
      </c>
      <c r="E4349" s="103" t="s">
        <v>7524</v>
      </c>
      <c r="F4349" s="114" t="s">
        <v>31</v>
      </c>
      <c r="G4349" s="114" t="s">
        <v>32</v>
      </c>
      <c r="H4349" s="312">
        <v>4904</v>
      </c>
      <c r="I4349" s="312">
        <v>4413.6000000000004</v>
      </c>
      <c r="J4349" s="312">
        <v>3972.24</v>
      </c>
      <c r="K4349" s="103"/>
      <c r="L4349" s="114"/>
      <c r="M4349" s="114"/>
      <c r="N4349" s="103"/>
      <c r="O4349" s="103" t="s">
        <v>17</v>
      </c>
    </row>
    <row r="4350" spans="1:15" ht="22.5" hidden="1">
      <c r="A4350" s="103">
        <f>MAX(A$3:A4349)+1</f>
        <v>4084</v>
      </c>
      <c r="B4350" s="103">
        <v>330803028</v>
      </c>
      <c r="C4350" s="315" t="s">
        <v>7525</v>
      </c>
      <c r="D4350" s="286" t="s">
        <v>7526</v>
      </c>
      <c r="E4350" s="103"/>
      <c r="F4350" s="114" t="s">
        <v>31</v>
      </c>
      <c r="G4350" s="114" t="s">
        <v>32</v>
      </c>
      <c r="H4350" s="312">
        <v>240</v>
      </c>
      <c r="I4350" s="312">
        <v>216</v>
      </c>
      <c r="J4350" s="312">
        <v>194.4</v>
      </c>
      <c r="K4350" s="103"/>
      <c r="L4350" s="114"/>
      <c r="M4350" s="114"/>
      <c r="N4350" s="103"/>
      <c r="O4350" s="103" t="s">
        <v>17</v>
      </c>
    </row>
    <row r="4351" spans="1:15" ht="22.5" hidden="1">
      <c r="A4351" s="103">
        <f>MAX(A$3:A4350)+1</f>
        <v>4085</v>
      </c>
      <c r="B4351" s="103">
        <v>330803029</v>
      </c>
      <c r="C4351" s="315" t="s">
        <v>7527</v>
      </c>
      <c r="D4351" s="286" t="s">
        <v>7528</v>
      </c>
      <c r="E4351" s="103"/>
      <c r="F4351" s="114" t="s">
        <v>31</v>
      </c>
      <c r="G4351" s="114" t="s">
        <v>32</v>
      </c>
      <c r="H4351" s="312">
        <v>540</v>
      </c>
      <c r="I4351" s="312">
        <v>486</v>
      </c>
      <c r="J4351" s="312">
        <v>437.4</v>
      </c>
      <c r="K4351" s="103"/>
      <c r="L4351" s="114"/>
      <c r="M4351" s="114"/>
      <c r="N4351" s="103"/>
      <c r="O4351" s="103" t="s">
        <v>17</v>
      </c>
    </row>
    <row r="4352" spans="1:15" ht="22.5" hidden="1">
      <c r="A4352" s="103">
        <f>MAX(A$3:A4351)+1</f>
        <v>4086</v>
      </c>
      <c r="B4352" s="103">
        <v>330803030</v>
      </c>
      <c r="C4352" s="103" t="s">
        <v>7529</v>
      </c>
      <c r="D4352" s="103"/>
      <c r="E4352" s="103"/>
      <c r="F4352" s="114" t="s">
        <v>36</v>
      </c>
      <c r="G4352" s="114" t="s">
        <v>7530</v>
      </c>
      <c r="H4352" s="302" t="s">
        <v>25</v>
      </c>
      <c r="I4352" s="302" t="s">
        <v>25</v>
      </c>
      <c r="J4352" s="302" t="s">
        <v>25</v>
      </c>
      <c r="K4352" s="103"/>
      <c r="L4352" s="114"/>
      <c r="M4352" s="114"/>
      <c r="N4352" s="103"/>
      <c r="O4352" s="103" t="s">
        <v>17</v>
      </c>
    </row>
    <row r="4353" spans="1:15" ht="22.5" hidden="1">
      <c r="A4353" s="103">
        <f>MAX(A$3:A4352)+1</f>
        <v>4087</v>
      </c>
      <c r="B4353" s="103">
        <v>330803031</v>
      </c>
      <c r="C4353" s="103" t="s">
        <v>7531</v>
      </c>
      <c r="D4353" s="103"/>
      <c r="E4353" s="103"/>
      <c r="F4353" s="114" t="s">
        <v>31</v>
      </c>
      <c r="G4353" s="114" t="s">
        <v>32</v>
      </c>
      <c r="H4353" s="312">
        <v>840</v>
      </c>
      <c r="I4353" s="312">
        <v>756</v>
      </c>
      <c r="J4353" s="312">
        <v>680.4</v>
      </c>
      <c r="K4353" s="103"/>
      <c r="L4353" s="114"/>
      <c r="M4353" s="114"/>
      <c r="N4353" s="103"/>
      <c r="O4353" s="103" t="s">
        <v>17</v>
      </c>
    </row>
    <row r="4354" spans="1:15" ht="22.5" hidden="1">
      <c r="A4354" s="103">
        <f>MAX(A$3:A4353)+1</f>
        <v>4088</v>
      </c>
      <c r="B4354" s="133">
        <v>330803032</v>
      </c>
      <c r="C4354" s="134" t="s">
        <v>7532</v>
      </c>
      <c r="D4354" s="152" t="s">
        <v>7533</v>
      </c>
      <c r="E4354" s="140"/>
      <c r="F4354" s="95" t="s">
        <v>23</v>
      </c>
      <c r="G4354" s="147" t="s">
        <v>32</v>
      </c>
      <c r="H4354" s="302" t="s">
        <v>56</v>
      </c>
      <c r="I4354" s="302" t="s">
        <v>56</v>
      </c>
      <c r="J4354" s="302" t="s">
        <v>56</v>
      </c>
      <c r="K4354" s="244" t="s">
        <v>336</v>
      </c>
      <c r="L4354" s="114"/>
      <c r="M4354" s="114"/>
      <c r="N4354" s="103"/>
      <c r="O4354" s="103" t="s">
        <v>17</v>
      </c>
    </row>
    <row r="4355" spans="1:15" ht="22.5" hidden="1" customHeight="1">
      <c r="A4355" s="103">
        <f>MAX(A$3:A4354)+1</f>
        <v>4089</v>
      </c>
      <c r="B4355" s="133">
        <v>330803033</v>
      </c>
      <c r="C4355" s="325" t="s">
        <v>7534</v>
      </c>
      <c r="D4355" s="152" t="s">
        <v>7535</v>
      </c>
      <c r="E4355" s="140" t="s">
        <v>7536</v>
      </c>
      <c r="F4355" s="118" t="s">
        <v>23</v>
      </c>
      <c r="G4355" s="147" t="s">
        <v>32</v>
      </c>
      <c r="H4355" s="373" t="s">
        <v>56</v>
      </c>
      <c r="I4355" s="374"/>
      <c r="J4355" s="375"/>
      <c r="K4355" s="326"/>
      <c r="L4355" s="114"/>
      <c r="M4355" s="114"/>
      <c r="N4355" s="103"/>
      <c r="O4355" s="103" t="s">
        <v>492</v>
      </c>
    </row>
    <row r="4356" spans="1:15" s="87" customFormat="1" ht="22.5" hidden="1">
      <c r="A4356" s="103"/>
      <c r="B4356" s="103">
        <v>330804</v>
      </c>
      <c r="C4356" s="103" t="s">
        <v>7537</v>
      </c>
      <c r="D4356" s="103"/>
      <c r="E4356" s="103" t="s">
        <v>7538</v>
      </c>
      <c r="F4356" s="114"/>
      <c r="G4356" s="114"/>
      <c r="H4356" s="302"/>
      <c r="I4356" s="302"/>
      <c r="J4356" s="302"/>
      <c r="K4356" s="103"/>
      <c r="L4356" s="114"/>
      <c r="M4356" s="114"/>
      <c r="N4356" s="103"/>
      <c r="O4356" s="103" t="s">
        <v>17</v>
      </c>
    </row>
    <row r="4357" spans="1:15" ht="22.5" hidden="1">
      <c r="A4357" s="103">
        <f>MAX(A$3:A4356)+1</f>
        <v>4090</v>
      </c>
      <c r="B4357" s="103">
        <v>330804001</v>
      </c>
      <c r="C4357" s="315" t="s">
        <v>7539</v>
      </c>
      <c r="D4357" s="286" t="s">
        <v>7540</v>
      </c>
      <c r="E4357" s="103"/>
      <c r="F4357" s="114" t="s">
        <v>31</v>
      </c>
      <c r="G4357" s="114" t="s">
        <v>32</v>
      </c>
      <c r="H4357" s="312">
        <v>1800</v>
      </c>
      <c r="I4357" s="312">
        <v>1620</v>
      </c>
      <c r="J4357" s="312">
        <v>1458</v>
      </c>
      <c r="K4357" s="103"/>
      <c r="L4357" s="114"/>
      <c r="M4357" s="114"/>
      <c r="N4357" s="103"/>
      <c r="O4357" s="103" t="s">
        <v>17</v>
      </c>
    </row>
    <row r="4358" spans="1:15" ht="22.5" hidden="1">
      <c r="A4358" s="103">
        <f>MAX(A$3:A4357)+1</f>
        <v>4091</v>
      </c>
      <c r="B4358" s="103">
        <v>330804002</v>
      </c>
      <c r="C4358" s="315" t="s">
        <v>7541</v>
      </c>
      <c r="D4358" s="286" t="s">
        <v>7542</v>
      </c>
      <c r="E4358" s="103" t="s">
        <v>7543</v>
      </c>
      <c r="F4358" s="114" t="s">
        <v>31</v>
      </c>
      <c r="G4358" s="114" t="s">
        <v>32</v>
      </c>
      <c r="H4358" s="312">
        <v>1200</v>
      </c>
      <c r="I4358" s="312">
        <v>1080</v>
      </c>
      <c r="J4358" s="312">
        <v>972</v>
      </c>
      <c r="K4358" s="103"/>
      <c r="L4358" s="114"/>
      <c r="M4358" s="114"/>
      <c r="N4358" s="103"/>
      <c r="O4358" s="103" t="s">
        <v>17</v>
      </c>
    </row>
    <row r="4359" spans="1:15" ht="22.5" hidden="1">
      <c r="A4359" s="103">
        <f>MAX(A$3:A4358)+1</f>
        <v>4092</v>
      </c>
      <c r="B4359" s="103">
        <v>330804003</v>
      </c>
      <c r="C4359" s="315" t="s">
        <v>7544</v>
      </c>
      <c r="D4359" s="286" t="s">
        <v>7545</v>
      </c>
      <c r="E4359" s="103"/>
      <c r="F4359" s="114" t="s">
        <v>36</v>
      </c>
      <c r="G4359" s="114" t="s">
        <v>32</v>
      </c>
      <c r="H4359" s="308">
        <v>1760</v>
      </c>
      <c r="I4359" s="308">
        <v>1760</v>
      </c>
      <c r="J4359" s="308">
        <v>1760</v>
      </c>
      <c r="K4359" s="103"/>
      <c r="L4359" s="188"/>
      <c r="M4359" s="188"/>
      <c r="N4359" s="103"/>
      <c r="O4359" s="103" t="s">
        <v>786</v>
      </c>
    </row>
    <row r="4360" spans="1:15" ht="22.5" hidden="1">
      <c r="A4360" s="103">
        <f>MAX(A$3:A4359)+1</f>
        <v>4093</v>
      </c>
      <c r="B4360" s="103">
        <v>330804004</v>
      </c>
      <c r="C4360" s="315" t="s">
        <v>7546</v>
      </c>
      <c r="D4360" s="286"/>
      <c r="E4360" s="103"/>
      <c r="F4360" s="114" t="s">
        <v>31</v>
      </c>
      <c r="G4360" s="114" t="s">
        <v>32</v>
      </c>
      <c r="H4360" s="312">
        <v>1200</v>
      </c>
      <c r="I4360" s="312">
        <v>1080</v>
      </c>
      <c r="J4360" s="312">
        <v>972</v>
      </c>
      <c r="K4360" s="103"/>
      <c r="L4360" s="114"/>
      <c r="M4360" s="114"/>
      <c r="N4360" s="103"/>
      <c r="O4360" s="103" t="s">
        <v>17</v>
      </c>
    </row>
    <row r="4361" spans="1:15" ht="22.5" hidden="1">
      <c r="A4361" s="103">
        <f>MAX(A$3:A4360)+1</f>
        <v>4094</v>
      </c>
      <c r="B4361" s="103">
        <v>330804005</v>
      </c>
      <c r="C4361" s="315" t="s">
        <v>7547</v>
      </c>
      <c r="D4361" s="286" t="s">
        <v>7548</v>
      </c>
      <c r="E4361" s="103"/>
      <c r="F4361" s="114" t="s">
        <v>36</v>
      </c>
      <c r="G4361" s="114" t="s">
        <v>32</v>
      </c>
      <c r="H4361" s="312">
        <v>2400</v>
      </c>
      <c r="I4361" s="312">
        <v>2160</v>
      </c>
      <c r="J4361" s="312">
        <v>1944</v>
      </c>
      <c r="K4361" s="103"/>
      <c r="L4361" s="114"/>
      <c r="M4361" s="114"/>
      <c r="N4361" s="103"/>
      <c r="O4361" s="103" t="s">
        <v>17</v>
      </c>
    </row>
    <row r="4362" spans="1:15" ht="22.5" hidden="1">
      <c r="A4362" s="103">
        <f>MAX(A$3:A4361)+1</f>
        <v>4095</v>
      </c>
      <c r="B4362" s="103">
        <v>330804006</v>
      </c>
      <c r="C4362" s="315" t="s">
        <v>7549</v>
      </c>
      <c r="D4362" s="286" t="s">
        <v>7550</v>
      </c>
      <c r="E4362" s="103"/>
      <c r="F4362" s="114" t="s">
        <v>36</v>
      </c>
      <c r="G4362" s="114" t="s">
        <v>32</v>
      </c>
      <c r="H4362" s="312">
        <v>2800</v>
      </c>
      <c r="I4362" s="312">
        <v>2520</v>
      </c>
      <c r="J4362" s="312">
        <v>2268</v>
      </c>
      <c r="K4362" s="103"/>
      <c r="L4362" s="114"/>
      <c r="M4362" s="114"/>
      <c r="N4362" s="103"/>
      <c r="O4362" s="103" t="s">
        <v>17</v>
      </c>
    </row>
    <row r="4363" spans="1:15" ht="22.5" hidden="1">
      <c r="A4363" s="103">
        <f>MAX(A$3:A4362)+1</f>
        <v>4096</v>
      </c>
      <c r="B4363" s="103">
        <v>330804007</v>
      </c>
      <c r="C4363" s="315" t="s">
        <v>7551</v>
      </c>
      <c r="D4363" s="286" t="s">
        <v>7552</v>
      </c>
      <c r="E4363" s="103"/>
      <c r="F4363" s="114" t="s">
        <v>36</v>
      </c>
      <c r="G4363" s="114" t="s">
        <v>32</v>
      </c>
      <c r="H4363" s="312">
        <v>2800</v>
      </c>
      <c r="I4363" s="312">
        <v>2520</v>
      </c>
      <c r="J4363" s="312">
        <v>2268</v>
      </c>
      <c r="K4363" s="103"/>
      <c r="L4363" s="114"/>
      <c r="M4363" s="114"/>
      <c r="N4363" s="103"/>
      <c r="O4363" s="103" t="s">
        <v>17</v>
      </c>
    </row>
    <row r="4364" spans="1:15" ht="45" hidden="1">
      <c r="A4364" s="103">
        <f>MAX(A$3:A4363)+1</f>
        <v>4097</v>
      </c>
      <c r="B4364" s="103">
        <v>330804008</v>
      </c>
      <c r="C4364" s="315" t="s">
        <v>7553</v>
      </c>
      <c r="D4364" s="286" t="s">
        <v>7554</v>
      </c>
      <c r="E4364" s="103"/>
      <c r="F4364" s="114" t="s">
        <v>36</v>
      </c>
      <c r="G4364" s="114" t="s">
        <v>32</v>
      </c>
      <c r="H4364" s="312">
        <v>2640</v>
      </c>
      <c r="I4364" s="312">
        <v>2376</v>
      </c>
      <c r="J4364" s="312">
        <v>2138.4</v>
      </c>
      <c r="K4364" s="103"/>
      <c r="L4364" s="114"/>
      <c r="M4364" s="114"/>
      <c r="N4364" s="103"/>
      <c r="O4364" s="103" t="s">
        <v>17</v>
      </c>
    </row>
    <row r="4365" spans="1:15" ht="33.75" hidden="1">
      <c r="A4365" s="103">
        <f>MAX(A$3:A4364)+1</f>
        <v>4098</v>
      </c>
      <c r="B4365" s="103">
        <v>330804009</v>
      </c>
      <c r="C4365" s="315" t="s">
        <v>7555</v>
      </c>
      <c r="D4365" s="286" t="s">
        <v>7556</v>
      </c>
      <c r="E4365" s="103"/>
      <c r="F4365" s="114" t="s">
        <v>36</v>
      </c>
      <c r="G4365" s="114" t="s">
        <v>32</v>
      </c>
      <c r="H4365" s="308">
        <v>11200</v>
      </c>
      <c r="I4365" s="308">
        <v>11200</v>
      </c>
      <c r="J4365" s="308">
        <v>11200</v>
      </c>
      <c r="K4365" s="103"/>
      <c r="L4365" s="188"/>
      <c r="M4365" s="188"/>
      <c r="N4365" s="103"/>
      <c r="O4365" s="103" t="s">
        <v>786</v>
      </c>
    </row>
    <row r="4366" spans="1:15" ht="22.5" hidden="1">
      <c r="A4366" s="103">
        <f>MAX(A$3:A4365)+1</f>
        <v>4099</v>
      </c>
      <c r="B4366" s="103">
        <v>330804010</v>
      </c>
      <c r="C4366" s="315" t="s">
        <v>7557</v>
      </c>
      <c r="D4366" s="286" t="s">
        <v>7558</v>
      </c>
      <c r="E4366" s="103"/>
      <c r="F4366" s="114" t="s">
        <v>36</v>
      </c>
      <c r="G4366" s="114" t="s">
        <v>32</v>
      </c>
      <c r="H4366" s="308">
        <v>11200</v>
      </c>
      <c r="I4366" s="308">
        <v>11200</v>
      </c>
      <c r="J4366" s="308">
        <v>11200</v>
      </c>
      <c r="K4366" s="103"/>
      <c r="L4366" s="188"/>
      <c r="M4366" s="188"/>
      <c r="N4366" s="103"/>
      <c r="O4366" s="103" t="s">
        <v>786</v>
      </c>
    </row>
    <row r="4367" spans="1:15" ht="33.75" hidden="1">
      <c r="A4367" s="103">
        <f>MAX(A$3:A4366)+1</f>
        <v>4100</v>
      </c>
      <c r="B4367" s="103">
        <v>330804011</v>
      </c>
      <c r="C4367" s="315" t="s">
        <v>7559</v>
      </c>
      <c r="D4367" s="286" t="s">
        <v>7560</v>
      </c>
      <c r="E4367" s="103"/>
      <c r="F4367" s="114" t="s">
        <v>36</v>
      </c>
      <c r="G4367" s="114" t="s">
        <v>32</v>
      </c>
      <c r="H4367" s="302">
        <v>12576</v>
      </c>
      <c r="I4367" s="302">
        <v>12576</v>
      </c>
      <c r="J4367" s="302">
        <v>12576</v>
      </c>
      <c r="K4367" s="103"/>
      <c r="L4367" s="126"/>
      <c r="M4367" s="126"/>
      <c r="N4367" s="103"/>
      <c r="O4367" s="103" t="s">
        <v>17</v>
      </c>
    </row>
    <row r="4368" spans="1:15" ht="22.5" hidden="1">
      <c r="A4368" s="103">
        <f>MAX(A$3:A4367)+1</f>
        <v>4101</v>
      </c>
      <c r="B4368" s="103">
        <v>330804012</v>
      </c>
      <c r="C4368" s="315" t="s">
        <v>7561</v>
      </c>
      <c r="D4368" s="286" t="s">
        <v>7562</v>
      </c>
      <c r="E4368" s="103"/>
      <c r="F4368" s="114" t="s">
        <v>36</v>
      </c>
      <c r="G4368" s="114" t="s">
        <v>923</v>
      </c>
      <c r="H4368" s="312">
        <v>2400</v>
      </c>
      <c r="I4368" s="312">
        <v>2160</v>
      </c>
      <c r="J4368" s="312">
        <v>1944</v>
      </c>
      <c r="K4368" s="103"/>
      <c r="L4368" s="114"/>
      <c r="M4368" s="114"/>
      <c r="N4368" s="103"/>
      <c r="O4368" s="103" t="s">
        <v>17</v>
      </c>
    </row>
    <row r="4369" spans="1:15" ht="22.5" hidden="1">
      <c r="A4369" s="103">
        <f>MAX(A$3:A4368)+1</f>
        <v>4102</v>
      </c>
      <c r="B4369" s="103">
        <v>330804013</v>
      </c>
      <c r="C4369" s="315" t="s">
        <v>7563</v>
      </c>
      <c r="D4369" s="286" t="s">
        <v>7564</v>
      </c>
      <c r="E4369" s="103" t="s">
        <v>7565</v>
      </c>
      <c r="F4369" s="114" t="s">
        <v>36</v>
      </c>
      <c r="G4369" s="114" t="s">
        <v>32</v>
      </c>
      <c r="H4369" s="308">
        <v>3120</v>
      </c>
      <c r="I4369" s="308">
        <v>3120</v>
      </c>
      <c r="J4369" s="308">
        <v>3120</v>
      </c>
      <c r="K4369" s="103"/>
      <c r="L4369" s="188"/>
      <c r="M4369" s="188"/>
      <c r="N4369" s="103"/>
      <c r="O4369" s="103" t="s">
        <v>786</v>
      </c>
    </row>
    <row r="4370" spans="1:15" ht="22.5" hidden="1">
      <c r="A4370" s="103">
        <f>MAX(A$3:A4369)+1</f>
        <v>4103</v>
      </c>
      <c r="B4370" s="103">
        <v>330804014</v>
      </c>
      <c r="C4370" s="315" t="s">
        <v>7566</v>
      </c>
      <c r="D4370" s="286" t="s">
        <v>7567</v>
      </c>
      <c r="E4370" s="103"/>
      <c r="F4370" s="114" t="s">
        <v>31</v>
      </c>
      <c r="G4370" s="114" t="s">
        <v>32</v>
      </c>
      <c r="H4370" s="312">
        <v>2400</v>
      </c>
      <c r="I4370" s="312">
        <v>2160</v>
      </c>
      <c r="J4370" s="312">
        <v>1944</v>
      </c>
      <c r="K4370" s="103"/>
      <c r="L4370" s="114"/>
      <c r="M4370" s="114"/>
      <c r="N4370" s="103"/>
      <c r="O4370" s="103" t="s">
        <v>17</v>
      </c>
    </row>
    <row r="4371" spans="1:15" ht="22.5" hidden="1">
      <c r="A4371" s="103">
        <f>MAX(A$3:A4370)+1</f>
        <v>4104</v>
      </c>
      <c r="B4371" s="103">
        <v>330804015</v>
      </c>
      <c r="C4371" s="315" t="s">
        <v>7568</v>
      </c>
      <c r="D4371" s="286"/>
      <c r="E4371" s="103"/>
      <c r="F4371" s="114" t="s">
        <v>31</v>
      </c>
      <c r="G4371" s="114" t="s">
        <v>32</v>
      </c>
      <c r="H4371" s="312">
        <v>2640</v>
      </c>
      <c r="I4371" s="312">
        <v>2376</v>
      </c>
      <c r="J4371" s="312">
        <v>2138.4</v>
      </c>
      <c r="K4371" s="103"/>
      <c r="L4371" s="114"/>
      <c r="M4371" s="114"/>
      <c r="N4371" s="103"/>
      <c r="O4371" s="103" t="s">
        <v>17</v>
      </c>
    </row>
    <row r="4372" spans="1:15" ht="22.5" hidden="1">
      <c r="A4372" s="103">
        <f>MAX(A$3:A4371)+1</f>
        <v>4105</v>
      </c>
      <c r="B4372" s="103">
        <v>330804016</v>
      </c>
      <c r="C4372" s="315" t="s">
        <v>7569</v>
      </c>
      <c r="D4372" s="286" t="s">
        <v>7570</v>
      </c>
      <c r="E4372" s="103"/>
      <c r="F4372" s="114" t="s">
        <v>36</v>
      </c>
      <c r="G4372" s="114" t="s">
        <v>32</v>
      </c>
      <c r="H4372" s="312">
        <v>2800</v>
      </c>
      <c r="I4372" s="312">
        <v>2520</v>
      </c>
      <c r="J4372" s="312">
        <v>2268</v>
      </c>
      <c r="K4372" s="103"/>
      <c r="L4372" s="114"/>
      <c r="M4372" s="114"/>
      <c r="N4372" s="103"/>
      <c r="O4372" s="103" t="s">
        <v>17</v>
      </c>
    </row>
    <row r="4373" spans="1:15" ht="24" hidden="1">
      <c r="A4373" s="103">
        <f>MAX(A$3:A4372)+1</f>
        <v>4106</v>
      </c>
      <c r="B4373" s="103" t="s">
        <v>7571</v>
      </c>
      <c r="C4373" s="181" t="s">
        <v>7572</v>
      </c>
      <c r="D4373" s="103"/>
      <c r="E4373" s="103"/>
      <c r="F4373" s="114" t="s">
        <v>36</v>
      </c>
      <c r="G4373" s="114" t="s">
        <v>923</v>
      </c>
      <c r="H4373" s="302">
        <v>900</v>
      </c>
      <c r="I4373" s="302">
        <v>900</v>
      </c>
      <c r="J4373" s="302">
        <v>900</v>
      </c>
      <c r="K4373" s="244" t="s">
        <v>7572</v>
      </c>
      <c r="L4373" s="114"/>
      <c r="M4373" s="114"/>
      <c r="N4373" s="103"/>
      <c r="O4373" s="103" t="s">
        <v>17</v>
      </c>
    </row>
    <row r="4374" spans="1:15" ht="22.5" hidden="1">
      <c r="A4374" s="103">
        <f>MAX(A$3:A4373)+1</f>
        <v>4107</v>
      </c>
      <c r="B4374" s="103">
        <v>330804017</v>
      </c>
      <c r="C4374" s="103" t="s">
        <v>7573</v>
      </c>
      <c r="D4374" s="103" t="s">
        <v>7574</v>
      </c>
      <c r="E4374" s="103"/>
      <c r="F4374" s="114" t="s">
        <v>36</v>
      </c>
      <c r="G4374" s="114" t="s">
        <v>32</v>
      </c>
      <c r="H4374" s="312">
        <v>2448</v>
      </c>
      <c r="I4374" s="312">
        <v>2203.1999999999998</v>
      </c>
      <c r="J4374" s="312">
        <v>1982.88</v>
      </c>
      <c r="K4374" s="103"/>
      <c r="L4374" s="114"/>
      <c r="M4374" s="114"/>
      <c r="N4374" s="103"/>
      <c r="O4374" s="103" t="s">
        <v>17</v>
      </c>
    </row>
    <row r="4375" spans="1:15" ht="24" hidden="1">
      <c r="A4375" s="103">
        <f>MAX(A$3:A4374)+1</f>
        <v>4108</v>
      </c>
      <c r="B4375" s="103" t="s">
        <v>7575</v>
      </c>
      <c r="C4375" s="181" t="s">
        <v>7572</v>
      </c>
      <c r="D4375" s="103"/>
      <c r="E4375" s="103"/>
      <c r="F4375" s="114" t="s">
        <v>36</v>
      </c>
      <c r="G4375" s="114" t="s">
        <v>923</v>
      </c>
      <c r="H4375" s="302">
        <v>900</v>
      </c>
      <c r="I4375" s="302">
        <v>900</v>
      </c>
      <c r="J4375" s="302">
        <v>900</v>
      </c>
      <c r="K4375" s="244" t="s">
        <v>7572</v>
      </c>
      <c r="L4375" s="114"/>
      <c r="M4375" s="114"/>
      <c r="N4375" s="103"/>
      <c r="O4375" s="103" t="s">
        <v>17</v>
      </c>
    </row>
    <row r="4376" spans="1:15" ht="33.75" hidden="1">
      <c r="A4376" s="103">
        <f>MAX(A$3:A4375)+1</f>
        <v>4109</v>
      </c>
      <c r="B4376" s="103">
        <v>330804018</v>
      </c>
      <c r="C4376" s="315" t="s">
        <v>7576</v>
      </c>
      <c r="D4376" s="286" t="s">
        <v>7577</v>
      </c>
      <c r="E4376" s="103"/>
      <c r="F4376" s="114" t="s">
        <v>31</v>
      </c>
      <c r="G4376" s="114" t="s">
        <v>32</v>
      </c>
      <c r="H4376" s="308">
        <v>2874</v>
      </c>
      <c r="I4376" s="308">
        <v>2874</v>
      </c>
      <c r="J4376" s="308">
        <v>2874</v>
      </c>
      <c r="K4376" s="103"/>
      <c r="L4376" s="188"/>
      <c r="M4376" s="271"/>
      <c r="N4376" s="103"/>
      <c r="O4376" s="103" t="s">
        <v>786</v>
      </c>
    </row>
    <row r="4377" spans="1:15" ht="22.5" hidden="1">
      <c r="A4377" s="103">
        <f>MAX(A$3:A4376)+1</f>
        <v>4110</v>
      </c>
      <c r="B4377" s="103">
        <v>330804019</v>
      </c>
      <c r="C4377" s="315" t="s">
        <v>7578</v>
      </c>
      <c r="D4377" s="286" t="s">
        <v>7579</v>
      </c>
      <c r="E4377" s="103"/>
      <c r="F4377" s="114" t="s">
        <v>31</v>
      </c>
      <c r="G4377" s="114" t="s">
        <v>32</v>
      </c>
      <c r="H4377" s="312">
        <v>3640</v>
      </c>
      <c r="I4377" s="312">
        <v>3276</v>
      </c>
      <c r="J4377" s="312">
        <v>2948.4</v>
      </c>
      <c r="K4377" s="103"/>
      <c r="L4377" s="114"/>
      <c r="M4377" s="114"/>
      <c r="N4377" s="103"/>
      <c r="O4377" s="103" t="s">
        <v>17</v>
      </c>
    </row>
    <row r="4378" spans="1:15" ht="22.5" hidden="1">
      <c r="A4378" s="103">
        <f>MAX(A$3:A4377)+1</f>
        <v>4111</v>
      </c>
      <c r="B4378" s="103">
        <v>330804020</v>
      </c>
      <c r="C4378" s="315" t="s">
        <v>7580</v>
      </c>
      <c r="D4378" s="286" t="s">
        <v>7581</v>
      </c>
      <c r="E4378" s="103"/>
      <c r="F4378" s="114" t="s">
        <v>31</v>
      </c>
      <c r="G4378" s="114" t="s">
        <v>32</v>
      </c>
      <c r="H4378" s="312">
        <v>3120</v>
      </c>
      <c r="I4378" s="312">
        <v>2808</v>
      </c>
      <c r="J4378" s="312">
        <v>2527.1999999999998</v>
      </c>
      <c r="K4378" s="103"/>
      <c r="L4378" s="114"/>
      <c r="M4378" s="114"/>
      <c r="N4378" s="103"/>
      <c r="O4378" s="103" t="s">
        <v>17</v>
      </c>
    </row>
    <row r="4379" spans="1:15" ht="22.5" hidden="1">
      <c r="A4379" s="103">
        <f>MAX(A$3:A4378)+1</f>
        <v>4112</v>
      </c>
      <c r="B4379" s="103">
        <v>330804021</v>
      </c>
      <c r="C4379" s="315" t="s">
        <v>7582</v>
      </c>
      <c r="D4379" s="286" t="s">
        <v>7583</v>
      </c>
      <c r="E4379" s="103"/>
      <c r="F4379" s="114" t="s">
        <v>31</v>
      </c>
      <c r="G4379" s="114" t="s">
        <v>32</v>
      </c>
      <c r="H4379" s="312">
        <v>2104</v>
      </c>
      <c r="I4379" s="312">
        <v>1893.6</v>
      </c>
      <c r="J4379" s="312">
        <v>1704.24</v>
      </c>
      <c r="K4379" s="103"/>
      <c r="L4379" s="114"/>
      <c r="M4379" s="114"/>
      <c r="N4379" s="103"/>
      <c r="O4379" s="103" t="s">
        <v>17</v>
      </c>
    </row>
    <row r="4380" spans="1:15" ht="22.5" hidden="1">
      <c r="A4380" s="103">
        <f>MAX(A$3:A4379)+1</f>
        <v>4113</v>
      </c>
      <c r="B4380" s="103">
        <v>330804022</v>
      </c>
      <c r="C4380" s="315" t="s">
        <v>7584</v>
      </c>
      <c r="D4380" s="286"/>
      <c r="E4380" s="103"/>
      <c r="F4380" s="114" t="s">
        <v>31</v>
      </c>
      <c r="G4380" s="114" t="s">
        <v>32</v>
      </c>
      <c r="H4380" s="312">
        <v>2040</v>
      </c>
      <c r="I4380" s="312">
        <v>1836</v>
      </c>
      <c r="J4380" s="312">
        <v>1652.4</v>
      </c>
      <c r="K4380" s="103"/>
      <c r="L4380" s="114"/>
      <c r="M4380" s="114"/>
      <c r="N4380" s="103"/>
      <c r="O4380" s="103" t="s">
        <v>17</v>
      </c>
    </row>
    <row r="4381" spans="1:15" ht="22.5" hidden="1">
      <c r="A4381" s="103">
        <f>MAX(A$3:A4380)+1</f>
        <v>4114</v>
      </c>
      <c r="B4381" s="103">
        <v>330804023</v>
      </c>
      <c r="C4381" s="315" t="s">
        <v>7585</v>
      </c>
      <c r="D4381" s="286"/>
      <c r="E4381" s="103" t="s">
        <v>7586</v>
      </c>
      <c r="F4381" s="114" t="s">
        <v>31</v>
      </c>
      <c r="G4381" s="114" t="s">
        <v>32</v>
      </c>
      <c r="H4381" s="312">
        <v>2040</v>
      </c>
      <c r="I4381" s="312">
        <v>1836</v>
      </c>
      <c r="J4381" s="312">
        <v>1652.4</v>
      </c>
      <c r="K4381" s="103"/>
      <c r="L4381" s="114"/>
      <c r="M4381" s="114"/>
      <c r="N4381" s="103"/>
      <c r="O4381" s="103" t="s">
        <v>17</v>
      </c>
    </row>
    <row r="4382" spans="1:15" ht="22.5" hidden="1">
      <c r="A4382" s="103">
        <f>MAX(A$3:A4381)+1</f>
        <v>4115</v>
      </c>
      <c r="B4382" s="103">
        <v>330804024</v>
      </c>
      <c r="C4382" s="315" t="s">
        <v>7587</v>
      </c>
      <c r="D4382" s="286" t="s">
        <v>7588</v>
      </c>
      <c r="E4382" s="103"/>
      <c r="F4382" s="114" t="s">
        <v>36</v>
      </c>
      <c r="G4382" s="114" t="s">
        <v>32</v>
      </c>
      <c r="H4382" s="312">
        <v>2400</v>
      </c>
      <c r="I4382" s="312">
        <v>2160</v>
      </c>
      <c r="J4382" s="312">
        <v>1944</v>
      </c>
      <c r="K4382" s="103"/>
      <c r="L4382" s="114"/>
      <c r="M4382" s="114"/>
      <c r="N4382" s="103"/>
      <c r="O4382" s="103" t="s">
        <v>17</v>
      </c>
    </row>
    <row r="4383" spans="1:15" ht="22.5" hidden="1">
      <c r="A4383" s="103">
        <f>MAX(A$3:A4382)+1</f>
        <v>4116</v>
      </c>
      <c r="B4383" s="103">
        <v>330804025</v>
      </c>
      <c r="C4383" s="315" t="s">
        <v>7589</v>
      </c>
      <c r="D4383" s="286"/>
      <c r="E4383" s="103"/>
      <c r="F4383" s="114" t="s">
        <v>36</v>
      </c>
      <c r="G4383" s="114" t="s">
        <v>32</v>
      </c>
      <c r="H4383" s="312">
        <v>2400</v>
      </c>
      <c r="I4383" s="312">
        <v>2160</v>
      </c>
      <c r="J4383" s="312">
        <v>1944</v>
      </c>
      <c r="K4383" s="103"/>
      <c r="L4383" s="114"/>
      <c r="M4383" s="114"/>
      <c r="N4383" s="103"/>
      <c r="O4383" s="103" t="s">
        <v>17</v>
      </c>
    </row>
    <row r="4384" spans="1:15" ht="22.5" hidden="1">
      <c r="A4384" s="103">
        <f>MAX(A$3:A4383)+1</f>
        <v>4117</v>
      </c>
      <c r="B4384" s="103">
        <v>330804026</v>
      </c>
      <c r="C4384" s="315" t="s">
        <v>7590</v>
      </c>
      <c r="D4384" s="286"/>
      <c r="E4384" s="103"/>
      <c r="F4384" s="114" t="s">
        <v>36</v>
      </c>
      <c r="G4384" s="114" t="s">
        <v>32</v>
      </c>
      <c r="H4384" s="312">
        <v>2400</v>
      </c>
      <c r="I4384" s="312">
        <v>2160</v>
      </c>
      <c r="J4384" s="312">
        <v>1944</v>
      </c>
      <c r="K4384" s="103"/>
      <c r="L4384" s="114"/>
      <c r="M4384" s="114"/>
      <c r="N4384" s="103"/>
      <c r="O4384" s="103" t="s">
        <v>17</v>
      </c>
    </row>
    <row r="4385" spans="1:15" ht="22.5" hidden="1">
      <c r="A4385" s="103">
        <f>MAX(A$3:A4384)+1</f>
        <v>4118</v>
      </c>
      <c r="B4385" s="103">
        <v>330804027</v>
      </c>
      <c r="C4385" s="315" t="s">
        <v>7591</v>
      </c>
      <c r="D4385" s="286"/>
      <c r="E4385" s="103"/>
      <c r="F4385" s="114" t="s">
        <v>36</v>
      </c>
      <c r="G4385" s="114" t="s">
        <v>32</v>
      </c>
      <c r="H4385" s="312">
        <v>2640</v>
      </c>
      <c r="I4385" s="312">
        <v>2376</v>
      </c>
      <c r="J4385" s="312">
        <v>2138.4</v>
      </c>
      <c r="K4385" s="103"/>
      <c r="L4385" s="114"/>
      <c r="M4385" s="114"/>
      <c r="N4385" s="103"/>
      <c r="O4385" s="103" t="s">
        <v>17</v>
      </c>
    </row>
    <row r="4386" spans="1:15" ht="22.5" hidden="1">
      <c r="A4386" s="103">
        <f>MAX(A$3:A4385)+1</f>
        <v>4119</v>
      </c>
      <c r="B4386" s="103">
        <v>330804028</v>
      </c>
      <c r="C4386" s="315" t="s">
        <v>7592</v>
      </c>
      <c r="D4386" s="286"/>
      <c r="E4386" s="103"/>
      <c r="F4386" s="114" t="s">
        <v>36</v>
      </c>
      <c r="G4386" s="114" t="s">
        <v>32</v>
      </c>
      <c r="H4386" s="312">
        <v>2400</v>
      </c>
      <c r="I4386" s="312">
        <v>2160</v>
      </c>
      <c r="J4386" s="312">
        <v>1944</v>
      </c>
      <c r="K4386" s="103"/>
      <c r="L4386" s="114"/>
      <c r="M4386" s="114"/>
      <c r="N4386" s="103"/>
      <c r="O4386" s="103" t="s">
        <v>17</v>
      </c>
    </row>
    <row r="4387" spans="1:15" ht="24" hidden="1">
      <c r="A4387" s="103">
        <f>MAX(A$3:A4386)+1</f>
        <v>4120</v>
      </c>
      <c r="B4387" s="103">
        <v>330804029</v>
      </c>
      <c r="C4387" s="315" t="s">
        <v>7593</v>
      </c>
      <c r="D4387" s="286" t="s">
        <v>7564</v>
      </c>
      <c r="E4387" s="103"/>
      <c r="F4387" s="114" t="s">
        <v>36</v>
      </c>
      <c r="G4387" s="114" t="s">
        <v>32</v>
      </c>
      <c r="H4387" s="312">
        <v>2400</v>
      </c>
      <c r="I4387" s="312">
        <v>2160</v>
      </c>
      <c r="J4387" s="312">
        <v>1944</v>
      </c>
      <c r="K4387" s="103"/>
      <c r="L4387" s="114"/>
      <c r="M4387" s="114"/>
      <c r="N4387" s="103"/>
      <c r="O4387" s="103" t="s">
        <v>17</v>
      </c>
    </row>
    <row r="4388" spans="1:15" ht="22.5" hidden="1">
      <c r="A4388" s="103">
        <f>MAX(A$3:A4387)+1</f>
        <v>4121</v>
      </c>
      <c r="B4388" s="103">
        <v>330804030</v>
      </c>
      <c r="C4388" s="315" t="s">
        <v>7594</v>
      </c>
      <c r="D4388" s="286" t="s">
        <v>7595</v>
      </c>
      <c r="E4388" s="103"/>
      <c r="F4388" s="114" t="s">
        <v>36</v>
      </c>
      <c r="G4388" s="114" t="s">
        <v>32</v>
      </c>
      <c r="H4388" s="312">
        <v>2400</v>
      </c>
      <c r="I4388" s="312">
        <v>2160</v>
      </c>
      <c r="J4388" s="312">
        <v>1944</v>
      </c>
      <c r="K4388" s="103"/>
      <c r="L4388" s="114"/>
      <c r="M4388" s="114"/>
      <c r="N4388" s="103"/>
      <c r="O4388" s="103" t="s">
        <v>17</v>
      </c>
    </row>
    <row r="4389" spans="1:15" ht="22.5" hidden="1">
      <c r="A4389" s="103">
        <f>MAX(A$3:A4388)+1</f>
        <v>4122</v>
      </c>
      <c r="B4389" s="103">
        <v>330804031</v>
      </c>
      <c r="C4389" s="315" t="s">
        <v>7596</v>
      </c>
      <c r="D4389" s="103"/>
      <c r="E4389" s="103"/>
      <c r="F4389" s="114" t="s">
        <v>36</v>
      </c>
      <c r="G4389" s="114" t="s">
        <v>32</v>
      </c>
      <c r="H4389" s="312">
        <v>2400</v>
      </c>
      <c r="I4389" s="312">
        <v>2160</v>
      </c>
      <c r="J4389" s="312">
        <v>1944</v>
      </c>
      <c r="K4389" s="103"/>
      <c r="L4389" s="114"/>
      <c r="M4389" s="114"/>
      <c r="N4389" s="103"/>
      <c r="O4389" s="103" t="s">
        <v>17</v>
      </c>
    </row>
    <row r="4390" spans="1:15" ht="22.5" hidden="1">
      <c r="A4390" s="103">
        <f>MAX(A$3:A4389)+1</f>
        <v>4123</v>
      </c>
      <c r="B4390" s="103">
        <v>330804032</v>
      </c>
      <c r="C4390" s="315" t="s">
        <v>7597</v>
      </c>
      <c r="D4390" s="103"/>
      <c r="E4390" s="103"/>
      <c r="F4390" s="114" t="s">
        <v>31</v>
      </c>
      <c r="G4390" s="114" t="s">
        <v>32</v>
      </c>
      <c r="H4390" s="312">
        <v>2104</v>
      </c>
      <c r="I4390" s="312">
        <v>1893.6</v>
      </c>
      <c r="J4390" s="312">
        <v>1704.24</v>
      </c>
      <c r="K4390" s="103"/>
      <c r="L4390" s="114"/>
      <c r="M4390" s="114"/>
      <c r="N4390" s="103"/>
      <c r="O4390" s="103" t="s">
        <v>17</v>
      </c>
    </row>
    <row r="4391" spans="1:15" ht="22.5" hidden="1">
      <c r="A4391" s="103">
        <f>MAX(A$3:A4390)+1</f>
        <v>4124</v>
      </c>
      <c r="B4391" s="103">
        <v>330804033</v>
      </c>
      <c r="C4391" s="315" t="s">
        <v>7598</v>
      </c>
      <c r="D4391" s="103"/>
      <c r="E4391" s="103"/>
      <c r="F4391" s="114" t="s">
        <v>31</v>
      </c>
      <c r="G4391" s="114" t="s">
        <v>32</v>
      </c>
      <c r="H4391" s="312">
        <v>2104</v>
      </c>
      <c r="I4391" s="312">
        <v>1893.6</v>
      </c>
      <c r="J4391" s="312">
        <v>1704.24</v>
      </c>
      <c r="K4391" s="103"/>
      <c r="L4391" s="114"/>
      <c r="M4391" s="114"/>
      <c r="N4391" s="103"/>
      <c r="O4391" s="103" t="s">
        <v>17</v>
      </c>
    </row>
    <row r="4392" spans="1:15" ht="22.5" hidden="1">
      <c r="A4392" s="103">
        <f>MAX(A$3:A4391)+1</f>
        <v>4125</v>
      </c>
      <c r="B4392" s="103">
        <v>330804034</v>
      </c>
      <c r="C4392" s="315" t="s">
        <v>7599</v>
      </c>
      <c r="D4392" s="103" t="s">
        <v>7600</v>
      </c>
      <c r="E4392" s="103"/>
      <c r="F4392" s="114" t="s">
        <v>31</v>
      </c>
      <c r="G4392" s="114" t="s">
        <v>32</v>
      </c>
      <c r="H4392" s="312">
        <v>2104</v>
      </c>
      <c r="I4392" s="312">
        <v>1893.6</v>
      </c>
      <c r="J4392" s="312">
        <v>1704.24</v>
      </c>
      <c r="K4392" s="103"/>
      <c r="L4392" s="114"/>
      <c r="M4392" s="114"/>
      <c r="N4392" s="103"/>
      <c r="O4392" s="103" t="s">
        <v>17</v>
      </c>
    </row>
    <row r="4393" spans="1:15" ht="22.5" hidden="1">
      <c r="A4393" s="103">
        <f>MAX(A$3:A4392)+1</f>
        <v>4126</v>
      </c>
      <c r="B4393" s="103">
        <v>330804035</v>
      </c>
      <c r="C4393" s="315" t="s">
        <v>7601</v>
      </c>
      <c r="D4393" s="103" t="s">
        <v>7602</v>
      </c>
      <c r="E4393" s="103" t="s">
        <v>7603</v>
      </c>
      <c r="F4393" s="114" t="s">
        <v>36</v>
      </c>
      <c r="G4393" s="114" t="s">
        <v>32</v>
      </c>
      <c r="H4393" s="312">
        <v>2104</v>
      </c>
      <c r="I4393" s="312">
        <v>1893.6</v>
      </c>
      <c r="J4393" s="312">
        <v>1704.24</v>
      </c>
      <c r="K4393" s="103"/>
      <c r="L4393" s="114"/>
      <c r="M4393" s="114"/>
      <c r="N4393" s="103"/>
      <c r="O4393" s="103" t="s">
        <v>17</v>
      </c>
    </row>
    <row r="4394" spans="1:15" ht="22.5" hidden="1">
      <c r="A4394" s="103">
        <f>MAX(A$3:A4393)+1</f>
        <v>4127</v>
      </c>
      <c r="B4394" s="103">
        <v>330804036</v>
      </c>
      <c r="C4394" s="315" t="s">
        <v>7604</v>
      </c>
      <c r="D4394" s="103"/>
      <c r="E4394" s="103"/>
      <c r="F4394" s="114" t="s">
        <v>31</v>
      </c>
      <c r="G4394" s="114" t="s">
        <v>32</v>
      </c>
      <c r="H4394" s="312">
        <v>2104</v>
      </c>
      <c r="I4394" s="312">
        <v>1893.6</v>
      </c>
      <c r="J4394" s="312">
        <v>1704.24</v>
      </c>
      <c r="K4394" s="103"/>
      <c r="L4394" s="114"/>
      <c r="M4394" s="114"/>
      <c r="N4394" s="103"/>
      <c r="O4394" s="103" t="s">
        <v>17</v>
      </c>
    </row>
    <row r="4395" spans="1:15" ht="22.5" hidden="1">
      <c r="A4395" s="103">
        <f>MAX(A$3:A4394)+1</f>
        <v>4128</v>
      </c>
      <c r="B4395" s="103">
        <v>330804037</v>
      </c>
      <c r="C4395" s="315" t="s">
        <v>7605</v>
      </c>
      <c r="D4395" s="103"/>
      <c r="E4395" s="103"/>
      <c r="F4395" s="114" t="s">
        <v>31</v>
      </c>
      <c r="G4395" s="114" t="s">
        <v>32</v>
      </c>
      <c r="H4395" s="312">
        <v>2104</v>
      </c>
      <c r="I4395" s="312">
        <v>1893.6</v>
      </c>
      <c r="J4395" s="312">
        <v>1704.24</v>
      </c>
      <c r="K4395" s="103"/>
      <c r="L4395" s="114"/>
      <c r="M4395" s="114"/>
      <c r="N4395" s="103"/>
      <c r="O4395" s="103" t="s">
        <v>17</v>
      </c>
    </row>
    <row r="4396" spans="1:15" ht="24" hidden="1">
      <c r="A4396" s="103">
        <f>MAX(A$3:A4395)+1</f>
        <v>4129</v>
      </c>
      <c r="B4396" s="103">
        <v>330804038</v>
      </c>
      <c r="C4396" s="315" t="s">
        <v>7606</v>
      </c>
      <c r="D4396" s="103" t="s">
        <v>7607</v>
      </c>
      <c r="E4396" s="103"/>
      <c r="F4396" s="114" t="s">
        <v>36</v>
      </c>
      <c r="G4396" s="114" t="s">
        <v>32</v>
      </c>
      <c r="H4396" s="312">
        <v>2104</v>
      </c>
      <c r="I4396" s="312">
        <v>1893.6</v>
      </c>
      <c r="J4396" s="312">
        <v>1704.24</v>
      </c>
      <c r="K4396" s="103"/>
      <c r="L4396" s="114"/>
      <c r="M4396" s="114"/>
      <c r="N4396" s="103"/>
      <c r="O4396" s="103" t="s">
        <v>17</v>
      </c>
    </row>
    <row r="4397" spans="1:15" ht="22.5" hidden="1">
      <c r="A4397" s="103">
        <f>MAX(A$3:A4396)+1</f>
        <v>4130</v>
      </c>
      <c r="B4397" s="103">
        <v>330804039</v>
      </c>
      <c r="C4397" s="315" t="s">
        <v>7608</v>
      </c>
      <c r="D4397" s="103"/>
      <c r="E4397" s="103"/>
      <c r="F4397" s="114" t="s">
        <v>36</v>
      </c>
      <c r="G4397" s="114" t="s">
        <v>32</v>
      </c>
      <c r="H4397" s="312">
        <v>1920</v>
      </c>
      <c r="I4397" s="312">
        <v>1728</v>
      </c>
      <c r="J4397" s="312">
        <v>1555.2</v>
      </c>
      <c r="K4397" s="103"/>
      <c r="L4397" s="114"/>
      <c r="M4397" s="114"/>
      <c r="N4397" s="103"/>
      <c r="O4397" s="103" t="s">
        <v>17</v>
      </c>
    </row>
    <row r="4398" spans="1:15" ht="22.5" hidden="1">
      <c r="A4398" s="103">
        <f>MAX(A$3:A4397)+1</f>
        <v>4131</v>
      </c>
      <c r="B4398" s="103">
        <v>330804040</v>
      </c>
      <c r="C4398" s="315" t="s">
        <v>7609</v>
      </c>
      <c r="D4398" s="103"/>
      <c r="E4398" s="103"/>
      <c r="F4398" s="114" t="s">
        <v>31</v>
      </c>
      <c r="G4398" s="114" t="s">
        <v>32</v>
      </c>
      <c r="H4398" s="312">
        <v>1920</v>
      </c>
      <c r="I4398" s="312">
        <v>1728</v>
      </c>
      <c r="J4398" s="312">
        <v>1555.2</v>
      </c>
      <c r="K4398" s="103"/>
      <c r="L4398" s="114"/>
      <c r="M4398" s="114"/>
      <c r="N4398" s="103"/>
      <c r="O4398" s="103" t="s">
        <v>17</v>
      </c>
    </row>
    <row r="4399" spans="1:15" ht="22.5" hidden="1">
      <c r="A4399" s="103">
        <f>MAX(A$3:A4398)+1</f>
        <v>4132</v>
      </c>
      <c r="B4399" s="103">
        <v>330804041</v>
      </c>
      <c r="C4399" s="315" t="s">
        <v>7610</v>
      </c>
      <c r="D4399" s="103" t="s">
        <v>7611</v>
      </c>
      <c r="E4399" s="103" t="s">
        <v>7612</v>
      </c>
      <c r="F4399" s="114" t="s">
        <v>36</v>
      </c>
      <c r="G4399" s="114" t="s">
        <v>32</v>
      </c>
      <c r="H4399" s="312">
        <v>2104</v>
      </c>
      <c r="I4399" s="312">
        <v>1893.6</v>
      </c>
      <c r="J4399" s="312">
        <v>1704.24</v>
      </c>
      <c r="K4399" s="103"/>
      <c r="L4399" s="114"/>
      <c r="M4399" s="114"/>
      <c r="N4399" s="103"/>
      <c r="O4399" s="103" t="s">
        <v>17</v>
      </c>
    </row>
    <row r="4400" spans="1:15" ht="22.5" hidden="1">
      <c r="A4400" s="103">
        <f>MAX(A$3:A4399)+1</f>
        <v>4133</v>
      </c>
      <c r="B4400" s="103">
        <v>330804042</v>
      </c>
      <c r="C4400" s="315" t="s">
        <v>7613</v>
      </c>
      <c r="D4400" s="103"/>
      <c r="E4400" s="103"/>
      <c r="F4400" s="114" t="s">
        <v>31</v>
      </c>
      <c r="G4400" s="114" t="s">
        <v>7614</v>
      </c>
      <c r="H4400" s="308">
        <v>1362</v>
      </c>
      <c r="I4400" s="308">
        <v>1362</v>
      </c>
      <c r="J4400" s="308">
        <v>1362</v>
      </c>
      <c r="K4400" s="103"/>
      <c r="L4400" s="188"/>
      <c r="M4400" s="188"/>
      <c r="N4400" s="103"/>
      <c r="O4400" s="103" t="s">
        <v>786</v>
      </c>
    </row>
    <row r="4401" spans="1:15" ht="22.5" hidden="1">
      <c r="A4401" s="103">
        <f>MAX(A$3:A4400)+1</f>
        <v>4134</v>
      </c>
      <c r="B4401" s="103">
        <v>330804043</v>
      </c>
      <c r="C4401" s="315" t="s">
        <v>7615</v>
      </c>
      <c r="D4401" s="103" t="s">
        <v>7616</v>
      </c>
      <c r="E4401" s="103" t="s">
        <v>7565</v>
      </c>
      <c r="F4401" s="114" t="s">
        <v>31</v>
      </c>
      <c r="G4401" s="114" t="s">
        <v>7614</v>
      </c>
      <c r="H4401" s="312">
        <v>1080</v>
      </c>
      <c r="I4401" s="312">
        <v>972</v>
      </c>
      <c r="J4401" s="312">
        <v>874.8</v>
      </c>
      <c r="K4401" s="103"/>
      <c r="L4401" s="114"/>
      <c r="M4401" s="114"/>
      <c r="N4401" s="103"/>
      <c r="O4401" s="103" t="s">
        <v>17</v>
      </c>
    </row>
    <row r="4402" spans="1:15" ht="24" hidden="1">
      <c r="A4402" s="103">
        <f>MAX(A$3:A4401)+1</f>
        <v>4135</v>
      </c>
      <c r="B4402" s="103" t="s">
        <v>7617</v>
      </c>
      <c r="C4402" s="181" t="s">
        <v>7618</v>
      </c>
      <c r="D4402" s="103"/>
      <c r="E4402" s="103"/>
      <c r="F4402" s="114" t="s">
        <v>31</v>
      </c>
      <c r="G4402" s="114" t="s">
        <v>7614</v>
      </c>
      <c r="H4402" s="302">
        <v>600</v>
      </c>
      <c r="I4402" s="302">
        <v>600</v>
      </c>
      <c r="J4402" s="302">
        <v>600</v>
      </c>
      <c r="K4402" s="244" t="s">
        <v>7618</v>
      </c>
      <c r="L4402" s="114"/>
      <c r="M4402" s="114"/>
      <c r="N4402" s="103"/>
      <c r="O4402" s="103" t="s">
        <v>17</v>
      </c>
    </row>
    <row r="4403" spans="1:15" ht="22.5" hidden="1">
      <c r="A4403" s="103">
        <f>MAX(A$3:A4402)+1</f>
        <v>4136</v>
      </c>
      <c r="B4403" s="103">
        <v>330804044</v>
      </c>
      <c r="C4403" s="315" t="s">
        <v>7619</v>
      </c>
      <c r="D4403" s="103" t="s">
        <v>7620</v>
      </c>
      <c r="E4403" s="103"/>
      <c r="F4403" s="114" t="s">
        <v>31</v>
      </c>
      <c r="G4403" s="114" t="s">
        <v>32</v>
      </c>
      <c r="H4403" s="308">
        <v>1594</v>
      </c>
      <c r="I4403" s="308">
        <v>1594</v>
      </c>
      <c r="J4403" s="308">
        <v>1594</v>
      </c>
      <c r="K4403" s="103"/>
      <c r="L4403" s="188"/>
      <c r="M4403" s="188"/>
      <c r="N4403" s="103"/>
      <c r="O4403" s="103" t="s">
        <v>786</v>
      </c>
    </row>
    <row r="4404" spans="1:15" ht="22.5" hidden="1">
      <c r="A4404" s="103">
        <f>MAX(A$3:A4403)+1</f>
        <v>4137</v>
      </c>
      <c r="B4404" s="103">
        <v>330804045</v>
      </c>
      <c r="C4404" s="315" t="s">
        <v>7621</v>
      </c>
      <c r="D4404" s="103"/>
      <c r="E4404" s="103" t="s">
        <v>7622</v>
      </c>
      <c r="F4404" s="114" t="s">
        <v>36</v>
      </c>
      <c r="G4404" s="114" t="s">
        <v>32</v>
      </c>
      <c r="H4404" s="308">
        <v>2056</v>
      </c>
      <c r="I4404" s="308">
        <v>2056</v>
      </c>
      <c r="J4404" s="308">
        <v>2056</v>
      </c>
      <c r="K4404" s="103"/>
      <c r="L4404" s="188"/>
      <c r="M4404" s="188"/>
      <c r="N4404" s="103"/>
      <c r="O4404" s="103" t="s">
        <v>786</v>
      </c>
    </row>
    <row r="4405" spans="1:15" ht="22.5" hidden="1">
      <c r="A4405" s="103">
        <f>MAX(A$3:A4404)+1</f>
        <v>4138</v>
      </c>
      <c r="B4405" s="103">
        <v>330804046</v>
      </c>
      <c r="C4405" s="315" t="s">
        <v>7623</v>
      </c>
      <c r="D4405" s="103" t="s">
        <v>7624</v>
      </c>
      <c r="E4405" s="103"/>
      <c r="F4405" s="114" t="s">
        <v>36</v>
      </c>
      <c r="G4405" s="114" t="s">
        <v>32</v>
      </c>
      <c r="H4405" s="312">
        <v>2040</v>
      </c>
      <c r="I4405" s="312">
        <v>1836</v>
      </c>
      <c r="J4405" s="312">
        <v>1652.4</v>
      </c>
      <c r="K4405" s="103"/>
      <c r="L4405" s="114"/>
      <c r="M4405" s="114"/>
      <c r="N4405" s="103"/>
      <c r="O4405" s="103" t="s">
        <v>17</v>
      </c>
    </row>
    <row r="4406" spans="1:15" ht="22.5" hidden="1">
      <c r="A4406" s="103">
        <f>MAX(A$3:A4405)+1</f>
        <v>4139</v>
      </c>
      <c r="B4406" s="103">
        <v>330804047</v>
      </c>
      <c r="C4406" s="315" t="s">
        <v>7625</v>
      </c>
      <c r="D4406" s="103" t="s">
        <v>7626</v>
      </c>
      <c r="E4406" s="103"/>
      <c r="F4406" s="114" t="s">
        <v>36</v>
      </c>
      <c r="G4406" s="114" t="s">
        <v>32</v>
      </c>
      <c r="H4406" s="312">
        <v>2040</v>
      </c>
      <c r="I4406" s="312">
        <v>1836</v>
      </c>
      <c r="J4406" s="312">
        <v>1652.4</v>
      </c>
      <c r="K4406" s="103"/>
      <c r="L4406" s="114"/>
      <c r="M4406" s="114"/>
      <c r="N4406" s="103"/>
      <c r="O4406" s="103" t="s">
        <v>17</v>
      </c>
    </row>
    <row r="4407" spans="1:15" ht="22.5" hidden="1">
      <c r="A4407" s="103">
        <f>MAX(A$3:A4406)+1</f>
        <v>4140</v>
      </c>
      <c r="B4407" s="103">
        <v>330804048</v>
      </c>
      <c r="C4407" s="315" t="s">
        <v>7627</v>
      </c>
      <c r="D4407" s="103"/>
      <c r="E4407" s="103"/>
      <c r="F4407" s="114" t="s">
        <v>36</v>
      </c>
      <c r="G4407" s="114" t="s">
        <v>32</v>
      </c>
      <c r="H4407" s="312">
        <v>2040</v>
      </c>
      <c r="I4407" s="312">
        <v>1836</v>
      </c>
      <c r="J4407" s="312">
        <v>1652.4</v>
      </c>
      <c r="K4407" s="103"/>
      <c r="L4407" s="114"/>
      <c r="M4407" s="114"/>
      <c r="N4407" s="103"/>
      <c r="O4407" s="103" t="s">
        <v>17</v>
      </c>
    </row>
    <row r="4408" spans="1:15" ht="24" hidden="1">
      <c r="A4408" s="103">
        <f>MAX(A$3:A4407)+1</f>
        <v>4141</v>
      </c>
      <c r="B4408" s="103" t="s">
        <v>7628</v>
      </c>
      <c r="C4408" s="181" t="s">
        <v>7629</v>
      </c>
      <c r="D4408" s="103"/>
      <c r="E4408" s="103"/>
      <c r="F4408" s="114" t="s">
        <v>36</v>
      </c>
      <c r="G4408" s="114" t="s">
        <v>923</v>
      </c>
      <c r="H4408" s="302">
        <v>900</v>
      </c>
      <c r="I4408" s="302">
        <v>900</v>
      </c>
      <c r="J4408" s="302">
        <v>900</v>
      </c>
      <c r="K4408" s="244" t="s">
        <v>7629</v>
      </c>
      <c r="L4408" s="114"/>
      <c r="M4408" s="114"/>
      <c r="N4408" s="103"/>
      <c r="O4408" s="103" t="s">
        <v>17</v>
      </c>
    </row>
    <row r="4409" spans="1:15" ht="22.5" hidden="1">
      <c r="A4409" s="103">
        <f>MAX(A$3:A4408)+1</f>
        <v>4142</v>
      </c>
      <c r="B4409" s="103">
        <v>330804049</v>
      </c>
      <c r="C4409" s="103" t="s">
        <v>7630</v>
      </c>
      <c r="D4409" s="103"/>
      <c r="E4409" s="103"/>
      <c r="F4409" s="114" t="s">
        <v>36</v>
      </c>
      <c r="G4409" s="114" t="s">
        <v>32</v>
      </c>
      <c r="H4409" s="312">
        <v>1800</v>
      </c>
      <c r="I4409" s="312">
        <v>1620</v>
      </c>
      <c r="J4409" s="312">
        <v>1458</v>
      </c>
      <c r="K4409" s="103"/>
      <c r="L4409" s="114"/>
      <c r="M4409" s="114"/>
      <c r="N4409" s="103"/>
      <c r="O4409" s="103" t="s">
        <v>17</v>
      </c>
    </row>
    <row r="4410" spans="1:15" ht="24" hidden="1">
      <c r="A4410" s="103">
        <f>MAX(A$3:A4409)+1</f>
        <v>4143</v>
      </c>
      <c r="B4410" s="103" t="s">
        <v>7631</v>
      </c>
      <c r="C4410" s="181" t="s">
        <v>7629</v>
      </c>
      <c r="D4410" s="103"/>
      <c r="E4410" s="103"/>
      <c r="F4410" s="116" t="s">
        <v>36</v>
      </c>
      <c r="G4410" s="114" t="s">
        <v>923</v>
      </c>
      <c r="H4410" s="302">
        <v>900</v>
      </c>
      <c r="I4410" s="302">
        <v>900</v>
      </c>
      <c r="J4410" s="302">
        <v>900</v>
      </c>
      <c r="K4410" s="244" t="s">
        <v>7629</v>
      </c>
      <c r="L4410" s="114"/>
      <c r="M4410" s="114"/>
      <c r="N4410" s="103"/>
      <c r="O4410" s="103" t="s">
        <v>17</v>
      </c>
    </row>
    <row r="4411" spans="1:15" ht="22.5" hidden="1">
      <c r="A4411" s="103">
        <f>MAX(A$3:A4410)+1</f>
        <v>4144</v>
      </c>
      <c r="B4411" s="103">
        <v>330804050</v>
      </c>
      <c r="C4411" s="315" t="s">
        <v>7632</v>
      </c>
      <c r="D4411" s="286" t="s">
        <v>7633</v>
      </c>
      <c r="E4411" s="103"/>
      <c r="F4411" s="114" t="s">
        <v>31</v>
      </c>
      <c r="G4411" s="114" t="s">
        <v>798</v>
      </c>
      <c r="H4411" s="308">
        <v>1634</v>
      </c>
      <c r="I4411" s="308">
        <v>1634</v>
      </c>
      <c r="J4411" s="308">
        <v>1634</v>
      </c>
      <c r="K4411" s="103"/>
      <c r="L4411" s="188"/>
      <c r="M4411" s="188"/>
      <c r="N4411" s="103"/>
      <c r="O4411" s="103" t="s">
        <v>786</v>
      </c>
    </row>
    <row r="4412" spans="1:15" ht="22.5" hidden="1">
      <c r="A4412" s="103">
        <f>MAX(A$3:A4411)+1</f>
        <v>4145</v>
      </c>
      <c r="B4412" s="103">
        <v>330804051</v>
      </c>
      <c r="C4412" s="315" t="s">
        <v>7634</v>
      </c>
      <c r="D4412" s="286" t="s">
        <v>7635</v>
      </c>
      <c r="E4412" s="103"/>
      <c r="F4412" s="114" t="s">
        <v>31</v>
      </c>
      <c r="G4412" s="114" t="s">
        <v>32</v>
      </c>
      <c r="H4412" s="312">
        <v>1440</v>
      </c>
      <c r="I4412" s="312">
        <v>1296</v>
      </c>
      <c r="J4412" s="312">
        <v>1166.4000000000001</v>
      </c>
      <c r="K4412" s="103"/>
      <c r="L4412" s="114"/>
      <c r="M4412" s="114"/>
      <c r="N4412" s="103"/>
      <c r="O4412" s="103" t="s">
        <v>17</v>
      </c>
    </row>
    <row r="4413" spans="1:15" ht="22.5" hidden="1">
      <c r="A4413" s="103">
        <f>MAX(A$3:A4412)+1</f>
        <v>4146</v>
      </c>
      <c r="B4413" s="103">
        <v>330804052</v>
      </c>
      <c r="C4413" s="315" t="s">
        <v>7636</v>
      </c>
      <c r="D4413" s="286" t="s">
        <v>7637</v>
      </c>
      <c r="E4413" s="103" t="s">
        <v>7638</v>
      </c>
      <c r="F4413" s="114" t="s">
        <v>31</v>
      </c>
      <c r="G4413" s="114" t="s">
        <v>32</v>
      </c>
      <c r="H4413" s="312">
        <v>1440</v>
      </c>
      <c r="I4413" s="312">
        <v>1296</v>
      </c>
      <c r="J4413" s="312">
        <v>1166.4000000000001</v>
      </c>
      <c r="K4413" s="103"/>
      <c r="L4413" s="114"/>
      <c r="M4413" s="114"/>
      <c r="N4413" s="103"/>
      <c r="O4413" s="103" t="s">
        <v>17</v>
      </c>
    </row>
    <row r="4414" spans="1:15" ht="22.5" hidden="1">
      <c r="A4414" s="103">
        <f>MAX(A$3:A4413)+1</f>
        <v>4147</v>
      </c>
      <c r="B4414" s="103">
        <v>330804053</v>
      </c>
      <c r="C4414" s="315" t="s">
        <v>7639</v>
      </c>
      <c r="D4414" s="286"/>
      <c r="E4414" s="103"/>
      <c r="F4414" s="114" t="s">
        <v>31</v>
      </c>
      <c r="G4414" s="114" t="s">
        <v>32</v>
      </c>
      <c r="H4414" s="312">
        <v>1384</v>
      </c>
      <c r="I4414" s="312">
        <v>1245.5999999999999</v>
      </c>
      <c r="J4414" s="312">
        <v>1121.04</v>
      </c>
      <c r="K4414" s="103"/>
      <c r="L4414" s="114"/>
      <c r="M4414" s="114"/>
      <c r="N4414" s="103"/>
      <c r="O4414" s="103" t="s">
        <v>17</v>
      </c>
    </row>
    <row r="4415" spans="1:15" ht="22.5" hidden="1">
      <c r="A4415" s="103">
        <f>MAX(A$3:A4414)+1</f>
        <v>4148</v>
      </c>
      <c r="B4415" s="103">
        <v>330804054</v>
      </c>
      <c r="C4415" s="315" t="s">
        <v>7640</v>
      </c>
      <c r="D4415" s="286" t="s">
        <v>7641</v>
      </c>
      <c r="E4415" s="103"/>
      <c r="F4415" s="114" t="s">
        <v>31</v>
      </c>
      <c r="G4415" s="114" t="s">
        <v>32</v>
      </c>
      <c r="H4415" s="312">
        <v>960</v>
      </c>
      <c r="I4415" s="312">
        <v>864</v>
      </c>
      <c r="J4415" s="312">
        <v>777.6</v>
      </c>
      <c r="K4415" s="103"/>
      <c r="L4415" s="114"/>
      <c r="M4415" s="114"/>
      <c r="N4415" s="103"/>
      <c r="O4415" s="103" t="s">
        <v>17</v>
      </c>
    </row>
    <row r="4416" spans="1:15" ht="22.5" hidden="1">
      <c r="A4416" s="103">
        <f>MAX(A$3:A4415)+1</f>
        <v>4149</v>
      </c>
      <c r="B4416" s="103">
        <v>330804055</v>
      </c>
      <c r="C4416" s="315" t="s">
        <v>7642</v>
      </c>
      <c r="D4416" s="286" t="s">
        <v>7643</v>
      </c>
      <c r="E4416" s="103"/>
      <c r="F4416" s="114" t="s">
        <v>36</v>
      </c>
      <c r="G4416" s="114" t="s">
        <v>32</v>
      </c>
      <c r="H4416" s="312">
        <v>1560</v>
      </c>
      <c r="I4416" s="312">
        <v>1404</v>
      </c>
      <c r="J4416" s="312">
        <v>1263.5999999999999</v>
      </c>
      <c r="K4416" s="103"/>
      <c r="L4416" s="114"/>
      <c r="M4416" s="114"/>
      <c r="N4416" s="103"/>
      <c r="O4416" s="103" t="s">
        <v>17</v>
      </c>
    </row>
    <row r="4417" spans="1:15" ht="22.5" hidden="1">
      <c r="A4417" s="103">
        <f>MAX(A$3:A4416)+1</f>
        <v>4150</v>
      </c>
      <c r="B4417" s="103">
        <v>330804056</v>
      </c>
      <c r="C4417" s="315" t="s">
        <v>7644</v>
      </c>
      <c r="D4417" s="286"/>
      <c r="E4417" s="103"/>
      <c r="F4417" s="114" t="s">
        <v>31</v>
      </c>
      <c r="G4417" s="114" t="s">
        <v>32</v>
      </c>
      <c r="H4417" s="312">
        <v>1440</v>
      </c>
      <c r="I4417" s="312">
        <v>1296</v>
      </c>
      <c r="J4417" s="312">
        <v>1166.4000000000001</v>
      </c>
      <c r="K4417" s="103"/>
      <c r="L4417" s="114"/>
      <c r="M4417" s="114"/>
      <c r="N4417" s="103"/>
      <c r="O4417" s="103" t="s">
        <v>17</v>
      </c>
    </row>
    <row r="4418" spans="1:15" ht="22.5" hidden="1">
      <c r="A4418" s="103">
        <f>MAX(A$3:A4417)+1</f>
        <v>4151</v>
      </c>
      <c r="B4418" s="103">
        <v>330804057</v>
      </c>
      <c r="C4418" s="315" t="s">
        <v>7645</v>
      </c>
      <c r="D4418" s="286" t="s">
        <v>7646</v>
      </c>
      <c r="E4418" s="103"/>
      <c r="F4418" s="114" t="s">
        <v>36</v>
      </c>
      <c r="G4418" s="114" t="s">
        <v>32</v>
      </c>
      <c r="H4418" s="312">
        <v>2040</v>
      </c>
      <c r="I4418" s="312">
        <v>1836</v>
      </c>
      <c r="J4418" s="312">
        <v>1652.4</v>
      </c>
      <c r="K4418" s="103"/>
      <c r="L4418" s="114"/>
      <c r="M4418" s="114"/>
      <c r="N4418" s="103"/>
      <c r="O4418" s="103" t="s">
        <v>17</v>
      </c>
    </row>
    <row r="4419" spans="1:15" ht="22.5" hidden="1">
      <c r="A4419" s="103">
        <f>MAX(A$3:A4418)+1</f>
        <v>4152</v>
      </c>
      <c r="B4419" s="103">
        <v>330804058</v>
      </c>
      <c r="C4419" s="315" t="s">
        <v>7647</v>
      </c>
      <c r="D4419" s="286" t="s">
        <v>7648</v>
      </c>
      <c r="E4419" s="103"/>
      <c r="F4419" s="114" t="s">
        <v>31</v>
      </c>
      <c r="G4419" s="114" t="s">
        <v>32</v>
      </c>
      <c r="H4419" s="312">
        <v>1200</v>
      </c>
      <c r="I4419" s="312">
        <v>1080</v>
      </c>
      <c r="J4419" s="312">
        <v>972</v>
      </c>
      <c r="K4419" s="103"/>
      <c r="L4419" s="114"/>
      <c r="M4419" s="114"/>
      <c r="N4419" s="103"/>
      <c r="O4419" s="103" t="s">
        <v>17</v>
      </c>
    </row>
    <row r="4420" spans="1:15" ht="22.5" hidden="1">
      <c r="A4420" s="103">
        <f>MAX(A$3:A4419)+1</f>
        <v>4153</v>
      </c>
      <c r="B4420" s="103">
        <v>330804059</v>
      </c>
      <c r="C4420" s="315" t="s">
        <v>7649</v>
      </c>
      <c r="D4420" s="286"/>
      <c r="E4420" s="103"/>
      <c r="F4420" s="114" t="s">
        <v>36</v>
      </c>
      <c r="G4420" s="114" t="s">
        <v>32</v>
      </c>
      <c r="H4420" s="308">
        <v>1760</v>
      </c>
      <c r="I4420" s="308">
        <v>1760</v>
      </c>
      <c r="J4420" s="308">
        <v>1760</v>
      </c>
      <c r="K4420" s="103"/>
      <c r="L4420" s="188"/>
      <c r="M4420" s="188"/>
      <c r="N4420" s="103"/>
      <c r="O4420" s="103" t="s">
        <v>786</v>
      </c>
    </row>
    <row r="4421" spans="1:15" ht="22.5" hidden="1">
      <c r="A4421" s="103">
        <f>MAX(A$3:A4420)+1</f>
        <v>4154</v>
      </c>
      <c r="B4421" s="103">
        <v>330804060</v>
      </c>
      <c r="C4421" s="315" t="s">
        <v>7650</v>
      </c>
      <c r="D4421" s="286"/>
      <c r="E4421" s="103"/>
      <c r="F4421" s="114" t="s">
        <v>31</v>
      </c>
      <c r="G4421" s="114" t="s">
        <v>32</v>
      </c>
      <c r="H4421" s="312">
        <v>2040</v>
      </c>
      <c r="I4421" s="312">
        <v>1836</v>
      </c>
      <c r="J4421" s="312">
        <v>1652.4</v>
      </c>
      <c r="K4421" s="103"/>
      <c r="L4421" s="114"/>
      <c r="M4421" s="114"/>
      <c r="N4421" s="103"/>
      <c r="O4421" s="103" t="s">
        <v>17</v>
      </c>
    </row>
    <row r="4422" spans="1:15" ht="22.5" hidden="1">
      <c r="A4422" s="103">
        <f>MAX(A$3:A4421)+1</f>
        <v>4155</v>
      </c>
      <c r="B4422" s="103">
        <v>330804061</v>
      </c>
      <c r="C4422" s="315" t="s">
        <v>7651</v>
      </c>
      <c r="D4422" s="286" t="s">
        <v>7652</v>
      </c>
      <c r="E4422" s="103"/>
      <c r="F4422" s="114" t="s">
        <v>31</v>
      </c>
      <c r="G4422" s="114" t="s">
        <v>719</v>
      </c>
      <c r="H4422" s="308">
        <v>2080</v>
      </c>
      <c r="I4422" s="308">
        <v>2080</v>
      </c>
      <c r="J4422" s="308">
        <v>2080</v>
      </c>
      <c r="K4422" s="103"/>
      <c r="L4422" s="188"/>
      <c r="M4422" s="188"/>
      <c r="N4422" s="103"/>
      <c r="O4422" s="103" t="s">
        <v>786</v>
      </c>
    </row>
    <row r="4423" spans="1:15" ht="22.5" hidden="1">
      <c r="A4423" s="103">
        <f>MAX(A$3:A4422)+1</f>
        <v>4156</v>
      </c>
      <c r="B4423" s="103">
        <v>330804062</v>
      </c>
      <c r="C4423" s="315" t="s">
        <v>7653</v>
      </c>
      <c r="D4423" s="286" t="s">
        <v>7654</v>
      </c>
      <c r="E4423" s="103"/>
      <c r="F4423" s="114" t="s">
        <v>31</v>
      </c>
      <c r="G4423" s="114" t="s">
        <v>719</v>
      </c>
      <c r="H4423" s="308">
        <v>1164</v>
      </c>
      <c r="I4423" s="308">
        <v>1164</v>
      </c>
      <c r="J4423" s="308">
        <v>1164</v>
      </c>
      <c r="K4423" s="103"/>
      <c r="L4423" s="188"/>
      <c r="M4423" s="188"/>
      <c r="N4423" s="103"/>
      <c r="O4423" s="103" t="s">
        <v>786</v>
      </c>
    </row>
    <row r="4424" spans="1:15" ht="22.5" hidden="1">
      <c r="A4424" s="103">
        <f>MAX(A$3:A4423)+1</f>
        <v>4157</v>
      </c>
      <c r="B4424" s="103" t="s">
        <v>7655</v>
      </c>
      <c r="C4424" s="327" t="s">
        <v>7656</v>
      </c>
      <c r="D4424" s="329"/>
      <c r="E4424" s="103"/>
      <c r="F4424" s="114" t="s">
        <v>31</v>
      </c>
      <c r="G4424" s="114" t="s">
        <v>719</v>
      </c>
      <c r="H4424" s="302">
        <v>960</v>
      </c>
      <c r="I4424" s="302">
        <v>960</v>
      </c>
      <c r="J4424" s="302">
        <v>960</v>
      </c>
      <c r="K4424" s="103"/>
      <c r="L4424" s="114"/>
      <c r="M4424" s="114"/>
      <c r="N4424" s="103"/>
      <c r="O4424" s="103" t="s">
        <v>17</v>
      </c>
    </row>
    <row r="4425" spans="1:15" ht="22.5" hidden="1">
      <c r="A4425" s="103">
        <f>MAX(A$3:A4424)+1</f>
        <v>4158</v>
      </c>
      <c r="B4425" s="103" t="s">
        <v>7657</v>
      </c>
      <c r="C4425" s="327" t="s">
        <v>7658</v>
      </c>
      <c r="D4425" s="67" t="s">
        <v>7659</v>
      </c>
      <c r="E4425" s="103" t="s">
        <v>252</v>
      </c>
      <c r="F4425" s="114" t="s">
        <v>36</v>
      </c>
      <c r="G4425" s="114" t="s">
        <v>719</v>
      </c>
      <c r="H4425" s="302">
        <v>1984</v>
      </c>
      <c r="I4425" s="302">
        <v>1984</v>
      </c>
      <c r="J4425" s="302">
        <v>1984</v>
      </c>
      <c r="K4425" s="103"/>
      <c r="L4425" s="114"/>
      <c r="M4425" s="114"/>
      <c r="N4425" s="103"/>
      <c r="O4425" s="103" t="s">
        <v>17</v>
      </c>
    </row>
    <row r="4426" spans="1:15" ht="22.5" hidden="1">
      <c r="A4426" s="103">
        <f>MAX(A$3:A4425)+1</f>
        <v>4159</v>
      </c>
      <c r="B4426" s="103">
        <v>330804063</v>
      </c>
      <c r="C4426" s="315" t="s">
        <v>7660</v>
      </c>
      <c r="D4426" s="286" t="s">
        <v>7661</v>
      </c>
      <c r="E4426" s="103"/>
      <c r="F4426" s="114" t="s">
        <v>31</v>
      </c>
      <c r="G4426" s="114" t="s">
        <v>7662</v>
      </c>
      <c r="H4426" s="312">
        <v>1320</v>
      </c>
      <c r="I4426" s="312">
        <v>1188</v>
      </c>
      <c r="J4426" s="312">
        <v>1069.2</v>
      </c>
      <c r="K4426" s="103"/>
      <c r="L4426" s="114"/>
      <c r="M4426" s="114"/>
      <c r="N4426" s="103"/>
      <c r="O4426" s="103" t="s">
        <v>17</v>
      </c>
    </row>
    <row r="4427" spans="1:15" ht="22.5" hidden="1">
      <c r="A4427" s="103">
        <f>MAX(A$3:A4426)+1</f>
        <v>4160</v>
      </c>
      <c r="B4427" s="103">
        <v>330804064</v>
      </c>
      <c r="C4427" s="315" t="s">
        <v>7663</v>
      </c>
      <c r="D4427" s="286" t="s">
        <v>7664</v>
      </c>
      <c r="E4427" s="103"/>
      <c r="F4427" s="114" t="s">
        <v>36</v>
      </c>
      <c r="G4427" s="114" t="s">
        <v>32</v>
      </c>
      <c r="H4427" s="312">
        <v>1560</v>
      </c>
      <c r="I4427" s="312">
        <v>1404</v>
      </c>
      <c r="J4427" s="312">
        <v>1263.5999999999999</v>
      </c>
      <c r="K4427" s="103"/>
      <c r="L4427" s="114"/>
      <c r="M4427" s="114"/>
      <c r="N4427" s="103"/>
      <c r="O4427" s="103" t="s">
        <v>17</v>
      </c>
    </row>
    <row r="4428" spans="1:15" ht="33.75" hidden="1">
      <c r="A4428" s="103">
        <f>MAX(A$3:A4427)+1</f>
        <v>4161</v>
      </c>
      <c r="B4428" s="103">
        <v>330804065</v>
      </c>
      <c r="C4428" s="315" t="s">
        <v>7665</v>
      </c>
      <c r="D4428" s="286" t="s">
        <v>7666</v>
      </c>
      <c r="E4428" s="103"/>
      <c r="F4428" s="114" t="s">
        <v>36</v>
      </c>
      <c r="G4428" s="114" t="s">
        <v>32</v>
      </c>
      <c r="H4428" s="312">
        <v>1200</v>
      </c>
      <c r="I4428" s="312">
        <v>1080</v>
      </c>
      <c r="J4428" s="312">
        <v>972</v>
      </c>
      <c r="K4428" s="103"/>
      <c r="L4428" s="114"/>
      <c r="M4428" s="114"/>
      <c r="N4428" s="103"/>
      <c r="O4428" s="103" t="s">
        <v>17</v>
      </c>
    </row>
    <row r="4429" spans="1:15" ht="22.5" hidden="1">
      <c r="A4429" s="103">
        <f>MAX(A$3:A4428)+1</f>
        <v>4162</v>
      </c>
      <c r="B4429" s="103">
        <v>330804066</v>
      </c>
      <c r="C4429" s="315" t="s">
        <v>7667</v>
      </c>
      <c r="D4429" s="286" t="s">
        <v>7668</v>
      </c>
      <c r="E4429" s="103"/>
      <c r="F4429" s="114" t="s">
        <v>36</v>
      </c>
      <c r="G4429" s="114" t="s">
        <v>32</v>
      </c>
      <c r="H4429" s="308">
        <v>1048</v>
      </c>
      <c r="I4429" s="308">
        <v>1048</v>
      </c>
      <c r="J4429" s="308">
        <v>1048</v>
      </c>
      <c r="K4429" s="103"/>
      <c r="L4429" s="188"/>
      <c r="M4429" s="188"/>
      <c r="N4429" s="103"/>
      <c r="O4429" s="103" t="s">
        <v>786</v>
      </c>
    </row>
    <row r="4430" spans="1:15" ht="22.5" hidden="1">
      <c r="A4430" s="103">
        <f>MAX(A$3:A4429)+1</f>
        <v>4163</v>
      </c>
      <c r="B4430" s="103">
        <v>330804067</v>
      </c>
      <c r="C4430" s="315" t="s">
        <v>7669</v>
      </c>
      <c r="D4430" s="286" t="s">
        <v>7670</v>
      </c>
      <c r="E4430" s="103"/>
      <c r="F4430" s="114" t="s">
        <v>36</v>
      </c>
      <c r="G4430" s="114" t="s">
        <v>32</v>
      </c>
      <c r="H4430" s="308">
        <v>1280</v>
      </c>
      <c r="I4430" s="308">
        <v>1280</v>
      </c>
      <c r="J4430" s="308">
        <v>1280</v>
      </c>
      <c r="K4430" s="103"/>
      <c r="L4430" s="188"/>
      <c r="M4430" s="188"/>
      <c r="N4430" s="103"/>
      <c r="O4430" s="103" t="s">
        <v>786</v>
      </c>
    </row>
    <row r="4431" spans="1:15" ht="22.5" hidden="1">
      <c r="A4431" s="103">
        <f>MAX(A$3:A4430)+1</f>
        <v>4164</v>
      </c>
      <c r="B4431" s="103" t="s">
        <v>7671</v>
      </c>
      <c r="C4431" s="103" t="s">
        <v>7672</v>
      </c>
      <c r="D4431" s="103"/>
      <c r="E4431" s="103"/>
      <c r="F4431" s="114" t="s">
        <v>36</v>
      </c>
      <c r="G4431" s="114" t="s">
        <v>32</v>
      </c>
      <c r="H4431" s="302">
        <v>520</v>
      </c>
      <c r="I4431" s="302">
        <v>520</v>
      </c>
      <c r="J4431" s="302">
        <v>520</v>
      </c>
      <c r="K4431" s="103"/>
      <c r="L4431" s="114"/>
      <c r="M4431" s="114"/>
      <c r="N4431" s="103"/>
      <c r="O4431" s="103" t="s">
        <v>17</v>
      </c>
    </row>
    <row r="4432" spans="1:15" ht="22.5" hidden="1">
      <c r="A4432" s="103">
        <f>MAX(A$3:A4431)+1</f>
        <v>4165</v>
      </c>
      <c r="B4432" s="103">
        <v>330804068</v>
      </c>
      <c r="C4432" s="164" t="s">
        <v>7673</v>
      </c>
      <c r="D4432" s="103"/>
      <c r="E4432" s="103"/>
      <c r="F4432" s="114" t="s">
        <v>31</v>
      </c>
      <c r="G4432" s="114" t="s">
        <v>32</v>
      </c>
      <c r="H4432" s="302">
        <v>2016</v>
      </c>
      <c r="I4432" s="302">
        <v>2016</v>
      </c>
      <c r="J4432" s="302">
        <v>2016</v>
      </c>
      <c r="K4432" s="103"/>
      <c r="L4432" s="114"/>
      <c r="M4432" s="114"/>
      <c r="N4432" s="103"/>
      <c r="O4432" s="103" t="s">
        <v>17</v>
      </c>
    </row>
    <row r="4433" spans="1:15" ht="22.5" hidden="1">
      <c r="A4433" s="103">
        <f>MAX(A$3:A4432)+1</f>
        <v>4166</v>
      </c>
      <c r="B4433" s="103">
        <v>330804069</v>
      </c>
      <c r="C4433" s="303" t="s">
        <v>7674</v>
      </c>
      <c r="D4433" s="103"/>
      <c r="E4433" s="103"/>
      <c r="F4433" s="114" t="s">
        <v>36</v>
      </c>
      <c r="G4433" s="114" t="s">
        <v>32</v>
      </c>
      <c r="H4433" s="302">
        <v>1560</v>
      </c>
      <c r="I4433" s="302">
        <v>1560</v>
      </c>
      <c r="J4433" s="302">
        <v>1560</v>
      </c>
      <c r="K4433" s="103"/>
      <c r="L4433" s="114"/>
      <c r="M4433" s="114"/>
      <c r="N4433" s="103"/>
      <c r="O4433" s="103" t="s">
        <v>17</v>
      </c>
    </row>
    <row r="4434" spans="1:15" ht="22.5" hidden="1">
      <c r="A4434" s="103">
        <f>MAX(A$3:A4433)+1</f>
        <v>4167</v>
      </c>
      <c r="B4434" s="103">
        <v>330804070</v>
      </c>
      <c r="C4434" s="164" t="s">
        <v>7675</v>
      </c>
      <c r="D4434" s="103"/>
      <c r="E4434" s="103" t="s">
        <v>7676</v>
      </c>
      <c r="F4434" s="114" t="s">
        <v>31</v>
      </c>
      <c r="G4434" s="114" t="s">
        <v>32</v>
      </c>
      <c r="H4434" s="188">
        <v>1420</v>
      </c>
      <c r="I4434" s="188">
        <v>1420</v>
      </c>
      <c r="J4434" s="188">
        <v>1420</v>
      </c>
      <c r="K4434" s="103"/>
      <c r="L4434" s="188"/>
      <c r="M4434" s="188"/>
      <c r="N4434" s="103"/>
      <c r="O4434" s="103" t="s">
        <v>786</v>
      </c>
    </row>
    <row r="4435" spans="1:15" ht="22.5" hidden="1">
      <c r="A4435" s="103">
        <f>MAX(A$3:A4434)+1</f>
        <v>4168</v>
      </c>
      <c r="B4435" s="103">
        <v>330804071</v>
      </c>
      <c r="C4435" s="164" t="s">
        <v>7677</v>
      </c>
      <c r="D4435" s="103" t="s">
        <v>746</v>
      </c>
      <c r="E4435" s="103"/>
      <c r="F4435" s="114" t="s">
        <v>31</v>
      </c>
      <c r="G4435" s="114" t="s">
        <v>32</v>
      </c>
      <c r="H4435" s="188">
        <v>3858</v>
      </c>
      <c r="I4435" s="188">
        <v>3858</v>
      </c>
      <c r="J4435" s="188">
        <v>3858</v>
      </c>
      <c r="K4435" s="103"/>
      <c r="L4435" s="188"/>
      <c r="M4435" s="188"/>
      <c r="N4435" s="103"/>
      <c r="O4435" s="103" t="s">
        <v>786</v>
      </c>
    </row>
    <row r="4436" spans="1:15" ht="22.5" hidden="1">
      <c r="A4436" s="103">
        <f>MAX(A$3:A4435)+1</f>
        <v>4169</v>
      </c>
      <c r="B4436" s="103">
        <v>330804072</v>
      </c>
      <c r="C4436" s="303" t="s">
        <v>7678</v>
      </c>
      <c r="D4436" s="103"/>
      <c r="E4436" s="103"/>
      <c r="F4436" s="114" t="s">
        <v>31</v>
      </c>
      <c r="G4436" s="114" t="s">
        <v>5699</v>
      </c>
      <c r="H4436" s="302">
        <v>960</v>
      </c>
      <c r="I4436" s="302">
        <v>960</v>
      </c>
      <c r="J4436" s="302">
        <v>960</v>
      </c>
      <c r="K4436" s="103"/>
      <c r="L4436" s="114"/>
      <c r="M4436" s="114"/>
      <c r="N4436" s="103"/>
      <c r="O4436" s="103" t="s">
        <v>17</v>
      </c>
    </row>
    <row r="4437" spans="1:15" ht="12" hidden="1" customHeight="1">
      <c r="A4437" s="103">
        <f>MAX(A$3:A4436)+1</f>
        <v>4170</v>
      </c>
      <c r="B4437" s="103">
        <v>330804073</v>
      </c>
      <c r="C4437" s="328" t="s">
        <v>7679</v>
      </c>
      <c r="D4437" s="103" t="s">
        <v>7680</v>
      </c>
      <c r="E4437" s="103"/>
      <c r="F4437" s="118" t="s">
        <v>23</v>
      </c>
      <c r="G4437" s="188" t="s">
        <v>32</v>
      </c>
      <c r="H4437" s="373" t="s">
        <v>56</v>
      </c>
      <c r="I4437" s="374"/>
      <c r="J4437" s="375"/>
      <c r="K4437" s="104"/>
      <c r="L4437" s="114"/>
      <c r="M4437" s="114"/>
      <c r="N4437" s="103"/>
      <c r="O4437" s="103" t="s">
        <v>492</v>
      </c>
    </row>
    <row r="4438" spans="1:15" s="87" customFormat="1" ht="22.5" hidden="1">
      <c r="A4438" s="103"/>
      <c r="B4438" s="103">
        <v>3309</v>
      </c>
      <c r="C4438" s="103" t="s">
        <v>7681</v>
      </c>
      <c r="D4438" s="103"/>
      <c r="E4438" s="103"/>
      <c r="F4438" s="114"/>
      <c r="G4438" s="114"/>
      <c r="H4438" s="302"/>
      <c r="I4438" s="302"/>
      <c r="J4438" s="302"/>
      <c r="K4438" s="103"/>
      <c r="L4438" s="114"/>
      <c r="M4438" s="114"/>
      <c r="N4438" s="103"/>
      <c r="O4438" s="103" t="s">
        <v>17</v>
      </c>
    </row>
    <row r="4439" spans="1:15" ht="22.5" hidden="1">
      <c r="A4439" s="103">
        <f>MAX(A$3:A4438)+1</f>
        <v>4171</v>
      </c>
      <c r="B4439" s="103">
        <v>330900001</v>
      </c>
      <c r="C4439" s="103" t="s">
        <v>7682</v>
      </c>
      <c r="D4439" s="103"/>
      <c r="E4439" s="103"/>
      <c r="F4439" s="114" t="s">
        <v>31</v>
      </c>
      <c r="G4439" s="114" t="s">
        <v>32</v>
      </c>
      <c r="H4439" s="308">
        <v>88</v>
      </c>
      <c r="I4439" s="308">
        <v>88</v>
      </c>
      <c r="J4439" s="308">
        <v>88</v>
      </c>
      <c r="K4439" s="103"/>
      <c r="L4439" s="188"/>
      <c r="M4439" s="188"/>
      <c r="N4439" s="103"/>
      <c r="O4439" s="103" t="s">
        <v>786</v>
      </c>
    </row>
    <row r="4440" spans="1:15" ht="22.5" hidden="1">
      <c r="A4440" s="103">
        <f>MAX(A$3:A4439)+1</f>
        <v>4172</v>
      </c>
      <c r="B4440" s="103">
        <v>330900002</v>
      </c>
      <c r="C4440" s="103" t="s">
        <v>7683</v>
      </c>
      <c r="D4440" s="103" t="s">
        <v>3961</v>
      </c>
      <c r="E4440" s="103"/>
      <c r="F4440" s="114" t="s">
        <v>31</v>
      </c>
      <c r="G4440" s="114" t="s">
        <v>666</v>
      </c>
      <c r="H4440" s="308">
        <v>181</v>
      </c>
      <c r="I4440" s="308">
        <v>181</v>
      </c>
      <c r="J4440" s="308">
        <v>181</v>
      </c>
      <c r="K4440" s="103"/>
      <c r="L4440" s="188"/>
      <c r="M4440" s="188"/>
      <c r="N4440" s="103"/>
      <c r="O4440" s="103" t="s">
        <v>786</v>
      </c>
    </row>
    <row r="4441" spans="1:15" ht="22.5" hidden="1">
      <c r="A4441" s="103">
        <f>MAX(A$3:A4440)+1</f>
        <v>4173</v>
      </c>
      <c r="B4441" s="103" t="s">
        <v>7684</v>
      </c>
      <c r="C4441" s="103" t="s">
        <v>7685</v>
      </c>
      <c r="D4441" s="103"/>
      <c r="E4441" s="103"/>
      <c r="F4441" s="114" t="s">
        <v>36</v>
      </c>
      <c r="G4441" s="114" t="s">
        <v>32</v>
      </c>
      <c r="H4441" s="302" t="s">
        <v>25</v>
      </c>
      <c r="I4441" s="302" t="s">
        <v>25</v>
      </c>
      <c r="J4441" s="302" t="s">
        <v>25</v>
      </c>
      <c r="K4441" s="103"/>
      <c r="L4441" s="114"/>
      <c r="M4441" s="114"/>
      <c r="N4441" s="103"/>
      <c r="O4441" s="103" t="s">
        <v>17</v>
      </c>
    </row>
    <row r="4442" spans="1:15" ht="22.5" hidden="1">
      <c r="A4442" s="103">
        <f>MAX(A$3:A4441)+1</f>
        <v>4174</v>
      </c>
      <c r="B4442" s="103">
        <v>330900003</v>
      </c>
      <c r="C4442" s="103" t="s">
        <v>7686</v>
      </c>
      <c r="D4442" s="103"/>
      <c r="E4442" s="103"/>
      <c r="F4442" s="114" t="s">
        <v>31</v>
      </c>
      <c r="G4442" s="114" t="s">
        <v>32</v>
      </c>
      <c r="H4442" s="302">
        <v>1556</v>
      </c>
      <c r="I4442" s="302">
        <v>1556</v>
      </c>
      <c r="J4442" s="302">
        <v>1556</v>
      </c>
      <c r="K4442" s="103"/>
      <c r="L4442" s="114"/>
      <c r="M4442" s="114"/>
      <c r="N4442" s="103"/>
      <c r="O4442" s="103" t="s">
        <v>17</v>
      </c>
    </row>
    <row r="4443" spans="1:15" ht="22.5" hidden="1">
      <c r="A4443" s="103">
        <f>MAX(A$3:A4442)+1</f>
        <v>4175</v>
      </c>
      <c r="B4443" s="103">
        <v>330900004</v>
      </c>
      <c r="C4443" s="315" t="s">
        <v>7687</v>
      </c>
      <c r="D4443" s="103"/>
      <c r="E4443" s="103"/>
      <c r="F4443" s="114" t="s">
        <v>31</v>
      </c>
      <c r="G4443" s="114" t="s">
        <v>32</v>
      </c>
      <c r="H4443" s="308">
        <v>2160</v>
      </c>
      <c r="I4443" s="308">
        <v>2160</v>
      </c>
      <c r="J4443" s="308">
        <v>2160</v>
      </c>
      <c r="K4443" s="103"/>
      <c r="L4443" s="188"/>
      <c r="M4443" s="188"/>
      <c r="N4443" s="103"/>
      <c r="O4443" s="103" t="s">
        <v>786</v>
      </c>
    </row>
    <row r="4444" spans="1:15" ht="22.5" hidden="1">
      <c r="A4444" s="103">
        <f>MAX(A$3:A4443)+1</f>
        <v>4176</v>
      </c>
      <c r="B4444" s="103">
        <v>330900005</v>
      </c>
      <c r="C4444" s="315" t="s">
        <v>7688</v>
      </c>
      <c r="D4444" s="286" t="s">
        <v>7689</v>
      </c>
      <c r="E4444" s="103"/>
      <c r="F4444" s="114" t="s">
        <v>31</v>
      </c>
      <c r="G4444" s="114" t="s">
        <v>719</v>
      </c>
      <c r="H4444" s="308">
        <v>1043</v>
      </c>
      <c r="I4444" s="308">
        <v>1043</v>
      </c>
      <c r="J4444" s="308">
        <v>1043</v>
      </c>
      <c r="K4444" s="103"/>
      <c r="L4444" s="188"/>
      <c r="M4444" s="188"/>
      <c r="N4444" s="103"/>
      <c r="O4444" s="103" t="s">
        <v>786</v>
      </c>
    </row>
    <row r="4445" spans="1:15" ht="22.5" hidden="1">
      <c r="A4445" s="103">
        <f>MAX(A$3:A4444)+1</f>
        <v>4177</v>
      </c>
      <c r="B4445" s="103">
        <v>330900006</v>
      </c>
      <c r="C4445" s="315" t="s">
        <v>7690</v>
      </c>
      <c r="D4445" s="286" t="s">
        <v>7691</v>
      </c>
      <c r="E4445" s="103"/>
      <c r="F4445" s="114" t="s">
        <v>36</v>
      </c>
      <c r="G4445" s="114" t="s">
        <v>32</v>
      </c>
      <c r="H4445" s="308">
        <v>2082</v>
      </c>
      <c r="I4445" s="308">
        <v>2082</v>
      </c>
      <c r="J4445" s="308">
        <v>2082</v>
      </c>
      <c r="K4445" s="103"/>
      <c r="L4445" s="188"/>
      <c r="M4445" s="188"/>
      <c r="N4445" s="103"/>
      <c r="O4445" s="103" t="s">
        <v>786</v>
      </c>
    </row>
    <row r="4446" spans="1:15" ht="22.5" hidden="1">
      <c r="A4446" s="103">
        <f>MAX(A$3:A4445)+1</f>
        <v>4178</v>
      </c>
      <c r="B4446" s="103">
        <v>330900007</v>
      </c>
      <c r="C4446" s="315" t="s">
        <v>7692</v>
      </c>
      <c r="D4446" s="286" t="s">
        <v>7693</v>
      </c>
      <c r="E4446" s="103"/>
      <c r="F4446" s="114" t="s">
        <v>36</v>
      </c>
      <c r="G4446" s="114" t="s">
        <v>32</v>
      </c>
      <c r="H4446" s="312">
        <v>904</v>
      </c>
      <c r="I4446" s="312">
        <v>813.6</v>
      </c>
      <c r="J4446" s="312">
        <v>732.24</v>
      </c>
      <c r="K4446" s="103"/>
      <c r="L4446" s="114"/>
      <c r="M4446" s="114"/>
      <c r="N4446" s="103"/>
      <c r="O4446" s="103" t="s">
        <v>17</v>
      </c>
    </row>
    <row r="4447" spans="1:15" ht="22.5" hidden="1">
      <c r="A4447" s="103">
        <f>MAX(A$3:A4446)+1</f>
        <v>4179</v>
      </c>
      <c r="B4447" s="103">
        <v>330900008</v>
      </c>
      <c r="C4447" s="315" t="s">
        <v>7694</v>
      </c>
      <c r="D4447" s="286" t="s">
        <v>7689</v>
      </c>
      <c r="E4447" s="103"/>
      <c r="F4447" s="114" t="s">
        <v>31</v>
      </c>
      <c r="G4447" s="114" t="s">
        <v>719</v>
      </c>
      <c r="H4447" s="312">
        <v>840</v>
      </c>
      <c r="I4447" s="312">
        <v>756</v>
      </c>
      <c r="J4447" s="312">
        <v>680.4</v>
      </c>
      <c r="K4447" s="103"/>
      <c r="L4447" s="114"/>
      <c r="M4447" s="114"/>
      <c r="N4447" s="103"/>
      <c r="O4447" s="103" t="s">
        <v>17</v>
      </c>
    </row>
    <row r="4448" spans="1:15" ht="22.5" hidden="1">
      <c r="A4448" s="103">
        <f>MAX(A$3:A4447)+1</f>
        <v>4180</v>
      </c>
      <c r="B4448" s="103">
        <v>330900009</v>
      </c>
      <c r="C4448" s="315" t="s">
        <v>7695</v>
      </c>
      <c r="D4448" s="286" t="s">
        <v>7696</v>
      </c>
      <c r="E4448" s="103"/>
      <c r="F4448" s="114" t="s">
        <v>31</v>
      </c>
      <c r="G4448" s="114" t="s">
        <v>32</v>
      </c>
      <c r="H4448" s="308">
        <v>1390</v>
      </c>
      <c r="I4448" s="308">
        <v>1390</v>
      </c>
      <c r="J4448" s="308">
        <v>1390</v>
      </c>
      <c r="K4448" s="103"/>
      <c r="L4448" s="188"/>
      <c r="M4448" s="188"/>
      <c r="N4448" s="103"/>
      <c r="O4448" s="103" t="s">
        <v>786</v>
      </c>
    </row>
    <row r="4449" spans="1:15" ht="22.5" hidden="1">
      <c r="A4449" s="103">
        <f>MAX(A$3:A4448)+1</f>
        <v>4181</v>
      </c>
      <c r="B4449" s="103">
        <v>330900010</v>
      </c>
      <c r="C4449" s="315" t="s">
        <v>7697</v>
      </c>
      <c r="D4449" s="286"/>
      <c r="E4449" s="103"/>
      <c r="F4449" s="114" t="s">
        <v>36</v>
      </c>
      <c r="G4449" s="114" t="s">
        <v>32</v>
      </c>
      <c r="H4449" s="312">
        <v>1200</v>
      </c>
      <c r="I4449" s="312">
        <v>1080</v>
      </c>
      <c r="J4449" s="312">
        <v>972</v>
      </c>
      <c r="K4449" s="103"/>
      <c r="L4449" s="114"/>
      <c r="M4449" s="114"/>
      <c r="N4449" s="103"/>
      <c r="O4449" s="103" t="s">
        <v>17</v>
      </c>
    </row>
    <row r="4450" spans="1:15" ht="22.5" hidden="1">
      <c r="A4450" s="103">
        <f>MAX(A$3:A4449)+1</f>
        <v>4182</v>
      </c>
      <c r="B4450" s="103">
        <v>330900011</v>
      </c>
      <c r="C4450" s="315" t="s">
        <v>7698</v>
      </c>
      <c r="D4450" s="286" t="s">
        <v>7699</v>
      </c>
      <c r="E4450" s="103" t="s">
        <v>6079</v>
      </c>
      <c r="F4450" s="114" t="s">
        <v>31</v>
      </c>
      <c r="G4450" s="114" t="s">
        <v>32</v>
      </c>
      <c r="H4450" s="308">
        <v>2748</v>
      </c>
      <c r="I4450" s="308">
        <v>2748</v>
      </c>
      <c r="J4450" s="308">
        <v>2748</v>
      </c>
      <c r="K4450" s="103"/>
      <c r="L4450" s="188"/>
      <c r="M4450" s="188"/>
      <c r="N4450" s="103"/>
      <c r="O4450" s="103" t="s">
        <v>786</v>
      </c>
    </row>
    <row r="4451" spans="1:15" ht="22.5" hidden="1">
      <c r="A4451" s="103">
        <f>MAX(A$3:A4450)+1</f>
        <v>4183</v>
      </c>
      <c r="B4451" s="103">
        <v>330900012</v>
      </c>
      <c r="C4451" s="315" t="s">
        <v>7700</v>
      </c>
      <c r="D4451" s="286"/>
      <c r="E4451" s="103"/>
      <c r="F4451" s="114" t="s">
        <v>31</v>
      </c>
      <c r="G4451" s="114" t="s">
        <v>719</v>
      </c>
      <c r="H4451" s="308">
        <v>1909</v>
      </c>
      <c r="I4451" s="308">
        <v>1909</v>
      </c>
      <c r="J4451" s="308">
        <v>1909</v>
      </c>
      <c r="K4451" s="103"/>
      <c r="L4451" s="188"/>
      <c r="M4451" s="188"/>
      <c r="N4451" s="103"/>
      <c r="O4451" s="103" t="s">
        <v>786</v>
      </c>
    </row>
    <row r="4452" spans="1:15" ht="22.5" hidden="1">
      <c r="A4452" s="103">
        <f>MAX(A$3:A4451)+1</f>
        <v>4184</v>
      </c>
      <c r="B4452" s="103">
        <v>330900013</v>
      </c>
      <c r="C4452" s="315" t="s">
        <v>7701</v>
      </c>
      <c r="D4452" s="286"/>
      <c r="E4452" s="103"/>
      <c r="F4452" s="114" t="s">
        <v>31</v>
      </c>
      <c r="G4452" s="114" t="s">
        <v>7390</v>
      </c>
      <c r="H4452" s="312">
        <v>960</v>
      </c>
      <c r="I4452" s="312">
        <v>864</v>
      </c>
      <c r="J4452" s="312">
        <v>777.6</v>
      </c>
      <c r="K4452" s="103"/>
      <c r="L4452" s="114"/>
      <c r="M4452" s="114"/>
      <c r="N4452" s="103"/>
      <c r="O4452" s="103" t="s">
        <v>17</v>
      </c>
    </row>
    <row r="4453" spans="1:15" ht="22.5" hidden="1">
      <c r="A4453" s="103">
        <f>MAX(A$3:A4452)+1</f>
        <v>4185</v>
      </c>
      <c r="B4453" s="103">
        <v>330900014</v>
      </c>
      <c r="C4453" s="315" t="s">
        <v>7702</v>
      </c>
      <c r="D4453" s="286"/>
      <c r="E4453" s="103"/>
      <c r="F4453" s="114" t="s">
        <v>31</v>
      </c>
      <c r="G4453" s="114" t="s">
        <v>719</v>
      </c>
      <c r="H4453" s="312">
        <v>960</v>
      </c>
      <c r="I4453" s="312">
        <v>864</v>
      </c>
      <c r="J4453" s="312">
        <v>777.6</v>
      </c>
      <c r="K4453" s="103"/>
      <c r="L4453" s="114"/>
      <c r="M4453" s="114"/>
      <c r="N4453" s="103"/>
      <c r="O4453" s="103" t="s">
        <v>17</v>
      </c>
    </row>
    <row r="4454" spans="1:15" ht="22.5" hidden="1">
      <c r="A4454" s="103">
        <f>MAX(A$3:A4453)+1</f>
        <v>4186</v>
      </c>
      <c r="B4454" s="103">
        <v>330900015</v>
      </c>
      <c r="C4454" s="315" t="s">
        <v>7703</v>
      </c>
      <c r="D4454" s="286" t="s">
        <v>7704</v>
      </c>
      <c r="E4454" s="103"/>
      <c r="F4454" s="114" t="s">
        <v>31</v>
      </c>
      <c r="G4454" s="114" t="s">
        <v>32</v>
      </c>
      <c r="H4454" s="312">
        <v>1200</v>
      </c>
      <c r="I4454" s="312">
        <v>1080</v>
      </c>
      <c r="J4454" s="312">
        <v>972</v>
      </c>
      <c r="K4454" s="103"/>
      <c r="L4454" s="114"/>
      <c r="M4454" s="114"/>
      <c r="N4454" s="103"/>
      <c r="O4454" s="103" t="s">
        <v>17</v>
      </c>
    </row>
    <row r="4455" spans="1:15" ht="22.5" hidden="1">
      <c r="A4455" s="103">
        <f>MAX(A$3:A4454)+1</f>
        <v>4187</v>
      </c>
      <c r="B4455" s="103">
        <v>330900016</v>
      </c>
      <c r="C4455" s="315" t="s">
        <v>7705</v>
      </c>
      <c r="D4455" s="286"/>
      <c r="E4455" s="103"/>
      <c r="F4455" s="114" t="s">
        <v>31</v>
      </c>
      <c r="G4455" s="114" t="s">
        <v>32</v>
      </c>
      <c r="H4455" s="308">
        <v>2080</v>
      </c>
      <c r="I4455" s="308">
        <v>2080</v>
      </c>
      <c r="J4455" s="308">
        <v>2080</v>
      </c>
      <c r="K4455" s="103"/>
      <c r="L4455" s="188"/>
      <c r="M4455" s="188"/>
      <c r="N4455" s="103"/>
      <c r="O4455" s="103" t="s">
        <v>786</v>
      </c>
    </row>
    <row r="4456" spans="1:15" ht="22.5" hidden="1">
      <c r="A4456" s="103">
        <f>MAX(A$3:A4455)+1</f>
        <v>4188</v>
      </c>
      <c r="B4456" s="103">
        <v>330900017</v>
      </c>
      <c r="C4456" s="315" t="s">
        <v>7706</v>
      </c>
      <c r="D4456" s="286"/>
      <c r="E4456" s="103"/>
      <c r="F4456" s="114" t="s">
        <v>31</v>
      </c>
      <c r="G4456" s="114" t="s">
        <v>32</v>
      </c>
      <c r="H4456" s="312">
        <v>840</v>
      </c>
      <c r="I4456" s="312">
        <v>756</v>
      </c>
      <c r="J4456" s="312">
        <v>680.4</v>
      </c>
      <c r="K4456" s="103"/>
      <c r="L4456" s="114"/>
      <c r="M4456" s="114"/>
      <c r="N4456" s="103"/>
      <c r="O4456" s="103" t="s">
        <v>17</v>
      </c>
    </row>
    <row r="4457" spans="1:15" ht="22.5" hidden="1">
      <c r="A4457" s="103">
        <f>MAX(A$3:A4456)+1</f>
        <v>4189</v>
      </c>
      <c r="B4457" s="103">
        <v>330900018</v>
      </c>
      <c r="C4457" s="315" t="s">
        <v>7707</v>
      </c>
      <c r="D4457" s="286" t="s">
        <v>7708</v>
      </c>
      <c r="E4457" s="103"/>
      <c r="F4457" s="114" t="s">
        <v>31</v>
      </c>
      <c r="G4457" s="114" t="s">
        <v>32</v>
      </c>
      <c r="H4457" s="302">
        <v>1904</v>
      </c>
      <c r="I4457" s="302">
        <v>1904</v>
      </c>
      <c r="J4457" s="302">
        <v>1904</v>
      </c>
      <c r="K4457" s="103"/>
      <c r="L4457" s="126"/>
      <c r="M4457" s="126"/>
      <c r="N4457" s="103"/>
      <c r="O4457" s="103" t="s">
        <v>17</v>
      </c>
    </row>
    <row r="4458" spans="1:15" ht="22.5" hidden="1">
      <c r="A4458" s="103">
        <f>MAX(A$3:A4457)+1</f>
        <v>4190</v>
      </c>
      <c r="B4458" s="103">
        <v>330900019</v>
      </c>
      <c r="C4458" s="103" t="s">
        <v>7709</v>
      </c>
      <c r="D4458" s="103"/>
      <c r="E4458" s="103"/>
      <c r="F4458" s="114" t="s">
        <v>36</v>
      </c>
      <c r="G4458" s="114" t="s">
        <v>32</v>
      </c>
      <c r="H4458" s="308">
        <v>2400</v>
      </c>
      <c r="I4458" s="308">
        <v>2400</v>
      </c>
      <c r="J4458" s="308">
        <v>2400</v>
      </c>
      <c r="K4458" s="103"/>
      <c r="L4458" s="188"/>
      <c r="M4458" s="188"/>
      <c r="N4458" s="103"/>
      <c r="O4458" s="103" t="s">
        <v>786</v>
      </c>
    </row>
    <row r="4459" spans="1:15" ht="22.5" hidden="1">
      <c r="A4459" s="103">
        <f>MAX(A$3:A4458)+1</f>
        <v>4191</v>
      </c>
      <c r="B4459" s="103">
        <v>330900020</v>
      </c>
      <c r="C4459" s="103" t="s">
        <v>7710</v>
      </c>
      <c r="D4459" s="103"/>
      <c r="E4459" s="103" t="s">
        <v>4890</v>
      </c>
      <c r="F4459" s="114" t="s">
        <v>36</v>
      </c>
      <c r="G4459" s="114" t="s">
        <v>32</v>
      </c>
      <c r="H4459" s="308">
        <v>2952</v>
      </c>
      <c r="I4459" s="308">
        <v>2952</v>
      </c>
      <c r="J4459" s="308">
        <v>2952</v>
      </c>
      <c r="K4459" s="103"/>
      <c r="L4459" s="188"/>
      <c r="M4459" s="188"/>
      <c r="N4459" s="103"/>
      <c r="O4459" s="103" t="s">
        <v>786</v>
      </c>
    </row>
    <row r="4460" spans="1:15" ht="22.5" hidden="1">
      <c r="A4460" s="103">
        <f>MAX(A$3:A4459)+1</f>
        <v>4192</v>
      </c>
      <c r="B4460" s="103">
        <v>330900021</v>
      </c>
      <c r="C4460" s="103" t="s">
        <v>7711</v>
      </c>
      <c r="D4460" s="103" t="s">
        <v>7712</v>
      </c>
      <c r="E4460" s="103"/>
      <c r="F4460" s="114" t="s">
        <v>36</v>
      </c>
      <c r="G4460" s="114" t="s">
        <v>32</v>
      </c>
      <c r="H4460" s="302" t="s">
        <v>25</v>
      </c>
      <c r="I4460" s="302" t="s">
        <v>25</v>
      </c>
      <c r="J4460" s="302" t="s">
        <v>25</v>
      </c>
      <c r="K4460" s="103"/>
      <c r="L4460" s="114"/>
      <c r="M4460" s="114"/>
      <c r="N4460" s="103"/>
      <c r="O4460" s="103" t="s">
        <v>17</v>
      </c>
    </row>
    <row r="4461" spans="1:15" s="87" customFormat="1" ht="22.5" hidden="1">
      <c r="A4461" s="103"/>
      <c r="B4461" s="103">
        <v>3310</v>
      </c>
      <c r="C4461" s="103" t="s">
        <v>7713</v>
      </c>
      <c r="D4461" s="103"/>
      <c r="E4461" s="103"/>
      <c r="F4461" s="114"/>
      <c r="G4461" s="114"/>
      <c r="H4461" s="302"/>
      <c r="I4461" s="302"/>
      <c r="J4461" s="302"/>
      <c r="K4461" s="103"/>
      <c r="L4461" s="114"/>
      <c r="M4461" s="114"/>
      <c r="N4461" s="103"/>
      <c r="O4461" s="103" t="s">
        <v>17</v>
      </c>
    </row>
    <row r="4462" spans="1:15" s="87" customFormat="1" ht="22.5" hidden="1">
      <c r="A4462" s="103"/>
      <c r="B4462" s="103">
        <v>331001</v>
      </c>
      <c r="C4462" s="103" t="s">
        <v>7714</v>
      </c>
      <c r="D4462" s="103"/>
      <c r="E4462" s="103"/>
      <c r="F4462" s="114"/>
      <c r="G4462" s="114"/>
      <c r="H4462" s="302"/>
      <c r="I4462" s="302"/>
      <c r="J4462" s="302"/>
      <c r="K4462" s="103"/>
      <c r="L4462" s="114"/>
      <c r="M4462" s="114"/>
      <c r="N4462" s="103"/>
      <c r="O4462" s="103" t="s">
        <v>17</v>
      </c>
    </row>
    <row r="4463" spans="1:15" ht="22.5" hidden="1">
      <c r="A4463" s="103">
        <f>MAX(A$3:A4462)+1</f>
        <v>4193</v>
      </c>
      <c r="B4463" s="103">
        <v>331001001</v>
      </c>
      <c r="C4463" s="315" t="s">
        <v>7715</v>
      </c>
      <c r="D4463" s="103"/>
      <c r="E4463" s="103"/>
      <c r="F4463" s="114" t="s">
        <v>31</v>
      </c>
      <c r="G4463" s="114" t="s">
        <v>32</v>
      </c>
      <c r="H4463" s="312">
        <v>840</v>
      </c>
      <c r="I4463" s="312">
        <v>756</v>
      </c>
      <c r="J4463" s="312">
        <v>680.4</v>
      </c>
      <c r="K4463" s="103"/>
      <c r="L4463" s="114"/>
      <c r="M4463" s="114"/>
      <c r="N4463" s="103"/>
      <c r="O4463" s="103" t="s">
        <v>17</v>
      </c>
    </row>
    <row r="4464" spans="1:15" ht="22.5" hidden="1">
      <c r="A4464" s="103">
        <f>MAX(A$3:A4463)+1</f>
        <v>4194</v>
      </c>
      <c r="B4464" s="103">
        <v>331001002</v>
      </c>
      <c r="C4464" s="315" t="s">
        <v>7716</v>
      </c>
      <c r="D4464" s="286" t="s">
        <v>7717</v>
      </c>
      <c r="E4464" s="103"/>
      <c r="F4464" s="114" t="s">
        <v>31</v>
      </c>
      <c r="G4464" s="114" t="s">
        <v>32</v>
      </c>
      <c r="H4464" s="312">
        <v>1200</v>
      </c>
      <c r="I4464" s="312">
        <v>1080</v>
      </c>
      <c r="J4464" s="312">
        <v>972</v>
      </c>
      <c r="K4464" s="103"/>
      <c r="L4464" s="114"/>
      <c r="M4464" s="114"/>
      <c r="N4464" s="103"/>
      <c r="O4464" s="103" t="s">
        <v>17</v>
      </c>
    </row>
    <row r="4465" spans="1:15" ht="22.5" hidden="1">
      <c r="A4465" s="103">
        <f>MAX(A$3:A4464)+1</f>
        <v>4195</v>
      </c>
      <c r="B4465" s="103">
        <v>331001003</v>
      </c>
      <c r="C4465" s="315" t="s">
        <v>7718</v>
      </c>
      <c r="D4465" s="286" t="s">
        <v>7719</v>
      </c>
      <c r="E4465" s="103"/>
      <c r="F4465" s="114" t="s">
        <v>31</v>
      </c>
      <c r="G4465" s="114" t="s">
        <v>32</v>
      </c>
      <c r="H4465" s="312">
        <v>1200</v>
      </c>
      <c r="I4465" s="312">
        <v>1080</v>
      </c>
      <c r="J4465" s="312">
        <v>972</v>
      </c>
      <c r="K4465" s="103"/>
      <c r="L4465" s="114"/>
      <c r="M4465" s="114"/>
      <c r="N4465" s="103"/>
      <c r="O4465" s="103" t="s">
        <v>17</v>
      </c>
    </row>
    <row r="4466" spans="1:15" ht="22.5" hidden="1">
      <c r="A4466" s="103">
        <f>MAX(A$3:A4465)+1</f>
        <v>4196</v>
      </c>
      <c r="B4466" s="103">
        <v>331001004</v>
      </c>
      <c r="C4466" s="315" t="s">
        <v>7720</v>
      </c>
      <c r="D4466" s="286" t="s">
        <v>7721</v>
      </c>
      <c r="E4466" s="103"/>
      <c r="F4466" s="114" t="s">
        <v>31</v>
      </c>
      <c r="G4466" s="114" t="s">
        <v>32</v>
      </c>
      <c r="H4466" s="308">
        <v>2080</v>
      </c>
      <c r="I4466" s="308">
        <v>2080</v>
      </c>
      <c r="J4466" s="308">
        <v>2080</v>
      </c>
      <c r="K4466" s="103"/>
      <c r="L4466" s="188"/>
      <c r="M4466" s="188"/>
      <c r="N4466" s="103"/>
      <c r="O4466" s="103" t="s">
        <v>786</v>
      </c>
    </row>
    <row r="4467" spans="1:15" ht="22.5" hidden="1">
      <c r="A4467" s="103">
        <f>MAX(A$3:A4466)+1</f>
        <v>4197</v>
      </c>
      <c r="B4467" s="103">
        <v>331001005</v>
      </c>
      <c r="C4467" s="315" t="s">
        <v>7722</v>
      </c>
      <c r="D4467" s="286"/>
      <c r="E4467" s="103"/>
      <c r="F4467" s="114" t="s">
        <v>31</v>
      </c>
      <c r="G4467" s="114" t="s">
        <v>32</v>
      </c>
      <c r="H4467" s="312">
        <v>1200</v>
      </c>
      <c r="I4467" s="312">
        <v>1080</v>
      </c>
      <c r="J4467" s="312">
        <v>972</v>
      </c>
      <c r="K4467" s="103"/>
      <c r="L4467" s="114"/>
      <c r="M4467" s="114"/>
      <c r="N4467" s="103"/>
      <c r="O4467" s="103" t="s">
        <v>17</v>
      </c>
    </row>
    <row r="4468" spans="1:15" ht="22.5" hidden="1">
      <c r="A4468" s="103">
        <f>MAX(A$3:A4467)+1</f>
        <v>4198</v>
      </c>
      <c r="B4468" s="103">
        <v>331001006</v>
      </c>
      <c r="C4468" s="315" t="s">
        <v>7723</v>
      </c>
      <c r="D4468" s="286" t="s">
        <v>7724</v>
      </c>
      <c r="E4468" s="103"/>
      <c r="F4468" s="114" t="s">
        <v>31</v>
      </c>
      <c r="G4468" s="114" t="s">
        <v>32</v>
      </c>
      <c r="H4468" s="312">
        <v>1200</v>
      </c>
      <c r="I4468" s="312">
        <v>1080</v>
      </c>
      <c r="J4468" s="312">
        <v>972</v>
      </c>
      <c r="K4468" s="103"/>
      <c r="L4468" s="114"/>
      <c r="M4468" s="114"/>
      <c r="N4468" s="103"/>
      <c r="O4468" s="103" t="s">
        <v>17</v>
      </c>
    </row>
    <row r="4469" spans="1:15" ht="22.5" hidden="1">
      <c r="A4469" s="103">
        <f>MAX(A$3:A4468)+1</f>
        <v>4199</v>
      </c>
      <c r="B4469" s="103">
        <v>331001007</v>
      </c>
      <c r="C4469" s="315" t="s">
        <v>7725</v>
      </c>
      <c r="D4469" s="286" t="s">
        <v>7726</v>
      </c>
      <c r="E4469" s="103"/>
      <c r="F4469" s="114" t="s">
        <v>31</v>
      </c>
      <c r="G4469" s="114" t="s">
        <v>32</v>
      </c>
      <c r="H4469" s="312">
        <v>1200</v>
      </c>
      <c r="I4469" s="312">
        <v>1080</v>
      </c>
      <c r="J4469" s="312">
        <v>972</v>
      </c>
      <c r="K4469" s="103"/>
      <c r="L4469" s="114"/>
      <c r="M4469" s="114"/>
      <c r="N4469" s="103"/>
      <c r="O4469" s="103" t="s">
        <v>17</v>
      </c>
    </row>
    <row r="4470" spans="1:15" ht="24" hidden="1">
      <c r="A4470" s="103">
        <f>MAX(A$3:A4469)+1</f>
        <v>4200</v>
      </c>
      <c r="B4470" s="103">
        <v>331001008</v>
      </c>
      <c r="C4470" s="315" t="s">
        <v>7727</v>
      </c>
      <c r="D4470" s="286"/>
      <c r="E4470" s="103"/>
      <c r="F4470" s="114" t="s">
        <v>31</v>
      </c>
      <c r="G4470" s="114" t="s">
        <v>32</v>
      </c>
      <c r="H4470" s="312">
        <v>2040</v>
      </c>
      <c r="I4470" s="312">
        <v>1836</v>
      </c>
      <c r="J4470" s="312">
        <v>1652.4</v>
      </c>
      <c r="K4470" s="103"/>
      <c r="L4470" s="114"/>
      <c r="M4470" s="114"/>
      <c r="N4470" s="103"/>
      <c r="O4470" s="103" t="s">
        <v>17</v>
      </c>
    </row>
    <row r="4471" spans="1:15" ht="22.5" hidden="1">
      <c r="A4471" s="103">
        <f>MAX(A$3:A4470)+1</f>
        <v>4201</v>
      </c>
      <c r="B4471" s="103">
        <v>331001009</v>
      </c>
      <c r="C4471" s="315" t="s">
        <v>7728</v>
      </c>
      <c r="D4471" s="286" t="s">
        <v>7729</v>
      </c>
      <c r="E4471" s="103" t="s">
        <v>7730</v>
      </c>
      <c r="F4471" s="114" t="s">
        <v>31</v>
      </c>
      <c r="G4471" s="114" t="s">
        <v>32</v>
      </c>
      <c r="H4471" s="312">
        <v>1440</v>
      </c>
      <c r="I4471" s="312">
        <v>1296</v>
      </c>
      <c r="J4471" s="312">
        <v>1166.4000000000001</v>
      </c>
      <c r="K4471" s="103"/>
      <c r="L4471" s="114"/>
      <c r="M4471" s="114"/>
      <c r="N4471" s="103"/>
      <c r="O4471" s="103" t="s">
        <v>17</v>
      </c>
    </row>
    <row r="4472" spans="1:15" ht="22.5" hidden="1">
      <c r="A4472" s="103">
        <f>MAX(A$3:A4471)+1</f>
        <v>4202</v>
      </c>
      <c r="B4472" s="103">
        <v>331001010</v>
      </c>
      <c r="C4472" s="315" t="s">
        <v>7731</v>
      </c>
      <c r="D4472" s="286" t="s">
        <v>7732</v>
      </c>
      <c r="E4472" s="103"/>
      <c r="F4472" s="114" t="s">
        <v>23</v>
      </c>
      <c r="G4472" s="114" t="s">
        <v>32</v>
      </c>
      <c r="H4472" s="308">
        <v>2471</v>
      </c>
      <c r="I4472" s="308">
        <v>2471</v>
      </c>
      <c r="J4472" s="308">
        <v>2471</v>
      </c>
      <c r="K4472" s="103"/>
      <c r="L4472" s="188"/>
      <c r="M4472" s="188"/>
      <c r="N4472" s="103"/>
      <c r="O4472" s="103" t="s">
        <v>786</v>
      </c>
    </row>
    <row r="4473" spans="1:15" ht="22.5" hidden="1">
      <c r="A4473" s="103">
        <f>MAX(A$3:A4472)+1</f>
        <v>4203</v>
      </c>
      <c r="B4473" s="103">
        <v>331001011</v>
      </c>
      <c r="C4473" s="315" t="s">
        <v>7733</v>
      </c>
      <c r="D4473" s="286" t="s">
        <v>7734</v>
      </c>
      <c r="E4473" s="103"/>
      <c r="F4473" s="114" t="s">
        <v>31</v>
      </c>
      <c r="G4473" s="114" t="s">
        <v>32</v>
      </c>
      <c r="H4473" s="302">
        <v>4600</v>
      </c>
      <c r="I4473" s="302">
        <v>4600</v>
      </c>
      <c r="J4473" s="302">
        <v>4600</v>
      </c>
      <c r="K4473" s="103"/>
      <c r="L4473" s="126"/>
      <c r="M4473" s="126"/>
      <c r="N4473" s="103"/>
      <c r="O4473" s="103" t="s">
        <v>17</v>
      </c>
    </row>
    <row r="4474" spans="1:15" ht="22.5" hidden="1">
      <c r="A4474" s="103">
        <f>MAX(A$3:A4473)+1</f>
        <v>4204</v>
      </c>
      <c r="B4474" s="103" t="s">
        <v>7735</v>
      </c>
      <c r="C4474" s="103" t="s">
        <v>7733</v>
      </c>
      <c r="D4474" s="103" t="s">
        <v>7736</v>
      </c>
      <c r="E4474" s="103"/>
      <c r="F4474" s="114" t="s">
        <v>31</v>
      </c>
      <c r="G4474" s="114" t="s">
        <v>32</v>
      </c>
      <c r="H4474" s="302">
        <f t="shared" ref="H4474:J4474" si="25">1.75*400</f>
        <v>700</v>
      </c>
      <c r="I4474" s="302">
        <f t="shared" si="25"/>
        <v>700</v>
      </c>
      <c r="J4474" s="302">
        <f t="shared" si="25"/>
        <v>700</v>
      </c>
      <c r="K4474" s="103"/>
      <c r="L4474" s="114"/>
      <c r="M4474" s="114"/>
      <c r="N4474" s="103"/>
      <c r="O4474" s="103" t="s">
        <v>17</v>
      </c>
    </row>
    <row r="4475" spans="1:15" ht="22.5" hidden="1">
      <c r="A4475" s="103">
        <f>MAX(A$3:A4474)+1</f>
        <v>4205</v>
      </c>
      <c r="B4475" s="103">
        <v>331001012</v>
      </c>
      <c r="C4475" s="315" t="s">
        <v>7737</v>
      </c>
      <c r="D4475" s="286" t="s">
        <v>7738</v>
      </c>
      <c r="E4475" s="103"/>
      <c r="F4475" s="114" t="s">
        <v>31</v>
      </c>
      <c r="G4475" s="114" t="s">
        <v>32</v>
      </c>
      <c r="H4475" s="312">
        <v>2640</v>
      </c>
      <c r="I4475" s="312">
        <v>2376</v>
      </c>
      <c r="J4475" s="312">
        <v>2138.4</v>
      </c>
      <c r="K4475" s="103"/>
      <c r="L4475" s="114"/>
      <c r="M4475" s="114"/>
      <c r="N4475" s="103"/>
      <c r="O4475" s="103" t="s">
        <v>17</v>
      </c>
    </row>
    <row r="4476" spans="1:15" ht="22.5" hidden="1">
      <c r="A4476" s="103">
        <f>MAX(A$3:A4475)+1</f>
        <v>4206</v>
      </c>
      <c r="B4476" s="103">
        <v>331001013</v>
      </c>
      <c r="C4476" s="315" t="s">
        <v>7739</v>
      </c>
      <c r="D4476" s="286"/>
      <c r="E4476" s="103"/>
      <c r="F4476" s="114" t="s">
        <v>31</v>
      </c>
      <c r="G4476" s="114" t="s">
        <v>32</v>
      </c>
      <c r="H4476" s="312">
        <v>2640</v>
      </c>
      <c r="I4476" s="312">
        <v>2376</v>
      </c>
      <c r="J4476" s="312">
        <v>2138.4</v>
      </c>
      <c r="K4476" s="103"/>
      <c r="L4476" s="114"/>
      <c r="M4476" s="114"/>
      <c r="N4476" s="103"/>
      <c r="O4476" s="103" t="s">
        <v>17</v>
      </c>
    </row>
    <row r="4477" spans="1:15" ht="22.5" hidden="1">
      <c r="A4477" s="103">
        <f>MAX(A$3:A4476)+1</f>
        <v>4207</v>
      </c>
      <c r="B4477" s="103">
        <v>331001014</v>
      </c>
      <c r="C4477" s="315" t="s">
        <v>7740</v>
      </c>
      <c r="D4477" s="286"/>
      <c r="E4477" s="103"/>
      <c r="F4477" s="114" t="s">
        <v>31</v>
      </c>
      <c r="G4477" s="114" t="s">
        <v>32</v>
      </c>
      <c r="H4477" s="308">
        <v>5704</v>
      </c>
      <c r="I4477" s="308">
        <v>5704</v>
      </c>
      <c r="J4477" s="308">
        <v>5704</v>
      </c>
      <c r="K4477" s="103"/>
      <c r="L4477" s="188"/>
      <c r="M4477" s="188"/>
      <c r="N4477" s="103"/>
      <c r="O4477" s="103" t="s">
        <v>786</v>
      </c>
    </row>
    <row r="4478" spans="1:15" ht="22.5" hidden="1">
      <c r="A4478" s="103">
        <f>MAX(A$3:A4477)+1</f>
        <v>4208</v>
      </c>
      <c r="B4478" s="103">
        <v>331001015</v>
      </c>
      <c r="C4478" s="315" t="s">
        <v>7741</v>
      </c>
      <c r="D4478" s="286"/>
      <c r="E4478" s="103"/>
      <c r="F4478" s="114" t="s">
        <v>31</v>
      </c>
      <c r="G4478" s="114" t="s">
        <v>32</v>
      </c>
      <c r="H4478" s="308">
        <v>3160</v>
      </c>
      <c r="I4478" s="308">
        <v>3160</v>
      </c>
      <c r="J4478" s="308">
        <v>3160</v>
      </c>
      <c r="K4478" s="103"/>
      <c r="L4478" s="188"/>
      <c r="M4478" s="188"/>
      <c r="N4478" s="103"/>
      <c r="O4478" s="103" t="s">
        <v>786</v>
      </c>
    </row>
    <row r="4479" spans="1:15" ht="22.5" hidden="1">
      <c r="A4479" s="103">
        <f>MAX(A$3:A4478)+1</f>
        <v>4209</v>
      </c>
      <c r="B4479" s="103">
        <v>331001016</v>
      </c>
      <c r="C4479" s="315" t="s">
        <v>7742</v>
      </c>
      <c r="D4479" s="286" t="s">
        <v>7743</v>
      </c>
      <c r="E4479" s="103"/>
      <c r="F4479" s="114" t="s">
        <v>31</v>
      </c>
      <c r="G4479" s="114" t="s">
        <v>32</v>
      </c>
      <c r="H4479" s="312">
        <v>1800</v>
      </c>
      <c r="I4479" s="312">
        <v>1620</v>
      </c>
      <c r="J4479" s="312">
        <v>1458</v>
      </c>
      <c r="K4479" s="103"/>
      <c r="L4479" s="114"/>
      <c r="M4479" s="114"/>
      <c r="N4479" s="103"/>
      <c r="O4479" s="103" t="s">
        <v>17</v>
      </c>
    </row>
    <row r="4480" spans="1:15" ht="22.5" hidden="1">
      <c r="A4480" s="103">
        <f>MAX(A$3:A4479)+1</f>
        <v>4210</v>
      </c>
      <c r="B4480" s="103">
        <v>331001017</v>
      </c>
      <c r="C4480" s="315" t="s">
        <v>7744</v>
      </c>
      <c r="D4480" s="286" t="s">
        <v>7745</v>
      </c>
      <c r="E4480" s="103"/>
      <c r="F4480" s="114" t="s">
        <v>31</v>
      </c>
      <c r="G4480" s="114" t="s">
        <v>32</v>
      </c>
      <c r="H4480" s="308">
        <v>3046</v>
      </c>
      <c r="I4480" s="308">
        <v>3046</v>
      </c>
      <c r="J4480" s="308">
        <v>3046</v>
      </c>
      <c r="K4480" s="103"/>
      <c r="L4480" s="188"/>
      <c r="M4480" s="188"/>
      <c r="N4480" s="103"/>
      <c r="O4480" s="103" t="s">
        <v>786</v>
      </c>
    </row>
    <row r="4481" spans="1:15" ht="22.5" hidden="1">
      <c r="A4481" s="103">
        <f>MAX(A$3:A4480)+1</f>
        <v>4211</v>
      </c>
      <c r="B4481" s="103">
        <v>331001018</v>
      </c>
      <c r="C4481" s="315" t="s">
        <v>7746</v>
      </c>
      <c r="D4481" s="286" t="s">
        <v>7747</v>
      </c>
      <c r="E4481" s="103"/>
      <c r="F4481" s="114" t="s">
        <v>31</v>
      </c>
      <c r="G4481" s="114" t="s">
        <v>32</v>
      </c>
      <c r="H4481" s="312">
        <v>3080</v>
      </c>
      <c r="I4481" s="312">
        <v>2772</v>
      </c>
      <c r="J4481" s="312">
        <v>2494.8000000000002</v>
      </c>
      <c r="K4481" s="103"/>
      <c r="L4481" s="114"/>
      <c r="M4481" s="114"/>
      <c r="N4481" s="103"/>
      <c r="O4481" s="103" t="s">
        <v>17</v>
      </c>
    </row>
    <row r="4482" spans="1:15" ht="22.5" hidden="1">
      <c r="A4482" s="103">
        <f>MAX(A$3:A4481)+1</f>
        <v>4212</v>
      </c>
      <c r="B4482" s="103">
        <v>331001019</v>
      </c>
      <c r="C4482" s="315" t="s">
        <v>7748</v>
      </c>
      <c r="D4482" s="286"/>
      <c r="E4482" s="103"/>
      <c r="F4482" s="114" t="s">
        <v>31</v>
      </c>
      <c r="G4482" s="114" t="s">
        <v>32</v>
      </c>
      <c r="H4482" s="312">
        <v>1320</v>
      </c>
      <c r="I4482" s="312">
        <v>1188</v>
      </c>
      <c r="J4482" s="312">
        <v>1069.2</v>
      </c>
      <c r="K4482" s="103"/>
      <c r="L4482" s="114"/>
      <c r="M4482" s="114"/>
      <c r="N4482" s="103"/>
      <c r="O4482" s="103" t="s">
        <v>17</v>
      </c>
    </row>
    <row r="4483" spans="1:15" ht="22.5" hidden="1">
      <c r="A4483" s="103">
        <f>MAX(A$3:A4482)+1</f>
        <v>4213</v>
      </c>
      <c r="B4483" s="103">
        <v>331001020</v>
      </c>
      <c r="C4483" s="315" t="s">
        <v>7749</v>
      </c>
      <c r="D4483" s="286" t="s">
        <v>7750</v>
      </c>
      <c r="E4483" s="103"/>
      <c r="F4483" s="114" t="s">
        <v>31</v>
      </c>
      <c r="G4483" s="114" t="s">
        <v>32</v>
      </c>
      <c r="H4483" s="312">
        <v>3000</v>
      </c>
      <c r="I4483" s="312">
        <v>2700</v>
      </c>
      <c r="J4483" s="312">
        <v>2430</v>
      </c>
      <c r="K4483" s="103"/>
      <c r="L4483" s="114"/>
      <c r="M4483" s="114"/>
      <c r="N4483" s="103"/>
      <c r="O4483" s="103" t="s">
        <v>17</v>
      </c>
    </row>
    <row r="4484" spans="1:15" ht="22.5" hidden="1">
      <c r="A4484" s="103">
        <f>MAX(A$3:A4483)+1</f>
        <v>4214</v>
      </c>
      <c r="B4484" s="103">
        <v>331001021</v>
      </c>
      <c r="C4484" s="315" t="s">
        <v>7751</v>
      </c>
      <c r="D4484" s="286" t="s">
        <v>7752</v>
      </c>
      <c r="E4484" s="103"/>
      <c r="F4484" s="114" t="s">
        <v>31</v>
      </c>
      <c r="G4484" s="114" t="s">
        <v>32</v>
      </c>
      <c r="H4484" s="312">
        <v>1560</v>
      </c>
      <c r="I4484" s="312">
        <v>1404</v>
      </c>
      <c r="J4484" s="312">
        <v>1263.5999999999999</v>
      </c>
      <c r="K4484" s="103"/>
      <c r="L4484" s="114"/>
      <c r="M4484" s="114"/>
      <c r="N4484" s="103"/>
      <c r="O4484" s="103" t="s">
        <v>17</v>
      </c>
    </row>
    <row r="4485" spans="1:15" ht="22.5" hidden="1">
      <c r="A4485" s="103">
        <f>MAX(A$3:A4484)+1</f>
        <v>4215</v>
      </c>
      <c r="B4485" s="103">
        <v>331001022</v>
      </c>
      <c r="C4485" s="315" t="s">
        <v>7753</v>
      </c>
      <c r="D4485" s="286" t="s">
        <v>7754</v>
      </c>
      <c r="E4485" s="103"/>
      <c r="F4485" s="114" t="s">
        <v>31</v>
      </c>
      <c r="G4485" s="114" t="s">
        <v>32</v>
      </c>
      <c r="H4485" s="302">
        <v>3888</v>
      </c>
      <c r="I4485" s="302">
        <v>3888</v>
      </c>
      <c r="J4485" s="302">
        <v>3888</v>
      </c>
      <c r="K4485" s="103"/>
      <c r="L4485" s="126"/>
      <c r="M4485" s="126"/>
      <c r="N4485" s="103"/>
      <c r="O4485" s="103" t="s">
        <v>17</v>
      </c>
    </row>
    <row r="4486" spans="1:15" ht="22.5" hidden="1">
      <c r="A4486" s="103">
        <f>MAX(A$3:A4485)+1</f>
        <v>4216</v>
      </c>
      <c r="B4486" s="103">
        <v>331001023</v>
      </c>
      <c r="C4486" s="315" t="s">
        <v>7755</v>
      </c>
      <c r="D4486" s="286" t="s">
        <v>7756</v>
      </c>
      <c r="E4486" s="103"/>
      <c r="F4486" s="114" t="s">
        <v>31</v>
      </c>
      <c r="G4486" s="114" t="s">
        <v>32</v>
      </c>
      <c r="H4486" s="302">
        <v>5256</v>
      </c>
      <c r="I4486" s="302">
        <v>5256</v>
      </c>
      <c r="J4486" s="302">
        <v>5256</v>
      </c>
      <c r="K4486" s="103"/>
      <c r="L4486" s="126"/>
      <c r="M4486" s="126"/>
      <c r="N4486" s="103"/>
      <c r="O4486" s="103" t="s">
        <v>17</v>
      </c>
    </row>
    <row r="4487" spans="1:15" s="87" customFormat="1" ht="22.5" hidden="1">
      <c r="A4487" s="103"/>
      <c r="B4487" s="103">
        <v>331002</v>
      </c>
      <c r="C4487" s="103" t="s">
        <v>7757</v>
      </c>
      <c r="D4487" s="103"/>
      <c r="E4487" s="103"/>
      <c r="F4487" s="114"/>
      <c r="G4487" s="114"/>
      <c r="H4487" s="302"/>
      <c r="I4487" s="302"/>
      <c r="J4487" s="302"/>
      <c r="K4487" s="103"/>
      <c r="L4487" s="114"/>
      <c r="M4487" s="114"/>
      <c r="N4487" s="103"/>
      <c r="O4487" s="103" t="s">
        <v>17</v>
      </c>
    </row>
    <row r="4488" spans="1:15" ht="22.5" hidden="1">
      <c r="A4488" s="103">
        <f>MAX(A$3:A4487)+1</f>
        <v>4217</v>
      </c>
      <c r="B4488" s="103">
        <v>331002001</v>
      </c>
      <c r="C4488" s="103" t="s">
        <v>7758</v>
      </c>
      <c r="D4488" s="103" t="s">
        <v>7759</v>
      </c>
      <c r="E4488" s="103"/>
      <c r="F4488" s="114" t="s">
        <v>31</v>
      </c>
      <c r="G4488" s="114" t="s">
        <v>32</v>
      </c>
      <c r="H4488" s="308">
        <v>1099</v>
      </c>
      <c r="I4488" s="308">
        <v>1099</v>
      </c>
      <c r="J4488" s="308">
        <v>1099</v>
      </c>
      <c r="K4488" s="103"/>
      <c r="L4488" s="188"/>
      <c r="M4488" s="188"/>
      <c r="N4488" s="103"/>
      <c r="O4488" s="103" t="s">
        <v>786</v>
      </c>
    </row>
    <row r="4489" spans="1:15" ht="22.5" hidden="1">
      <c r="A4489" s="103">
        <f>MAX(A$3:A4488)+1</f>
        <v>4218</v>
      </c>
      <c r="B4489" s="103">
        <v>331002002</v>
      </c>
      <c r="C4489" s="103" t="s">
        <v>7760</v>
      </c>
      <c r="D4489" s="103"/>
      <c r="E4489" s="103"/>
      <c r="F4489" s="114" t="s">
        <v>31</v>
      </c>
      <c r="G4489" s="114" t="s">
        <v>32</v>
      </c>
      <c r="H4489" s="312">
        <v>840</v>
      </c>
      <c r="I4489" s="312">
        <v>756</v>
      </c>
      <c r="J4489" s="312">
        <v>680.4</v>
      </c>
      <c r="K4489" s="103"/>
      <c r="L4489" s="114"/>
      <c r="M4489" s="114"/>
      <c r="N4489" s="103"/>
      <c r="O4489" s="103" t="s">
        <v>17</v>
      </c>
    </row>
    <row r="4490" spans="1:15" ht="22.5" hidden="1">
      <c r="A4490" s="103">
        <f>MAX(A$3:A4489)+1</f>
        <v>4219</v>
      </c>
      <c r="B4490" s="103">
        <v>331002003</v>
      </c>
      <c r="C4490" s="103" t="s">
        <v>7761</v>
      </c>
      <c r="D4490" s="103"/>
      <c r="E4490" s="103"/>
      <c r="F4490" s="114" t="s">
        <v>31</v>
      </c>
      <c r="G4490" s="114" t="s">
        <v>32</v>
      </c>
      <c r="H4490" s="302">
        <v>2472</v>
      </c>
      <c r="I4490" s="302">
        <v>2472</v>
      </c>
      <c r="J4490" s="302">
        <v>2472</v>
      </c>
      <c r="K4490" s="103"/>
      <c r="L4490" s="126"/>
      <c r="M4490" s="126"/>
      <c r="N4490" s="103"/>
      <c r="O4490" s="103" t="s">
        <v>17</v>
      </c>
    </row>
    <row r="4491" spans="1:15" ht="33.75" hidden="1">
      <c r="A4491" s="103">
        <f>MAX(A$3:A4490)+1</f>
        <v>4220</v>
      </c>
      <c r="B4491" s="103">
        <v>331002004</v>
      </c>
      <c r="C4491" s="103" t="s">
        <v>7762</v>
      </c>
      <c r="D4491" s="286" t="s">
        <v>7763</v>
      </c>
      <c r="E4491" s="103"/>
      <c r="F4491" s="114" t="s">
        <v>31</v>
      </c>
      <c r="G4491" s="114" t="s">
        <v>32</v>
      </c>
      <c r="H4491" s="302">
        <v>2432</v>
      </c>
      <c r="I4491" s="302">
        <v>2432</v>
      </c>
      <c r="J4491" s="302">
        <v>2432</v>
      </c>
      <c r="K4491" s="103"/>
      <c r="L4491" s="126"/>
      <c r="M4491" s="126"/>
      <c r="N4491" s="103"/>
      <c r="O4491" s="103" t="s">
        <v>17</v>
      </c>
    </row>
    <row r="4492" spans="1:15" ht="22.5" hidden="1">
      <c r="A4492" s="103">
        <f>MAX(A$3:A4491)+1</f>
        <v>4221</v>
      </c>
      <c r="B4492" s="103">
        <v>331002005</v>
      </c>
      <c r="C4492" s="103" t="s">
        <v>7764</v>
      </c>
      <c r="D4492" s="286" t="s">
        <v>7765</v>
      </c>
      <c r="E4492" s="103"/>
      <c r="F4492" s="114" t="s">
        <v>31</v>
      </c>
      <c r="G4492" s="114" t="s">
        <v>32</v>
      </c>
      <c r="H4492" s="302">
        <v>3680</v>
      </c>
      <c r="I4492" s="302">
        <v>3680</v>
      </c>
      <c r="J4492" s="302">
        <v>3680</v>
      </c>
      <c r="K4492" s="103"/>
      <c r="L4492" s="126"/>
      <c r="M4492" s="126"/>
      <c r="N4492" s="103"/>
      <c r="O4492" s="103" t="s">
        <v>17</v>
      </c>
    </row>
    <row r="4493" spans="1:15" ht="22.5" hidden="1">
      <c r="A4493" s="103">
        <f>MAX(A$3:A4492)+1</f>
        <v>4222</v>
      </c>
      <c r="B4493" s="103">
        <v>331002006</v>
      </c>
      <c r="C4493" s="103" t="s">
        <v>7766</v>
      </c>
      <c r="D4493" s="103" t="s">
        <v>7767</v>
      </c>
      <c r="E4493" s="103"/>
      <c r="F4493" s="114" t="s">
        <v>31</v>
      </c>
      <c r="G4493" s="114" t="s">
        <v>32</v>
      </c>
      <c r="H4493" s="308">
        <v>4251</v>
      </c>
      <c r="I4493" s="308">
        <v>4251</v>
      </c>
      <c r="J4493" s="308">
        <v>4251</v>
      </c>
      <c r="K4493" s="103"/>
      <c r="L4493" s="188"/>
      <c r="M4493" s="188"/>
      <c r="N4493" s="103"/>
      <c r="O4493" s="103" t="s">
        <v>786</v>
      </c>
    </row>
    <row r="4494" spans="1:15" ht="22.5" hidden="1">
      <c r="A4494" s="103">
        <f>MAX(A$3:A4493)+1</f>
        <v>4223</v>
      </c>
      <c r="B4494" s="103">
        <v>331002007</v>
      </c>
      <c r="C4494" s="103" t="s">
        <v>7768</v>
      </c>
      <c r="D4494" s="103"/>
      <c r="E4494" s="103"/>
      <c r="F4494" s="114" t="s">
        <v>31</v>
      </c>
      <c r="G4494" s="114" t="s">
        <v>32</v>
      </c>
      <c r="H4494" s="308">
        <v>2560</v>
      </c>
      <c r="I4494" s="308">
        <v>2560</v>
      </c>
      <c r="J4494" s="308">
        <v>2560</v>
      </c>
      <c r="K4494" s="103"/>
      <c r="L4494" s="188"/>
      <c r="M4494" s="188"/>
      <c r="N4494" s="103"/>
      <c r="O4494" s="103" t="s">
        <v>786</v>
      </c>
    </row>
    <row r="4495" spans="1:15" ht="22.5" hidden="1">
      <c r="A4495" s="103">
        <f>MAX(A$3:A4494)+1</f>
        <v>4224</v>
      </c>
      <c r="B4495" s="103">
        <v>331002008</v>
      </c>
      <c r="C4495" s="103" t="s">
        <v>7769</v>
      </c>
      <c r="D4495" s="103" t="s">
        <v>7770</v>
      </c>
      <c r="E4495" s="103"/>
      <c r="F4495" s="114" t="s">
        <v>31</v>
      </c>
      <c r="G4495" s="114" t="s">
        <v>32</v>
      </c>
      <c r="H4495" s="302">
        <v>3200</v>
      </c>
      <c r="I4495" s="302">
        <v>3200</v>
      </c>
      <c r="J4495" s="302">
        <v>3200</v>
      </c>
      <c r="K4495" s="103"/>
      <c r="L4495" s="114"/>
      <c r="M4495" s="114"/>
      <c r="N4495" s="103"/>
      <c r="O4495" s="103" t="s">
        <v>17</v>
      </c>
    </row>
    <row r="4496" spans="1:15" ht="22.5" hidden="1">
      <c r="A4496" s="103">
        <f>MAX(A$3:A4495)+1</f>
        <v>4225</v>
      </c>
      <c r="B4496" s="103">
        <v>331002009</v>
      </c>
      <c r="C4496" s="103" t="s">
        <v>7771</v>
      </c>
      <c r="D4496" s="103" t="s">
        <v>7772</v>
      </c>
      <c r="E4496" s="103" t="s">
        <v>7773</v>
      </c>
      <c r="F4496" s="114" t="s">
        <v>31</v>
      </c>
      <c r="G4496" s="114" t="s">
        <v>32</v>
      </c>
      <c r="H4496" s="312">
        <v>600</v>
      </c>
      <c r="I4496" s="312">
        <v>540</v>
      </c>
      <c r="J4496" s="312">
        <v>486</v>
      </c>
      <c r="K4496" s="103"/>
      <c r="L4496" s="114"/>
      <c r="M4496" s="114"/>
      <c r="N4496" s="103"/>
      <c r="O4496" s="103" t="s">
        <v>17</v>
      </c>
    </row>
    <row r="4497" spans="1:15" ht="22.5" hidden="1">
      <c r="A4497" s="103">
        <f>MAX(A$3:A4496)+1</f>
        <v>4226</v>
      </c>
      <c r="B4497" s="103">
        <v>331002010</v>
      </c>
      <c r="C4497" s="103" t="s">
        <v>7774</v>
      </c>
      <c r="D4497" s="103"/>
      <c r="E4497" s="103"/>
      <c r="F4497" s="114" t="s">
        <v>31</v>
      </c>
      <c r="G4497" s="114" t="s">
        <v>32</v>
      </c>
      <c r="H4497" s="312">
        <v>600</v>
      </c>
      <c r="I4497" s="312">
        <v>540</v>
      </c>
      <c r="J4497" s="312">
        <v>486</v>
      </c>
      <c r="K4497" s="103"/>
      <c r="L4497" s="114"/>
      <c r="M4497" s="114"/>
      <c r="N4497" s="103"/>
      <c r="O4497" s="103" t="s">
        <v>17</v>
      </c>
    </row>
    <row r="4498" spans="1:15" ht="22.5" hidden="1">
      <c r="A4498" s="103">
        <f>MAX(A$3:A4497)+1</f>
        <v>4227</v>
      </c>
      <c r="B4498" s="103">
        <v>331002011</v>
      </c>
      <c r="C4498" s="103" t="s">
        <v>7775</v>
      </c>
      <c r="D4498" s="103"/>
      <c r="E4498" s="103"/>
      <c r="F4498" s="114" t="s">
        <v>31</v>
      </c>
      <c r="G4498" s="114" t="s">
        <v>32</v>
      </c>
      <c r="H4498" s="308">
        <v>1069</v>
      </c>
      <c r="I4498" s="308">
        <v>1069</v>
      </c>
      <c r="J4498" s="308">
        <v>1069</v>
      </c>
      <c r="K4498" s="103"/>
      <c r="L4498" s="188"/>
      <c r="M4498" s="188"/>
      <c r="N4498" s="103"/>
      <c r="O4498" s="103" t="s">
        <v>786</v>
      </c>
    </row>
    <row r="4499" spans="1:15" ht="22.5" hidden="1">
      <c r="A4499" s="103">
        <f>MAX(A$3:A4498)+1</f>
        <v>4228</v>
      </c>
      <c r="B4499" s="133" t="s">
        <v>7776</v>
      </c>
      <c r="C4499" s="134" t="s">
        <v>7777</v>
      </c>
      <c r="E4499" s="150"/>
      <c r="F4499" s="95" t="s">
        <v>23</v>
      </c>
      <c r="G4499" s="147" t="s">
        <v>32</v>
      </c>
      <c r="H4499" s="302" t="s">
        <v>56</v>
      </c>
      <c r="I4499" s="302" t="s">
        <v>56</v>
      </c>
      <c r="J4499" s="302" t="s">
        <v>56</v>
      </c>
      <c r="K4499" s="244" t="s">
        <v>336</v>
      </c>
      <c r="L4499" s="114"/>
      <c r="M4499" s="114"/>
      <c r="N4499" s="103"/>
      <c r="O4499" s="103" t="s">
        <v>17</v>
      </c>
    </row>
    <row r="4500" spans="1:15" ht="22.5" hidden="1">
      <c r="A4500" s="103">
        <f>MAX(A$3:A4499)+1</f>
        <v>4229</v>
      </c>
      <c r="B4500" s="103">
        <v>331002012</v>
      </c>
      <c r="C4500" s="103" t="s">
        <v>7778</v>
      </c>
      <c r="D4500" s="103" t="s">
        <v>7779</v>
      </c>
      <c r="E4500" s="103"/>
      <c r="F4500" s="114" t="s">
        <v>31</v>
      </c>
      <c r="G4500" s="114" t="s">
        <v>32</v>
      </c>
      <c r="H4500" s="312">
        <v>960</v>
      </c>
      <c r="I4500" s="312">
        <v>864</v>
      </c>
      <c r="J4500" s="312">
        <v>777.6</v>
      </c>
      <c r="K4500" s="103"/>
      <c r="L4500" s="114"/>
      <c r="M4500" s="114"/>
      <c r="N4500" s="103"/>
      <c r="O4500" s="103" t="s">
        <v>17</v>
      </c>
    </row>
    <row r="4501" spans="1:15" ht="22.5" hidden="1">
      <c r="A4501" s="103">
        <f>MAX(A$3:A4500)+1</f>
        <v>4230</v>
      </c>
      <c r="B4501" s="103">
        <v>331002013</v>
      </c>
      <c r="C4501" s="103" t="s">
        <v>7780</v>
      </c>
      <c r="D4501" s="103" t="s">
        <v>7781</v>
      </c>
      <c r="E4501" s="103"/>
      <c r="F4501" s="114" t="s">
        <v>31</v>
      </c>
      <c r="G4501" s="114" t="s">
        <v>32</v>
      </c>
      <c r="H4501" s="308">
        <v>2080</v>
      </c>
      <c r="I4501" s="308">
        <v>2080</v>
      </c>
      <c r="J4501" s="308">
        <v>2080</v>
      </c>
      <c r="K4501" s="103"/>
      <c r="L4501" s="188"/>
      <c r="M4501" s="188"/>
      <c r="N4501" s="103"/>
      <c r="O4501" s="103" t="s">
        <v>786</v>
      </c>
    </row>
    <row r="4502" spans="1:15" ht="22.5" hidden="1">
      <c r="A4502" s="103">
        <f>MAX(A$3:A4501)+1</f>
        <v>4231</v>
      </c>
      <c r="B4502" s="103">
        <v>331002014</v>
      </c>
      <c r="C4502" s="103" t="s">
        <v>7782</v>
      </c>
      <c r="D4502" s="103" t="s">
        <v>7783</v>
      </c>
      <c r="E4502" s="103"/>
      <c r="F4502" s="114" t="s">
        <v>31</v>
      </c>
      <c r="G4502" s="114" t="s">
        <v>32</v>
      </c>
      <c r="H4502" s="312">
        <v>1200</v>
      </c>
      <c r="I4502" s="312">
        <v>1080</v>
      </c>
      <c r="J4502" s="312">
        <v>972</v>
      </c>
      <c r="K4502" s="103"/>
      <c r="L4502" s="114"/>
      <c r="M4502" s="114"/>
      <c r="N4502" s="103"/>
      <c r="O4502" s="103" t="s">
        <v>17</v>
      </c>
    </row>
    <row r="4503" spans="1:15" ht="22.5" hidden="1">
      <c r="A4503" s="103">
        <f>MAX(A$3:A4502)+1</f>
        <v>4232</v>
      </c>
      <c r="B4503" s="103">
        <v>331002015</v>
      </c>
      <c r="C4503" s="103" t="s">
        <v>7784</v>
      </c>
      <c r="D4503" s="103"/>
      <c r="E4503" s="103" t="s">
        <v>3441</v>
      </c>
      <c r="F4503" s="114" t="s">
        <v>31</v>
      </c>
      <c r="G4503" s="114" t="s">
        <v>32</v>
      </c>
      <c r="H4503" s="302">
        <v>1344</v>
      </c>
      <c r="I4503" s="302">
        <v>1344</v>
      </c>
      <c r="J4503" s="302">
        <v>1344</v>
      </c>
      <c r="K4503" s="103"/>
      <c r="L4503" s="114"/>
      <c r="M4503" s="114"/>
      <c r="N4503" s="103"/>
      <c r="O4503" s="103" t="s">
        <v>17</v>
      </c>
    </row>
    <row r="4504" spans="1:15" ht="22.5" hidden="1">
      <c r="A4504" s="103">
        <f>MAX(A$3:A4503)+1</f>
        <v>4233</v>
      </c>
      <c r="B4504" s="103">
        <v>331002016</v>
      </c>
      <c r="C4504" s="103" t="s">
        <v>7785</v>
      </c>
      <c r="D4504" s="103" t="s">
        <v>7786</v>
      </c>
      <c r="E4504" s="103"/>
      <c r="F4504" s="114" t="s">
        <v>23</v>
      </c>
      <c r="G4504" s="114" t="s">
        <v>32</v>
      </c>
      <c r="H4504" s="188">
        <v>2914</v>
      </c>
      <c r="I4504" s="188">
        <v>2914</v>
      </c>
      <c r="J4504" s="188">
        <v>2914</v>
      </c>
      <c r="K4504" s="103"/>
      <c r="L4504" s="188"/>
      <c r="M4504" s="188"/>
      <c r="N4504" s="188"/>
      <c r="O4504" s="103" t="s">
        <v>786</v>
      </c>
    </row>
    <row r="4505" spans="1:15" ht="22.5" hidden="1">
      <c r="A4505" s="103">
        <f>MAX(A$3:A4504)+1</f>
        <v>4234</v>
      </c>
      <c r="B4505" s="152">
        <v>331002017</v>
      </c>
      <c r="C4505" s="134" t="s">
        <v>7787</v>
      </c>
      <c r="D4505" s="152" t="s">
        <v>7788</v>
      </c>
      <c r="E4505" s="140"/>
      <c r="F4505" s="118" t="s">
        <v>23</v>
      </c>
      <c r="G4505" s="147" t="s">
        <v>32</v>
      </c>
      <c r="H4505" s="302" t="s">
        <v>56</v>
      </c>
      <c r="I4505" s="302" t="s">
        <v>56</v>
      </c>
      <c r="J4505" s="302" t="s">
        <v>56</v>
      </c>
      <c r="K4505" s="244" t="s">
        <v>336</v>
      </c>
      <c r="L4505" s="114"/>
      <c r="M4505" s="114"/>
      <c r="N4505" s="103"/>
      <c r="O4505" s="103" t="s">
        <v>17</v>
      </c>
    </row>
    <row r="4506" spans="1:15" ht="33.75" hidden="1">
      <c r="A4506" s="103">
        <f>MAX(A$3:A4505)+1</f>
        <v>4235</v>
      </c>
      <c r="B4506" s="133">
        <v>331002018</v>
      </c>
      <c r="C4506" s="135" t="s">
        <v>7789</v>
      </c>
      <c r="D4506" s="150" t="s">
        <v>7790</v>
      </c>
      <c r="E4506" s="145"/>
      <c r="F4506" s="118" t="s">
        <v>23</v>
      </c>
      <c r="G4506" s="80" t="s">
        <v>32</v>
      </c>
      <c r="H4506" s="302" t="s">
        <v>56</v>
      </c>
      <c r="I4506" s="302" t="s">
        <v>56</v>
      </c>
      <c r="J4506" s="302" t="s">
        <v>56</v>
      </c>
      <c r="K4506" s="244" t="s">
        <v>336</v>
      </c>
      <c r="L4506" s="114"/>
      <c r="M4506" s="114"/>
      <c r="N4506" s="103"/>
      <c r="O4506" s="103" t="s">
        <v>17</v>
      </c>
    </row>
    <row r="4507" spans="1:15" s="87" customFormat="1" ht="22.5" hidden="1">
      <c r="A4507" s="103"/>
      <c r="B4507" s="103">
        <v>331003</v>
      </c>
      <c r="C4507" s="103" t="s">
        <v>7791</v>
      </c>
      <c r="D4507" s="103"/>
      <c r="E4507" s="103"/>
      <c r="F4507" s="114"/>
      <c r="G4507" s="114"/>
      <c r="H4507" s="302"/>
      <c r="I4507" s="302"/>
      <c r="J4507" s="302"/>
      <c r="K4507" s="103"/>
      <c r="L4507" s="114"/>
      <c r="M4507" s="114"/>
      <c r="N4507" s="103"/>
      <c r="O4507" s="103" t="s">
        <v>17</v>
      </c>
    </row>
    <row r="4508" spans="1:15" ht="33.75" hidden="1">
      <c r="A4508" s="103">
        <f>MAX(A$3:A4507)+1</f>
        <v>4236</v>
      </c>
      <c r="B4508" s="103">
        <v>331003001</v>
      </c>
      <c r="C4508" s="317" t="s">
        <v>7792</v>
      </c>
      <c r="D4508" s="316" t="s">
        <v>7793</v>
      </c>
      <c r="E4508" s="154"/>
      <c r="F4508" s="114" t="s">
        <v>31</v>
      </c>
      <c r="G4508" s="188" t="s">
        <v>32</v>
      </c>
      <c r="H4508" s="308">
        <v>1760</v>
      </c>
      <c r="I4508" s="308">
        <v>1760</v>
      </c>
      <c r="J4508" s="308">
        <v>1760</v>
      </c>
      <c r="K4508" s="154"/>
      <c r="L4508" s="114"/>
      <c r="M4508" s="188"/>
      <c r="N4508" s="114"/>
      <c r="O4508" s="103" t="s">
        <v>1347</v>
      </c>
    </row>
    <row r="4509" spans="1:15" ht="22.5" hidden="1">
      <c r="A4509" s="103">
        <f>MAX(A$3:A4508)+1</f>
        <v>4237</v>
      </c>
      <c r="B4509" s="103">
        <v>331003002</v>
      </c>
      <c r="C4509" s="315" t="s">
        <v>7794</v>
      </c>
      <c r="D4509" s="286" t="s">
        <v>7795</v>
      </c>
      <c r="E4509" s="103"/>
      <c r="F4509" s="114" t="s">
        <v>31</v>
      </c>
      <c r="G4509" s="114" t="s">
        <v>32</v>
      </c>
      <c r="H4509" s="308">
        <v>1760</v>
      </c>
      <c r="I4509" s="308">
        <v>1760</v>
      </c>
      <c r="J4509" s="308">
        <v>1760</v>
      </c>
      <c r="K4509" s="103"/>
      <c r="L4509" s="188"/>
      <c r="M4509" s="188"/>
      <c r="N4509" s="103"/>
      <c r="O4509" s="103" t="s">
        <v>786</v>
      </c>
    </row>
    <row r="4510" spans="1:15" ht="22.5" hidden="1">
      <c r="A4510" s="103">
        <f>MAX(A$3:A4509)+1</f>
        <v>4238</v>
      </c>
      <c r="B4510" s="103">
        <v>331003003</v>
      </c>
      <c r="C4510" s="315" t="s">
        <v>7796</v>
      </c>
      <c r="D4510" s="286"/>
      <c r="E4510" s="103"/>
      <c r="F4510" s="114" t="s">
        <v>31</v>
      </c>
      <c r="G4510" s="114" t="s">
        <v>32</v>
      </c>
      <c r="H4510" s="312">
        <v>1560</v>
      </c>
      <c r="I4510" s="312">
        <v>1404</v>
      </c>
      <c r="J4510" s="312">
        <v>1263.5999999999999</v>
      </c>
      <c r="K4510" s="103"/>
      <c r="L4510" s="114"/>
      <c r="M4510" s="114"/>
      <c r="N4510" s="103"/>
      <c r="O4510" s="103" t="s">
        <v>17</v>
      </c>
    </row>
    <row r="4511" spans="1:15" ht="22.5" hidden="1">
      <c r="A4511" s="103">
        <f>MAX(A$3:A4510)+1</f>
        <v>4239</v>
      </c>
      <c r="B4511" s="103">
        <v>331003004</v>
      </c>
      <c r="C4511" s="315" t="s">
        <v>7797</v>
      </c>
      <c r="D4511" s="286" t="s">
        <v>7798</v>
      </c>
      <c r="E4511" s="103"/>
      <c r="F4511" s="114" t="s">
        <v>31</v>
      </c>
      <c r="G4511" s="114" t="s">
        <v>32</v>
      </c>
      <c r="H4511" s="312">
        <v>1200</v>
      </c>
      <c r="I4511" s="312">
        <v>1080</v>
      </c>
      <c r="J4511" s="312">
        <v>972</v>
      </c>
      <c r="K4511" s="103"/>
      <c r="L4511" s="114"/>
      <c r="M4511" s="114"/>
      <c r="N4511" s="103"/>
      <c r="O4511" s="103" t="s">
        <v>17</v>
      </c>
    </row>
    <row r="4512" spans="1:15" ht="22.5" hidden="1">
      <c r="A4512" s="103">
        <f>MAX(A$3:A4511)+1</f>
        <v>4240</v>
      </c>
      <c r="B4512" s="103">
        <v>331003005</v>
      </c>
      <c r="C4512" s="315" t="s">
        <v>7799</v>
      </c>
      <c r="D4512" s="286" t="s">
        <v>7800</v>
      </c>
      <c r="E4512" s="103"/>
      <c r="F4512" s="114" t="s">
        <v>36</v>
      </c>
      <c r="G4512" s="114" t="s">
        <v>32</v>
      </c>
      <c r="H4512" s="312">
        <v>840</v>
      </c>
      <c r="I4512" s="312">
        <v>756</v>
      </c>
      <c r="J4512" s="312">
        <v>680.4</v>
      </c>
      <c r="K4512" s="103"/>
      <c r="L4512" s="126"/>
      <c r="M4512" s="126"/>
      <c r="N4512" s="103"/>
      <c r="O4512" s="103" t="s">
        <v>17</v>
      </c>
    </row>
    <row r="4513" spans="1:15" ht="22.5" hidden="1">
      <c r="A4513" s="103"/>
      <c r="B4513" s="103">
        <v>331003005</v>
      </c>
      <c r="C4513" s="315" t="s">
        <v>7799</v>
      </c>
      <c r="D4513" s="286" t="s">
        <v>7800</v>
      </c>
      <c r="E4513" s="103"/>
      <c r="F4513" s="114" t="s">
        <v>36</v>
      </c>
      <c r="G4513" s="114" t="s">
        <v>32</v>
      </c>
      <c r="H4513" s="330">
        <v>1310</v>
      </c>
      <c r="I4513" s="330">
        <v>1310</v>
      </c>
      <c r="J4513" s="330">
        <v>1310</v>
      </c>
      <c r="K4513" s="103" t="s">
        <v>7801</v>
      </c>
      <c r="L4513" s="126"/>
      <c r="M4513" s="126"/>
      <c r="N4513" s="103"/>
      <c r="O4513" s="103" t="s">
        <v>17</v>
      </c>
    </row>
    <row r="4514" spans="1:15" ht="22.5" hidden="1">
      <c r="A4514" s="103">
        <f>MAX(A$3:A4513)+1</f>
        <v>4241</v>
      </c>
      <c r="B4514" s="103">
        <v>331003006</v>
      </c>
      <c r="C4514" s="103" t="s">
        <v>7802</v>
      </c>
      <c r="D4514" s="103"/>
      <c r="E4514" s="103"/>
      <c r="F4514" s="114" t="s">
        <v>31</v>
      </c>
      <c r="G4514" s="114" t="s">
        <v>32</v>
      </c>
      <c r="H4514" s="312">
        <v>960</v>
      </c>
      <c r="I4514" s="312">
        <v>864</v>
      </c>
      <c r="J4514" s="312">
        <v>777.6</v>
      </c>
      <c r="K4514" s="103"/>
      <c r="L4514" s="114"/>
      <c r="M4514" s="114"/>
      <c r="N4514" s="103"/>
      <c r="O4514" s="103" t="s">
        <v>17</v>
      </c>
    </row>
    <row r="4515" spans="1:15" ht="22.5" hidden="1">
      <c r="A4515" s="103">
        <f>MAX(A$3:A4514)+1</f>
        <v>4242</v>
      </c>
      <c r="B4515" s="103">
        <v>331003007</v>
      </c>
      <c r="C4515" s="103" t="s">
        <v>7803</v>
      </c>
      <c r="D4515" s="103" t="s">
        <v>7804</v>
      </c>
      <c r="E4515" s="103"/>
      <c r="F4515" s="114" t="s">
        <v>31</v>
      </c>
      <c r="G4515" s="114" t="s">
        <v>32</v>
      </c>
      <c r="H4515" s="302">
        <v>1442</v>
      </c>
      <c r="I4515" s="302">
        <v>1442</v>
      </c>
      <c r="J4515" s="302">
        <v>1442</v>
      </c>
      <c r="K4515" s="103"/>
      <c r="L4515" s="114"/>
      <c r="M4515" s="114"/>
      <c r="N4515" s="103"/>
      <c r="O4515" s="103" t="s">
        <v>17</v>
      </c>
    </row>
    <row r="4516" spans="1:15" ht="22.5" hidden="1">
      <c r="A4516" s="103">
        <f>MAX(A$3:A4515)+1</f>
        <v>4243</v>
      </c>
      <c r="B4516" s="103">
        <v>331003008</v>
      </c>
      <c r="C4516" s="103" t="s">
        <v>7805</v>
      </c>
      <c r="D4516" s="103"/>
      <c r="E4516" s="103"/>
      <c r="F4516" s="114" t="s">
        <v>31</v>
      </c>
      <c r="G4516" s="114" t="s">
        <v>32</v>
      </c>
      <c r="H4516" s="302">
        <v>1299</v>
      </c>
      <c r="I4516" s="302">
        <v>1299</v>
      </c>
      <c r="J4516" s="302">
        <v>1299</v>
      </c>
      <c r="K4516" s="103"/>
      <c r="L4516" s="126"/>
      <c r="M4516" s="126"/>
      <c r="N4516" s="103"/>
      <c r="O4516" s="103" t="s">
        <v>17</v>
      </c>
    </row>
    <row r="4517" spans="1:15" ht="22.5" hidden="1">
      <c r="A4517" s="103">
        <f>MAX(A$3:A4516)+1</f>
        <v>4244</v>
      </c>
      <c r="B4517" s="103">
        <v>331003009</v>
      </c>
      <c r="C4517" s="315" t="s">
        <v>7806</v>
      </c>
      <c r="D4517" s="103"/>
      <c r="E4517" s="103"/>
      <c r="F4517" s="114" t="s">
        <v>31</v>
      </c>
      <c r="G4517" s="114" t="s">
        <v>32</v>
      </c>
      <c r="H4517" s="308">
        <v>1600</v>
      </c>
      <c r="I4517" s="308">
        <v>1600</v>
      </c>
      <c r="J4517" s="308">
        <v>1600</v>
      </c>
      <c r="K4517" s="103"/>
      <c r="L4517" s="188"/>
      <c r="M4517" s="188"/>
      <c r="N4517" s="103"/>
      <c r="O4517" s="103" t="s">
        <v>786</v>
      </c>
    </row>
    <row r="4518" spans="1:15" ht="22.5" hidden="1">
      <c r="A4518" s="103">
        <f>MAX(A$3:A4517)+1</f>
        <v>4245</v>
      </c>
      <c r="B4518" s="103">
        <v>331003010</v>
      </c>
      <c r="C4518" s="315" t="s">
        <v>7807</v>
      </c>
      <c r="D4518" s="103"/>
      <c r="E4518" s="103" t="s">
        <v>4890</v>
      </c>
      <c r="F4518" s="114" t="s">
        <v>36</v>
      </c>
      <c r="G4518" s="114" t="s">
        <v>32</v>
      </c>
      <c r="H4518" s="308">
        <v>4688</v>
      </c>
      <c r="I4518" s="308">
        <v>4688</v>
      </c>
      <c r="J4518" s="308">
        <v>4688</v>
      </c>
      <c r="K4518" s="103"/>
      <c r="L4518" s="188"/>
      <c r="M4518" s="188"/>
      <c r="N4518" s="103"/>
      <c r="O4518" s="103" t="s">
        <v>786</v>
      </c>
    </row>
    <row r="4519" spans="1:15" ht="22.5" hidden="1">
      <c r="A4519" s="103">
        <f>MAX(A$3:A4518)+1</f>
        <v>4246</v>
      </c>
      <c r="B4519" s="103">
        <v>331003011</v>
      </c>
      <c r="C4519" s="315" t="s">
        <v>7808</v>
      </c>
      <c r="D4519" s="103" t="s">
        <v>7809</v>
      </c>
      <c r="E4519" s="103"/>
      <c r="F4519" s="114" t="s">
        <v>31</v>
      </c>
      <c r="G4519" s="114" t="s">
        <v>32</v>
      </c>
      <c r="H4519" s="308">
        <v>1464</v>
      </c>
      <c r="I4519" s="308">
        <v>1464</v>
      </c>
      <c r="J4519" s="308">
        <v>1464</v>
      </c>
      <c r="K4519" s="103"/>
      <c r="L4519" s="188"/>
      <c r="M4519" s="188"/>
      <c r="N4519" s="103"/>
      <c r="O4519" s="103" t="s">
        <v>786</v>
      </c>
    </row>
    <row r="4520" spans="1:15" ht="22.5" hidden="1">
      <c r="A4520" s="103">
        <f>MAX(A$3:A4519)+1</f>
        <v>4247</v>
      </c>
      <c r="B4520" s="103">
        <v>331003012</v>
      </c>
      <c r="C4520" s="315" t="s">
        <v>7810</v>
      </c>
      <c r="D4520" s="103"/>
      <c r="E4520" s="103"/>
      <c r="F4520" s="114" t="s">
        <v>31</v>
      </c>
      <c r="G4520" s="114" t="s">
        <v>32</v>
      </c>
      <c r="H4520" s="308">
        <v>2080</v>
      </c>
      <c r="I4520" s="308">
        <v>2080</v>
      </c>
      <c r="J4520" s="308">
        <v>2080</v>
      </c>
      <c r="K4520" s="103"/>
      <c r="L4520" s="188"/>
      <c r="M4520" s="188"/>
      <c r="N4520" s="103"/>
      <c r="O4520" s="103" t="s">
        <v>786</v>
      </c>
    </row>
    <row r="4521" spans="1:15" ht="22.5" hidden="1">
      <c r="A4521" s="103">
        <f>MAX(A$3:A4520)+1</f>
        <v>4248</v>
      </c>
      <c r="B4521" s="103" t="s">
        <v>7811</v>
      </c>
      <c r="C4521" s="303" t="s">
        <v>7812</v>
      </c>
      <c r="D4521" s="103"/>
      <c r="E4521" s="103"/>
      <c r="F4521" s="114" t="s">
        <v>31</v>
      </c>
      <c r="G4521" s="114" t="s">
        <v>32</v>
      </c>
      <c r="H4521" s="302">
        <v>480</v>
      </c>
      <c r="I4521" s="302">
        <v>480</v>
      </c>
      <c r="J4521" s="302">
        <v>480</v>
      </c>
      <c r="K4521" s="103"/>
      <c r="L4521" s="114"/>
      <c r="M4521" s="114"/>
      <c r="N4521" s="103"/>
      <c r="O4521" s="103" t="s">
        <v>17</v>
      </c>
    </row>
    <row r="4522" spans="1:15" ht="22.5" hidden="1">
      <c r="A4522" s="103">
        <f>MAX(A$3:A4521)+1</f>
        <v>4249</v>
      </c>
      <c r="B4522" s="103">
        <v>331003013</v>
      </c>
      <c r="C4522" s="315" t="s">
        <v>7813</v>
      </c>
      <c r="D4522" s="103"/>
      <c r="E4522" s="103"/>
      <c r="F4522" s="114" t="s">
        <v>31</v>
      </c>
      <c r="G4522" s="114" t="s">
        <v>32</v>
      </c>
      <c r="H4522" s="312">
        <v>1200</v>
      </c>
      <c r="I4522" s="312">
        <v>1080</v>
      </c>
      <c r="J4522" s="312">
        <v>972</v>
      </c>
      <c r="K4522" s="103"/>
      <c r="L4522" s="114"/>
      <c r="M4522" s="114"/>
      <c r="N4522" s="103"/>
      <c r="O4522" s="103" t="s">
        <v>17</v>
      </c>
    </row>
    <row r="4523" spans="1:15" ht="22.5" hidden="1">
      <c r="A4523" s="103">
        <f>MAX(A$3:A4522)+1</f>
        <v>4250</v>
      </c>
      <c r="B4523" s="103">
        <v>331003014</v>
      </c>
      <c r="C4523" s="315" t="s">
        <v>7814</v>
      </c>
      <c r="D4523" s="103"/>
      <c r="E4523" s="103"/>
      <c r="F4523" s="114" t="s">
        <v>31</v>
      </c>
      <c r="G4523" s="114" t="s">
        <v>32</v>
      </c>
      <c r="H4523" s="312">
        <v>1800</v>
      </c>
      <c r="I4523" s="312">
        <v>1620</v>
      </c>
      <c r="J4523" s="312">
        <v>1458</v>
      </c>
      <c r="K4523" s="103"/>
      <c r="L4523" s="114"/>
      <c r="M4523" s="114"/>
      <c r="N4523" s="103"/>
      <c r="O4523" s="103" t="s">
        <v>17</v>
      </c>
    </row>
    <row r="4524" spans="1:15" ht="22.5" hidden="1">
      <c r="A4524" s="103">
        <f>MAX(A$3:A4523)+1</f>
        <v>4251</v>
      </c>
      <c r="B4524" s="103">
        <v>331003015</v>
      </c>
      <c r="C4524" s="315" t="s">
        <v>7815</v>
      </c>
      <c r="D4524" s="103"/>
      <c r="E4524" s="103"/>
      <c r="F4524" s="114" t="s">
        <v>31</v>
      </c>
      <c r="G4524" s="114" t="s">
        <v>32</v>
      </c>
      <c r="H4524" s="312">
        <v>960</v>
      </c>
      <c r="I4524" s="312">
        <v>864</v>
      </c>
      <c r="J4524" s="312">
        <v>777.6</v>
      </c>
      <c r="K4524" s="103"/>
      <c r="L4524" s="114"/>
      <c r="M4524" s="114"/>
      <c r="N4524" s="103"/>
      <c r="O4524" s="103" t="s">
        <v>17</v>
      </c>
    </row>
    <row r="4525" spans="1:15" ht="22.5" hidden="1">
      <c r="A4525" s="103">
        <f>MAX(A$3:A4524)+1</f>
        <v>4252</v>
      </c>
      <c r="B4525" s="103">
        <v>331003016</v>
      </c>
      <c r="C4525" s="103" t="s">
        <v>7816</v>
      </c>
      <c r="D4525" s="103" t="s">
        <v>7817</v>
      </c>
      <c r="E4525" s="103"/>
      <c r="F4525" s="114" t="s">
        <v>907</v>
      </c>
      <c r="G4525" s="114" t="s">
        <v>32</v>
      </c>
      <c r="H4525" s="312">
        <v>1320</v>
      </c>
      <c r="I4525" s="312">
        <v>1188</v>
      </c>
      <c r="J4525" s="312">
        <v>1069.2</v>
      </c>
      <c r="K4525" s="296" t="s">
        <v>6754</v>
      </c>
      <c r="L4525" s="126"/>
      <c r="M4525" s="126"/>
      <c r="N4525" s="103"/>
      <c r="O4525" s="103" t="s">
        <v>17</v>
      </c>
    </row>
    <row r="4526" spans="1:15" ht="22.5" hidden="1">
      <c r="A4526" s="103"/>
      <c r="B4526" s="103">
        <v>331003016</v>
      </c>
      <c r="C4526" s="103" t="s">
        <v>7816</v>
      </c>
      <c r="D4526" s="103" t="s">
        <v>7817</v>
      </c>
      <c r="E4526" s="103"/>
      <c r="F4526" s="114" t="s">
        <v>907</v>
      </c>
      <c r="G4526" s="114" t="s">
        <v>32</v>
      </c>
      <c r="H4526" s="331">
        <v>1883</v>
      </c>
      <c r="I4526" s="331">
        <v>1883</v>
      </c>
      <c r="J4526" s="331">
        <v>1883</v>
      </c>
      <c r="K4526" s="103" t="s">
        <v>7801</v>
      </c>
      <c r="L4526" s="126"/>
      <c r="M4526" s="126"/>
      <c r="N4526" s="103"/>
      <c r="O4526" s="103" t="s">
        <v>17</v>
      </c>
    </row>
    <row r="4527" spans="1:15" ht="22.5" hidden="1">
      <c r="A4527" s="103">
        <f>MAX(A$3:A4526)+1</f>
        <v>4253</v>
      </c>
      <c r="B4527" s="133" t="s">
        <v>7818</v>
      </c>
      <c r="C4527" s="134" t="s">
        <v>7819</v>
      </c>
      <c r="D4527" s="152" t="s">
        <v>7821</v>
      </c>
      <c r="E4527" s="140"/>
      <c r="F4527" s="95" t="s">
        <v>23</v>
      </c>
      <c r="G4527" s="147" t="s">
        <v>32</v>
      </c>
      <c r="H4527" s="302" t="s">
        <v>56</v>
      </c>
      <c r="I4527" s="302" t="s">
        <v>56</v>
      </c>
      <c r="J4527" s="302" t="s">
        <v>56</v>
      </c>
      <c r="K4527" s="244" t="s">
        <v>336</v>
      </c>
      <c r="L4527" s="114"/>
      <c r="M4527" s="114"/>
      <c r="N4527" s="103"/>
      <c r="O4527" s="103" t="s">
        <v>17</v>
      </c>
    </row>
    <row r="4528" spans="1:15" ht="22.5" hidden="1">
      <c r="A4528" s="103">
        <f>MAX(A$3:A4527)+1</f>
        <v>4254</v>
      </c>
      <c r="B4528" s="133" t="s">
        <v>7822</v>
      </c>
      <c r="C4528" s="134" t="s">
        <v>7823</v>
      </c>
      <c r="D4528" s="152" t="s">
        <v>7824</v>
      </c>
      <c r="E4528" s="140"/>
      <c r="F4528" s="95" t="s">
        <v>23</v>
      </c>
      <c r="G4528" s="147" t="s">
        <v>32</v>
      </c>
      <c r="H4528" s="302" t="s">
        <v>56</v>
      </c>
      <c r="I4528" s="302" t="s">
        <v>56</v>
      </c>
      <c r="J4528" s="302" t="s">
        <v>56</v>
      </c>
      <c r="K4528" s="244" t="s">
        <v>336</v>
      </c>
      <c r="L4528" s="114"/>
      <c r="M4528" s="114"/>
      <c r="N4528" s="103"/>
      <c r="O4528" s="103" t="s">
        <v>17</v>
      </c>
    </row>
    <row r="4529" spans="1:15" ht="22.5" hidden="1">
      <c r="A4529" s="103">
        <f>MAX(A$3:A4528)+1</f>
        <v>4255</v>
      </c>
      <c r="B4529" s="103">
        <v>331003017</v>
      </c>
      <c r="C4529" s="315" t="s">
        <v>7820</v>
      </c>
      <c r="D4529" s="286" t="s">
        <v>7825</v>
      </c>
      <c r="E4529" s="103"/>
      <c r="F4529" s="114" t="s">
        <v>31</v>
      </c>
      <c r="G4529" s="114" t="s">
        <v>32</v>
      </c>
      <c r="H4529" s="312">
        <v>720</v>
      </c>
      <c r="I4529" s="312">
        <v>648</v>
      </c>
      <c r="J4529" s="312">
        <v>583.20000000000005</v>
      </c>
      <c r="K4529" s="103"/>
      <c r="L4529" s="114"/>
      <c r="M4529" s="114"/>
      <c r="N4529" s="103"/>
      <c r="O4529" s="103" t="s">
        <v>17</v>
      </c>
    </row>
    <row r="4530" spans="1:15" ht="22.5" hidden="1">
      <c r="A4530" s="103">
        <f>MAX(A$3:A4529)+1</f>
        <v>4256</v>
      </c>
      <c r="B4530" s="103">
        <v>331003018</v>
      </c>
      <c r="C4530" s="315" t="s">
        <v>7826</v>
      </c>
      <c r="D4530" s="286" t="s">
        <v>7827</v>
      </c>
      <c r="E4530" s="103"/>
      <c r="F4530" s="114" t="s">
        <v>31</v>
      </c>
      <c r="G4530" s="114" t="s">
        <v>32</v>
      </c>
      <c r="H4530" s="312">
        <v>2384</v>
      </c>
      <c r="I4530" s="312">
        <v>2145.6</v>
      </c>
      <c r="J4530" s="312">
        <v>1931.04</v>
      </c>
      <c r="K4530" s="103"/>
      <c r="L4530" s="114"/>
      <c r="M4530" s="114"/>
      <c r="N4530" s="103"/>
      <c r="O4530" s="103" t="s">
        <v>17</v>
      </c>
    </row>
    <row r="4531" spans="1:15" ht="22.5" hidden="1">
      <c r="A4531" s="103">
        <f>MAX(A$3:A4530)+1</f>
        <v>4257</v>
      </c>
      <c r="B4531" s="103">
        <v>331003019</v>
      </c>
      <c r="C4531" s="315" t="s">
        <v>7828</v>
      </c>
      <c r="D4531" s="286" t="s">
        <v>7829</v>
      </c>
      <c r="E4531" s="103"/>
      <c r="F4531" s="114" t="s">
        <v>31</v>
      </c>
      <c r="G4531" s="114" t="s">
        <v>32</v>
      </c>
      <c r="H4531" s="308">
        <v>3040</v>
      </c>
      <c r="I4531" s="308">
        <v>3040</v>
      </c>
      <c r="J4531" s="308">
        <v>3040</v>
      </c>
      <c r="K4531" s="103" t="s">
        <v>346</v>
      </c>
      <c r="L4531" s="188"/>
      <c r="M4531" s="188"/>
      <c r="N4531" s="103"/>
      <c r="O4531" s="103" t="s">
        <v>786</v>
      </c>
    </row>
    <row r="4532" spans="1:15" ht="22.5" hidden="1">
      <c r="A4532" s="103">
        <f>MAX(A$3:A4531)+1</f>
        <v>4258</v>
      </c>
      <c r="B4532" s="103">
        <v>331003020</v>
      </c>
      <c r="C4532" s="315" t="s">
        <v>7830</v>
      </c>
      <c r="D4532" s="286" t="s">
        <v>7831</v>
      </c>
      <c r="E4532" s="103"/>
      <c r="F4532" s="114" t="s">
        <v>31</v>
      </c>
      <c r="G4532" s="114" t="s">
        <v>32</v>
      </c>
      <c r="H4532" s="302">
        <v>2704</v>
      </c>
      <c r="I4532" s="302">
        <v>2704</v>
      </c>
      <c r="J4532" s="302">
        <v>2704</v>
      </c>
      <c r="K4532" s="103"/>
      <c r="L4532" s="126"/>
      <c r="M4532" s="126"/>
      <c r="N4532" s="103"/>
      <c r="O4532" s="103" t="s">
        <v>17</v>
      </c>
    </row>
    <row r="4533" spans="1:15" ht="22.5" hidden="1">
      <c r="A4533" s="103">
        <f>MAX(A$3:A4532)+1</f>
        <v>4259</v>
      </c>
      <c r="B4533" s="103">
        <v>331003021</v>
      </c>
      <c r="C4533" s="315" t="s">
        <v>7832</v>
      </c>
      <c r="D4533" s="286" t="s">
        <v>7833</v>
      </c>
      <c r="E4533" s="103"/>
      <c r="F4533" s="114" t="s">
        <v>31</v>
      </c>
      <c r="G4533" s="114" t="s">
        <v>32</v>
      </c>
      <c r="H4533" s="308">
        <v>4048</v>
      </c>
      <c r="I4533" s="308">
        <v>4048</v>
      </c>
      <c r="J4533" s="308">
        <v>4048</v>
      </c>
      <c r="K4533" s="103"/>
      <c r="L4533" s="188"/>
      <c r="M4533" s="188"/>
      <c r="N4533" s="103"/>
      <c r="O4533" s="103" t="s">
        <v>786</v>
      </c>
    </row>
    <row r="4534" spans="1:15" ht="22.5" hidden="1">
      <c r="A4534" s="103">
        <f>MAX(A$3:A4533)+1</f>
        <v>4260</v>
      </c>
      <c r="B4534" s="103">
        <v>331003022</v>
      </c>
      <c r="C4534" s="315" t="s">
        <v>7834</v>
      </c>
      <c r="D4534" s="286" t="s">
        <v>7835</v>
      </c>
      <c r="E4534" s="103"/>
      <c r="F4534" s="114" t="s">
        <v>31</v>
      </c>
      <c r="G4534" s="114" t="s">
        <v>32</v>
      </c>
      <c r="H4534" s="302">
        <v>692</v>
      </c>
      <c r="I4534" s="302">
        <v>692</v>
      </c>
      <c r="J4534" s="302">
        <v>692</v>
      </c>
      <c r="K4534" s="103"/>
      <c r="L4534" s="114"/>
      <c r="M4534" s="114"/>
      <c r="N4534" s="103"/>
      <c r="O4534" s="103" t="s">
        <v>17</v>
      </c>
    </row>
    <row r="4535" spans="1:15" ht="22.5" hidden="1">
      <c r="A4535" s="103">
        <f>MAX(A$3:A4534)+1</f>
        <v>4261</v>
      </c>
      <c r="B4535" s="103">
        <v>331003023</v>
      </c>
      <c r="C4535" s="164" t="s">
        <v>7836</v>
      </c>
      <c r="D4535" s="103"/>
      <c r="E4535" s="103"/>
      <c r="F4535" s="114" t="s">
        <v>31</v>
      </c>
      <c r="G4535" s="114" t="s">
        <v>32</v>
      </c>
      <c r="H4535" s="302">
        <v>1296</v>
      </c>
      <c r="I4535" s="302">
        <v>1296</v>
      </c>
      <c r="J4535" s="302">
        <v>1296</v>
      </c>
      <c r="K4535" s="103"/>
      <c r="L4535" s="114"/>
      <c r="M4535" s="114"/>
      <c r="N4535" s="103"/>
      <c r="O4535" s="103" t="s">
        <v>17</v>
      </c>
    </row>
    <row r="4536" spans="1:15" s="87" customFormat="1" ht="22.5" hidden="1">
      <c r="A4536" s="103"/>
      <c r="B4536" s="103">
        <v>331004</v>
      </c>
      <c r="C4536" s="103" t="s">
        <v>7837</v>
      </c>
      <c r="D4536" s="103"/>
      <c r="E4536" s="103"/>
      <c r="F4536" s="114"/>
      <c r="G4536" s="114"/>
      <c r="H4536" s="302"/>
      <c r="I4536" s="302"/>
      <c r="J4536" s="302"/>
      <c r="K4536" s="103"/>
      <c r="L4536" s="114"/>
      <c r="M4536" s="114"/>
      <c r="N4536" s="103"/>
      <c r="O4536" s="103" t="s">
        <v>17</v>
      </c>
    </row>
    <row r="4537" spans="1:15" ht="22.5" hidden="1">
      <c r="A4537" s="103">
        <f>MAX(A$3:A4536)+1</f>
        <v>4262</v>
      </c>
      <c r="B4537" s="103">
        <v>331004001</v>
      </c>
      <c r="C4537" s="315" t="s">
        <v>7838</v>
      </c>
      <c r="D4537" s="103" t="s">
        <v>7839</v>
      </c>
      <c r="E4537" s="103"/>
      <c r="F4537" s="114" t="s">
        <v>31</v>
      </c>
      <c r="G4537" s="114" t="s">
        <v>32</v>
      </c>
      <c r="H4537" s="312">
        <v>420</v>
      </c>
      <c r="I4537" s="312">
        <v>378</v>
      </c>
      <c r="J4537" s="312">
        <v>340.2</v>
      </c>
      <c r="K4537" s="103"/>
      <c r="L4537" s="114"/>
      <c r="M4537" s="114"/>
      <c r="N4537" s="103"/>
      <c r="O4537" s="103" t="s">
        <v>17</v>
      </c>
    </row>
    <row r="4538" spans="1:15" ht="22.5" hidden="1">
      <c r="A4538" s="103">
        <f>MAX(A$3:A4537)+1</f>
        <v>4263</v>
      </c>
      <c r="B4538" s="103">
        <v>331004002</v>
      </c>
      <c r="C4538" s="317" t="s">
        <v>7840</v>
      </c>
      <c r="D4538" s="154" t="s">
        <v>7841</v>
      </c>
      <c r="E4538" s="154"/>
      <c r="F4538" s="114" t="s">
        <v>31</v>
      </c>
      <c r="G4538" s="188" t="s">
        <v>32</v>
      </c>
      <c r="H4538" s="312">
        <v>600</v>
      </c>
      <c r="I4538" s="312">
        <v>540</v>
      </c>
      <c r="J4538" s="312">
        <v>486</v>
      </c>
      <c r="K4538" s="154"/>
      <c r="L4538" s="114"/>
      <c r="M4538" s="188"/>
      <c r="N4538" s="114"/>
      <c r="O4538" s="103" t="s">
        <v>915</v>
      </c>
    </row>
    <row r="4539" spans="1:15" ht="22.5" hidden="1">
      <c r="A4539" s="103">
        <f>MAX(A$3:A4538)+1</f>
        <v>4264</v>
      </c>
      <c r="B4539" s="103">
        <v>331004003</v>
      </c>
      <c r="C4539" s="315" t="s">
        <v>7842</v>
      </c>
      <c r="D4539" s="103" t="s">
        <v>7843</v>
      </c>
      <c r="E4539" s="103"/>
      <c r="F4539" s="114" t="s">
        <v>36</v>
      </c>
      <c r="G4539" s="114" t="s">
        <v>32</v>
      </c>
      <c r="H4539" s="312">
        <v>840</v>
      </c>
      <c r="I4539" s="312">
        <v>756</v>
      </c>
      <c r="J4539" s="312">
        <v>680.4</v>
      </c>
      <c r="K4539" s="296" t="s">
        <v>7844</v>
      </c>
      <c r="L4539" s="114"/>
      <c r="M4539" s="114"/>
      <c r="N4539" s="103"/>
      <c r="O4539" s="103" t="s">
        <v>17</v>
      </c>
    </row>
    <row r="4540" spans="1:15" ht="22.5" hidden="1">
      <c r="A4540" s="103">
        <f>MAX(A$3:A4539)+1</f>
        <v>4265</v>
      </c>
      <c r="B4540" s="103" t="s">
        <v>7845</v>
      </c>
      <c r="C4540" s="181" t="s">
        <v>6496</v>
      </c>
      <c r="D4540" s="103"/>
      <c r="E4540" s="103"/>
      <c r="F4540" s="114" t="s">
        <v>36</v>
      </c>
      <c r="G4540" s="114" t="s">
        <v>32</v>
      </c>
      <c r="H4540" s="302">
        <v>150</v>
      </c>
      <c r="I4540" s="302">
        <v>150</v>
      </c>
      <c r="J4540" s="302">
        <v>150</v>
      </c>
      <c r="K4540" s="244" t="s">
        <v>6496</v>
      </c>
      <c r="L4540" s="114"/>
      <c r="M4540" s="114"/>
      <c r="N4540" s="103"/>
      <c r="O4540" s="103" t="s">
        <v>17</v>
      </c>
    </row>
    <row r="4541" spans="1:15" ht="22.5" hidden="1">
      <c r="A4541" s="103">
        <f>MAX(A$3:A4540)+1</f>
        <v>4266</v>
      </c>
      <c r="B4541" s="103">
        <v>331004004</v>
      </c>
      <c r="C4541" s="315" t="s">
        <v>7846</v>
      </c>
      <c r="D4541" s="103"/>
      <c r="E4541" s="103"/>
      <c r="F4541" s="114" t="s">
        <v>31</v>
      </c>
      <c r="G4541" s="114" t="s">
        <v>32</v>
      </c>
      <c r="H4541" s="308">
        <v>832</v>
      </c>
      <c r="I4541" s="308">
        <v>832</v>
      </c>
      <c r="J4541" s="308">
        <v>832</v>
      </c>
      <c r="K4541" s="103"/>
      <c r="L4541" s="188"/>
      <c r="M4541" s="188"/>
      <c r="N4541" s="103"/>
      <c r="O4541" s="103" t="s">
        <v>786</v>
      </c>
    </row>
    <row r="4542" spans="1:15" ht="22.5" hidden="1">
      <c r="A4542" s="103">
        <f>MAX(A$3:A4541)+1</f>
        <v>4267</v>
      </c>
      <c r="B4542" s="103">
        <v>331004005</v>
      </c>
      <c r="C4542" s="315" t="s">
        <v>7847</v>
      </c>
      <c r="D4542" s="103"/>
      <c r="E4542" s="103"/>
      <c r="F4542" s="114" t="s">
        <v>31</v>
      </c>
      <c r="G4542" s="114" t="s">
        <v>32</v>
      </c>
      <c r="H4542" s="312">
        <v>600</v>
      </c>
      <c r="I4542" s="312">
        <v>540</v>
      </c>
      <c r="J4542" s="312">
        <v>486</v>
      </c>
      <c r="K4542" s="103"/>
      <c r="L4542" s="114"/>
      <c r="M4542" s="114"/>
      <c r="N4542" s="103"/>
      <c r="O4542" s="103" t="s">
        <v>17</v>
      </c>
    </row>
    <row r="4543" spans="1:15" ht="22.5" hidden="1">
      <c r="A4543" s="103">
        <f>MAX(A$3:A4542)+1</f>
        <v>4268</v>
      </c>
      <c r="B4543" s="103">
        <v>331004006</v>
      </c>
      <c r="C4543" s="315" t="s">
        <v>7848</v>
      </c>
      <c r="D4543" s="103"/>
      <c r="E4543" s="103"/>
      <c r="F4543" s="114" t="s">
        <v>31</v>
      </c>
      <c r="G4543" s="114" t="s">
        <v>32</v>
      </c>
      <c r="H4543" s="312">
        <v>720</v>
      </c>
      <c r="I4543" s="312">
        <v>648</v>
      </c>
      <c r="J4543" s="312">
        <v>583.20000000000005</v>
      </c>
      <c r="K4543" s="103"/>
      <c r="L4543" s="114"/>
      <c r="M4543" s="114"/>
      <c r="N4543" s="103"/>
      <c r="O4543" s="103" t="s">
        <v>17</v>
      </c>
    </row>
    <row r="4544" spans="1:15" ht="22.5" hidden="1">
      <c r="A4544" s="103">
        <f>MAX(A$3:A4543)+1</f>
        <v>4269</v>
      </c>
      <c r="B4544" s="103">
        <v>331004007</v>
      </c>
      <c r="C4544" s="315" t="s">
        <v>7849</v>
      </c>
      <c r="D4544" s="103"/>
      <c r="E4544" s="103"/>
      <c r="F4544" s="114" t="s">
        <v>31</v>
      </c>
      <c r="G4544" s="114" t="s">
        <v>32</v>
      </c>
      <c r="H4544" s="312">
        <v>720</v>
      </c>
      <c r="I4544" s="312">
        <v>648</v>
      </c>
      <c r="J4544" s="312">
        <v>583.20000000000005</v>
      </c>
      <c r="K4544" s="103"/>
      <c r="L4544" s="114"/>
      <c r="M4544" s="114"/>
      <c r="N4544" s="103"/>
      <c r="O4544" s="103" t="s">
        <v>17</v>
      </c>
    </row>
    <row r="4545" spans="1:15" ht="22.5" hidden="1">
      <c r="A4545" s="103">
        <f>MAX(A$3:A4544)+1</f>
        <v>4270</v>
      </c>
      <c r="B4545" s="103">
        <v>331004008</v>
      </c>
      <c r="C4545" s="315" t="s">
        <v>7850</v>
      </c>
      <c r="D4545" s="103"/>
      <c r="E4545" s="103"/>
      <c r="F4545" s="114" t="s">
        <v>31</v>
      </c>
      <c r="G4545" s="114" t="s">
        <v>32</v>
      </c>
      <c r="H4545" s="312">
        <v>720</v>
      </c>
      <c r="I4545" s="312">
        <v>648</v>
      </c>
      <c r="J4545" s="312">
        <v>583.20000000000005</v>
      </c>
      <c r="K4545" s="103"/>
      <c r="L4545" s="114"/>
      <c r="M4545" s="114"/>
      <c r="N4545" s="103"/>
      <c r="O4545" s="103" t="s">
        <v>17</v>
      </c>
    </row>
    <row r="4546" spans="1:15" ht="22.5" hidden="1">
      <c r="A4546" s="103">
        <f>MAX(A$3:A4545)+1</f>
        <v>4271</v>
      </c>
      <c r="B4546" s="103">
        <v>331004009</v>
      </c>
      <c r="C4546" s="315" t="s">
        <v>7851</v>
      </c>
      <c r="D4546" s="103"/>
      <c r="E4546" s="103"/>
      <c r="F4546" s="114" t="s">
        <v>31</v>
      </c>
      <c r="G4546" s="114" t="s">
        <v>32</v>
      </c>
      <c r="H4546" s="312">
        <v>312</v>
      </c>
      <c r="I4546" s="312">
        <v>280.8</v>
      </c>
      <c r="J4546" s="312">
        <v>252.72</v>
      </c>
      <c r="K4546" s="103"/>
      <c r="L4546" s="114"/>
      <c r="M4546" s="114"/>
      <c r="N4546" s="103"/>
      <c r="O4546" s="103" t="s">
        <v>17</v>
      </c>
    </row>
    <row r="4547" spans="1:15" ht="22.5" hidden="1">
      <c r="A4547" s="103">
        <f>MAX(A$3:A4546)+1</f>
        <v>4272</v>
      </c>
      <c r="B4547" s="103">
        <v>331004010</v>
      </c>
      <c r="C4547" s="315" t="s">
        <v>7852</v>
      </c>
      <c r="D4547" s="103" t="s">
        <v>7853</v>
      </c>
      <c r="E4547" s="103"/>
      <c r="F4547" s="114" t="s">
        <v>31</v>
      </c>
      <c r="G4547" s="114" t="s">
        <v>32</v>
      </c>
      <c r="H4547" s="312">
        <v>1800</v>
      </c>
      <c r="I4547" s="312">
        <v>1620</v>
      </c>
      <c r="J4547" s="312">
        <v>1458</v>
      </c>
      <c r="K4547" s="103"/>
      <c r="L4547" s="114"/>
      <c r="M4547" s="114"/>
      <c r="N4547" s="103"/>
      <c r="O4547" s="103" t="s">
        <v>17</v>
      </c>
    </row>
    <row r="4548" spans="1:15" ht="22.5" hidden="1">
      <c r="A4548" s="103">
        <f>MAX(A$3:A4547)+1</f>
        <v>4273</v>
      </c>
      <c r="B4548" s="103">
        <v>331004011</v>
      </c>
      <c r="C4548" s="103" t="s">
        <v>7854</v>
      </c>
      <c r="D4548" s="103" t="s">
        <v>7855</v>
      </c>
      <c r="E4548" s="103"/>
      <c r="F4548" s="114" t="s">
        <v>31</v>
      </c>
      <c r="G4548" s="114" t="s">
        <v>32</v>
      </c>
      <c r="H4548" s="302">
        <v>3712</v>
      </c>
      <c r="I4548" s="302">
        <v>3712</v>
      </c>
      <c r="J4548" s="302">
        <v>3712</v>
      </c>
      <c r="K4548" s="103"/>
      <c r="L4548" s="126"/>
      <c r="M4548" s="126"/>
      <c r="N4548" s="103"/>
      <c r="O4548" s="103" t="s">
        <v>17</v>
      </c>
    </row>
    <row r="4549" spans="1:15" ht="22.5" hidden="1">
      <c r="A4549" s="103">
        <f>MAX(A$3:A4548)+1</f>
        <v>4274</v>
      </c>
      <c r="B4549" s="103">
        <v>331004012</v>
      </c>
      <c r="C4549" s="103" t="s">
        <v>7856</v>
      </c>
      <c r="D4549" s="103" t="s">
        <v>7857</v>
      </c>
      <c r="E4549" s="103"/>
      <c r="F4549" s="114" t="s">
        <v>31</v>
      </c>
      <c r="G4549" s="114" t="s">
        <v>32</v>
      </c>
      <c r="H4549" s="302">
        <v>3680</v>
      </c>
      <c r="I4549" s="302">
        <v>3680</v>
      </c>
      <c r="J4549" s="302">
        <v>3680</v>
      </c>
      <c r="K4549" s="103"/>
      <c r="L4549" s="126"/>
      <c r="M4549" s="126"/>
      <c r="N4549" s="103"/>
      <c r="O4549" s="103" t="s">
        <v>17</v>
      </c>
    </row>
    <row r="4550" spans="1:15" ht="22.5" hidden="1">
      <c r="A4550" s="103">
        <f>MAX(A$3:A4549)+1</f>
        <v>4275</v>
      </c>
      <c r="B4550" s="103" t="s">
        <v>7858</v>
      </c>
      <c r="C4550" s="103" t="s">
        <v>7859</v>
      </c>
      <c r="D4550" s="103" t="s">
        <v>7860</v>
      </c>
      <c r="E4550" s="103"/>
      <c r="F4550" s="114" t="s">
        <v>23</v>
      </c>
      <c r="G4550" s="114" t="s">
        <v>32</v>
      </c>
      <c r="H4550" s="302" t="s">
        <v>56</v>
      </c>
      <c r="I4550" s="302" t="s">
        <v>56</v>
      </c>
      <c r="J4550" s="302" t="s">
        <v>56</v>
      </c>
      <c r="K4550" s="103"/>
      <c r="L4550" s="126"/>
      <c r="M4550" s="126"/>
      <c r="N4550" s="114"/>
      <c r="O4550" s="103" t="s">
        <v>94</v>
      </c>
    </row>
    <row r="4551" spans="1:15" ht="22.5" hidden="1">
      <c r="A4551" s="103">
        <f>MAX(A$3:A4550)+1</f>
        <v>4276</v>
      </c>
      <c r="B4551" s="103">
        <v>331004013</v>
      </c>
      <c r="C4551" s="103" t="s">
        <v>7861</v>
      </c>
      <c r="D4551" s="103" t="s">
        <v>7862</v>
      </c>
      <c r="E4551" s="103"/>
      <c r="F4551" s="114" t="s">
        <v>31</v>
      </c>
      <c r="G4551" s="114" t="s">
        <v>32</v>
      </c>
      <c r="H4551" s="302">
        <v>3736</v>
      </c>
      <c r="I4551" s="302">
        <v>3736</v>
      </c>
      <c r="J4551" s="302">
        <v>3736</v>
      </c>
      <c r="K4551" s="103"/>
      <c r="L4551" s="126"/>
      <c r="M4551" s="126"/>
      <c r="N4551" s="103"/>
      <c r="O4551" s="103" t="s">
        <v>17</v>
      </c>
    </row>
    <row r="4552" spans="1:15" ht="22.5" hidden="1">
      <c r="A4552" s="103">
        <f>MAX(A$3:A4551)+1</f>
        <v>4277</v>
      </c>
      <c r="B4552" s="103" t="s">
        <v>7863</v>
      </c>
      <c r="C4552" s="181" t="s">
        <v>7864</v>
      </c>
      <c r="D4552" s="103"/>
      <c r="E4552" s="103"/>
      <c r="F4552" s="114" t="s">
        <v>31</v>
      </c>
      <c r="G4552" s="114" t="s">
        <v>32</v>
      </c>
      <c r="H4552" s="302">
        <f t="shared" ref="H4552:J4552" si="26">1.5*300</f>
        <v>450</v>
      </c>
      <c r="I4552" s="302">
        <f t="shared" si="26"/>
        <v>450</v>
      </c>
      <c r="J4552" s="302">
        <f t="shared" si="26"/>
        <v>450</v>
      </c>
      <c r="K4552" s="181" t="s">
        <v>7864</v>
      </c>
      <c r="L4552" s="114"/>
      <c r="M4552" s="114"/>
      <c r="N4552" s="103"/>
      <c r="O4552" s="103" t="s">
        <v>17</v>
      </c>
    </row>
    <row r="4553" spans="1:15" ht="22.5" hidden="1">
      <c r="A4553" s="103">
        <f>MAX(A$3:A4552)+1</f>
        <v>4278</v>
      </c>
      <c r="B4553" s="103">
        <v>331004014</v>
      </c>
      <c r="C4553" s="315" t="s">
        <v>7865</v>
      </c>
      <c r="D4553" s="286" t="s">
        <v>7862</v>
      </c>
      <c r="E4553" s="103"/>
      <c r="F4553" s="114" t="s">
        <v>31</v>
      </c>
      <c r="G4553" s="114" t="s">
        <v>32</v>
      </c>
      <c r="H4553" s="308">
        <v>4240</v>
      </c>
      <c r="I4553" s="308">
        <v>4240</v>
      </c>
      <c r="J4553" s="308">
        <v>4240</v>
      </c>
      <c r="K4553" s="103"/>
      <c r="L4553" s="188"/>
      <c r="M4553" s="188"/>
      <c r="N4553" s="103"/>
      <c r="O4553" s="103" t="s">
        <v>786</v>
      </c>
    </row>
    <row r="4554" spans="1:15" ht="22.5" hidden="1">
      <c r="A4554" s="103">
        <f>MAX(A$3:A4553)+1</f>
        <v>4279</v>
      </c>
      <c r="B4554" s="103">
        <v>331004015</v>
      </c>
      <c r="C4554" s="315" t="s">
        <v>7866</v>
      </c>
      <c r="D4554" s="286" t="s">
        <v>7867</v>
      </c>
      <c r="E4554" s="103"/>
      <c r="F4554" s="114" t="s">
        <v>31</v>
      </c>
      <c r="G4554" s="114" t="s">
        <v>32</v>
      </c>
      <c r="H4554" s="312">
        <v>1440</v>
      </c>
      <c r="I4554" s="312">
        <v>1296</v>
      </c>
      <c r="J4554" s="312">
        <v>1166.4000000000001</v>
      </c>
      <c r="K4554" s="103"/>
      <c r="L4554" s="114"/>
      <c r="M4554" s="114"/>
      <c r="N4554" s="103"/>
      <c r="O4554" s="103" t="s">
        <v>17</v>
      </c>
    </row>
    <row r="4555" spans="1:15" ht="22.5" hidden="1">
      <c r="A4555" s="103">
        <f>MAX(A$3:A4554)+1</f>
        <v>4280</v>
      </c>
      <c r="B4555" s="103">
        <v>331004016</v>
      </c>
      <c r="C4555" s="315" t="s">
        <v>7868</v>
      </c>
      <c r="D4555" s="286"/>
      <c r="E4555" s="103"/>
      <c r="F4555" s="114" t="s">
        <v>31</v>
      </c>
      <c r="G4555" s="114" t="s">
        <v>32</v>
      </c>
      <c r="H4555" s="312">
        <v>960</v>
      </c>
      <c r="I4555" s="312">
        <v>864</v>
      </c>
      <c r="J4555" s="312">
        <v>777.6</v>
      </c>
      <c r="K4555" s="103"/>
      <c r="L4555" s="114"/>
      <c r="M4555" s="114"/>
      <c r="N4555" s="103"/>
      <c r="O4555" s="103" t="s">
        <v>17</v>
      </c>
    </row>
    <row r="4556" spans="1:15" ht="22.5" hidden="1">
      <c r="A4556" s="103">
        <f>MAX(A$3:A4555)+1</f>
        <v>4281</v>
      </c>
      <c r="B4556" s="103">
        <v>331004017</v>
      </c>
      <c r="C4556" s="315" t="s">
        <v>7869</v>
      </c>
      <c r="D4556" s="286"/>
      <c r="E4556" s="103"/>
      <c r="F4556" s="114" t="s">
        <v>31</v>
      </c>
      <c r="G4556" s="114" t="s">
        <v>32</v>
      </c>
      <c r="H4556" s="312">
        <v>600</v>
      </c>
      <c r="I4556" s="312">
        <v>540</v>
      </c>
      <c r="J4556" s="312">
        <v>486</v>
      </c>
      <c r="K4556" s="103"/>
      <c r="L4556" s="114"/>
      <c r="M4556" s="114"/>
      <c r="N4556" s="103"/>
      <c r="O4556" s="103" t="s">
        <v>17</v>
      </c>
    </row>
    <row r="4557" spans="1:15" ht="22.5" hidden="1">
      <c r="A4557" s="103">
        <f>MAX(A$3:A4556)+1</f>
        <v>4282</v>
      </c>
      <c r="B4557" s="103">
        <v>331004018</v>
      </c>
      <c r="C4557" s="315" t="s">
        <v>7870</v>
      </c>
      <c r="D4557" s="286" t="s">
        <v>7871</v>
      </c>
      <c r="E4557" s="103"/>
      <c r="F4557" s="114" t="s">
        <v>31</v>
      </c>
      <c r="G4557" s="114" t="s">
        <v>32</v>
      </c>
      <c r="H4557" s="312">
        <v>600</v>
      </c>
      <c r="I4557" s="312">
        <v>540</v>
      </c>
      <c r="J4557" s="312">
        <v>486</v>
      </c>
      <c r="K4557" s="103"/>
      <c r="L4557" s="114"/>
      <c r="M4557" s="114"/>
      <c r="N4557" s="103"/>
      <c r="O4557" s="103" t="s">
        <v>17</v>
      </c>
    </row>
    <row r="4558" spans="1:15" ht="22.5" hidden="1">
      <c r="A4558" s="103">
        <f>MAX(A$3:A4557)+1</f>
        <v>4283</v>
      </c>
      <c r="B4558" s="103">
        <v>331004019</v>
      </c>
      <c r="C4558" s="315" t="s">
        <v>7872</v>
      </c>
      <c r="D4558" s="286"/>
      <c r="E4558" s="103"/>
      <c r="F4558" s="114" t="s">
        <v>31</v>
      </c>
      <c r="G4558" s="114" t="s">
        <v>32</v>
      </c>
      <c r="H4558" s="312">
        <v>600</v>
      </c>
      <c r="I4558" s="312">
        <v>540</v>
      </c>
      <c r="J4558" s="312">
        <v>486</v>
      </c>
      <c r="K4558" s="103"/>
      <c r="L4558" s="114"/>
      <c r="M4558" s="114"/>
      <c r="N4558" s="103"/>
      <c r="O4558" s="103" t="s">
        <v>17</v>
      </c>
    </row>
    <row r="4559" spans="1:15" ht="22.5" hidden="1">
      <c r="A4559" s="103">
        <f>MAX(A$3:A4558)+1</f>
        <v>4284</v>
      </c>
      <c r="B4559" s="103">
        <v>331004020</v>
      </c>
      <c r="C4559" s="315" t="s">
        <v>7873</v>
      </c>
      <c r="D4559" s="286" t="s">
        <v>7874</v>
      </c>
      <c r="E4559" s="103" t="s">
        <v>7875</v>
      </c>
      <c r="F4559" s="114" t="s">
        <v>31</v>
      </c>
      <c r="G4559" s="114" t="s">
        <v>32</v>
      </c>
      <c r="H4559" s="308">
        <v>570</v>
      </c>
      <c r="I4559" s="308">
        <v>570</v>
      </c>
      <c r="J4559" s="308">
        <v>570</v>
      </c>
      <c r="K4559" s="296" t="s">
        <v>7844</v>
      </c>
      <c r="L4559" s="188"/>
      <c r="M4559" s="188"/>
      <c r="N4559" s="103"/>
      <c r="O4559" s="103" t="s">
        <v>786</v>
      </c>
    </row>
    <row r="4560" spans="1:15" ht="22.5" hidden="1">
      <c r="A4560" s="103">
        <f>MAX(A$3:A4559)+1</f>
        <v>4285</v>
      </c>
      <c r="B4560" s="103" t="s">
        <v>7876</v>
      </c>
      <c r="C4560" s="181" t="s">
        <v>6496</v>
      </c>
      <c r="D4560" s="103"/>
      <c r="E4560" s="103"/>
      <c r="F4560" s="114" t="s">
        <v>36</v>
      </c>
      <c r="G4560" s="114" t="s">
        <v>32</v>
      </c>
      <c r="H4560" s="302">
        <f t="shared" ref="H4560:J4560" si="27">1.5*100</f>
        <v>150</v>
      </c>
      <c r="I4560" s="302">
        <f t="shared" si="27"/>
        <v>150</v>
      </c>
      <c r="J4560" s="302">
        <f t="shared" si="27"/>
        <v>150</v>
      </c>
      <c r="K4560" s="244" t="s">
        <v>6496</v>
      </c>
      <c r="L4560" s="114"/>
      <c r="M4560" s="114"/>
      <c r="N4560" s="103"/>
      <c r="O4560" s="103" t="s">
        <v>17</v>
      </c>
    </row>
    <row r="4561" spans="1:15" ht="22.5" hidden="1">
      <c r="A4561" s="103">
        <f>MAX(A$3:A4560)+1</f>
        <v>4286</v>
      </c>
      <c r="B4561" s="103">
        <v>331004021</v>
      </c>
      <c r="C4561" s="103" t="s">
        <v>7877</v>
      </c>
      <c r="D4561" s="103" t="s">
        <v>7878</v>
      </c>
      <c r="E4561" s="103"/>
      <c r="F4561" s="114" t="s">
        <v>31</v>
      </c>
      <c r="G4561" s="114" t="s">
        <v>32</v>
      </c>
      <c r="H4561" s="312">
        <v>480</v>
      </c>
      <c r="I4561" s="312">
        <v>432</v>
      </c>
      <c r="J4561" s="312">
        <v>388.8</v>
      </c>
      <c r="K4561" s="103"/>
      <c r="L4561" s="114"/>
      <c r="M4561" s="114"/>
      <c r="N4561" s="103"/>
      <c r="O4561" s="103" t="s">
        <v>17</v>
      </c>
    </row>
    <row r="4562" spans="1:15" ht="22.5" hidden="1">
      <c r="A4562" s="103">
        <f>MAX(A$3:A4561)+1</f>
        <v>4287</v>
      </c>
      <c r="B4562" s="103">
        <v>331004022</v>
      </c>
      <c r="C4562" s="103" t="s">
        <v>7879</v>
      </c>
      <c r="D4562" s="103" t="s">
        <v>7880</v>
      </c>
      <c r="E4562" s="103"/>
      <c r="F4562" s="114" t="s">
        <v>31</v>
      </c>
      <c r="G4562" s="114" t="s">
        <v>32</v>
      </c>
      <c r="H4562" s="302">
        <v>756</v>
      </c>
      <c r="I4562" s="302">
        <v>756</v>
      </c>
      <c r="J4562" s="302">
        <v>756</v>
      </c>
      <c r="K4562" s="103"/>
      <c r="L4562" s="114"/>
      <c r="M4562" s="114"/>
      <c r="N4562" s="103"/>
      <c r="O4562" s="103" t="s">
        <v>17</v>
      </c>
    </row>
    <row r="4563" spans="1:15" ht="22.5" hidden="1">
      <c r="A4563" s="103">
        <f>MAX(A$3:A4562)+1</f>
        <v>4288</v>
      </c>
      <c r="B4563" s="103">
        <v>331004023</v>
      </c>
      <c r="C4563" s="315" t="s">
        <v>7881</v>
      </c>
      <c r="D4563" s="286" t="s">
        <v>7882</v>
      </c>
      <c r="E4563" s="103"/>
      <c r="F4563" s="114" t="s">
        <v>31</v>
      </c>
      <c r="G4563" s="114" t="s">
        <v>32</v>
      </c>
      <c r="H4563" s="312">
        <v>600</v>
      </c>
      <c r="I4563" s="312">
        <v>540</v>
      </c>
      <c r="J4563" s="312">
        <v>486</v>
      </c>
      <c r="K4563" s="103"/>
      <c r="L4563" s="114"/>
      <c r="M4563" s="114"/>
      <c r="N4563" s="103"/>
      <c r="O4563" s="103" t="s">
        <v>17</v>
      </c>
    </row>
    <row r="4564" spans="1:15" ht="22.5" hidden="1">
      <c r="A4564" s="103">
        <f>MAX(A$3:A4563)+1</f>
        <v>4289</v>
      </c>
      <c r="B4564" s="103">
        <v>331004024</v>
      </c>
      <c r="C4564" s="315" t="s">
        <v>7883</v>
      </c>
      <c r="D4564" s="286"/>
      <c r="E4564" s="103"/>
      <c r="F4564" s="114" t="s">
        <v>31</v>
      </c>
      <c r="G4564" s="114" t="s">
        <v>32</v>
      </c>
      <c r="H4564" s="312">
        <v>600</v>
      </c>
      <c r="I4564" s="312">
        <v>540</v>
      </c>
      <c r="J4564" s="312">
        <v>486</v>
      </c>
      <c r="K4564" s="103"/>
      <c r="L4564" s="114"/>
      <c r="M4564" s="114"/>
      <c r="N4564" s="103"/>
      <c r="O4564" s="103" t="s">
        <v>17</v>
      </c>
    </row>
    <row r="4565" spans="1:15" ht="22.5" hidden="1">
      <c r="A4565" s="103">
        <f>MAX(A$3:A4564)+1</f>
        <v>4290</v>
      </c>
      <c r="B4565" s="103">
        <v>331004025</v>
      </c>
      <c r="C4565" s="315" t="s">
        <v>7884</v>
      </c>
      <c r="D4565" s="286" t="s">
        <v>7885</v>
      </c>
      <c r="E4565" s="103"/>
      <c r="F4565" s="114" t="s">
        <v>31</v>
      </c>
      <c r="G4565" s="114" t="s">
        <v>32</v>
      </c>
      <c r="H4565" s="308">
        <v>731</v>
      </c>
      <c r="I4565" s="308">
        <v>731</v>
      </c>
      <c r="J4565" s="308">
        <v>731</v>
      </c>
      <c r="K4565" s="103"/>
      <c r="L4565" s="188"/>
      <c r="M4565" s="188"/>
      <c r="N4565" s="103"/>
      <c r="O4565" s="103" t="s">
        <v>786</v>
      </c>
    </row>
    <row r="4566" spans="1:15" ht="22.5" hidden="1">
      <c r="A4566" s="103">
        <f>MAX(A$3:A4565)+1</f>
        <v>4291</v>
      </c>
      <c r="B4566" s="103">
        <v>331004026</v>
      </c>
      <c r="C4566" s="315" t="s">
        <v>7886</v>
      </c>
      <c r="D4566" s="286" t="s">
        <v>7887</v>
      </c>
      <c r="E4566" s="103"/>
      <c r="F4566" s="114" t="s">
        <v>31</v>
      </c>
      <c r="G4566" s="114" t="s">
        <v>32</v>
      </c>
      <c r="H4566" s="308">
        <v>1124</v>
      </c>
      <c r="I4566" s="308">
        <v>1124</v>
      </c>
      <c r="J4566" s="308">
        <v>1124</v>
      </c>
      <c r="K4566" s="103"/>
      <c r="L4566" s="188"/>
      <c r="M4566" s="188"/>
      <c r="N4566" s="103"/>
      <c r="O4566" s="103" t="s">
        <v>786</v>
      </c>
    </row>
    <row r="4567" spans="1:15" ht="22.5" hidden="1">
      <c r="A4567" s="103">
        <f>MAX(A$3:A4566)+1</f>
        <v>4292</v>
      </c>
      <c r="B4567" s="103">
        <v>331004027</v>
      </c>
      <c r="C4567" s="315" t="s">
        <v>7888</v>
      </c>
      <c r="D4567" s="286" t="s">
        <v>7889</v>
      </c>
      <c r="E4567" s="103"/>
      <c r="F4567" s="114" t="s">
        <v>31</v>
      </c>
      <c r="G4567" s="114" t="s">
        <v>32</v>
      </c>
      <c r="H4567" s="312">
        <v>1200</v>
      </c>
      <c r="I4567" s="312">
        <v>1080</v>
      </c>
      <c r="J4567" s="312">
        <v>972</v>
      </c>
      <c r="K4567" s="103"/>
      <c r="L4567" s="114"/>
      <c r="M4567" s="114"/>
      <c r="N4567" s="103"/>
      <c r="O4567" s="103" t="s">
        <v>17</v>
      </c>
    </row>
    <row r="4568" spans="1:15" ht="22.5" hidden="1">
      <c r="A4568" s="103">
        <f>MAX(A$3:A4567)+1</f>
        <v>4293</v>
      </c>
      <c r="B4568" s="103">
        <v>331004028</v>
      </c>
      <c r="C4568" s="315" t="s">
        <v>7890</v>
      </c>
      <c r="D4568" s="286" t="s">
        <v>7891</v>
      </c>
      <c r="E4568" s="103"/>
      <c r="F4568" s="114" t="s">
        <v>31</v>
      </c>
      <c r="G4568" s="114" t="s">
        <v>32</v>
      </c>
      <c r="H4568" s="308">
        <v>1770</v>
      </c>
      <c r="I4568" s="308">
        <v>1770</v>
      </c>
      <c r="J4568" s="308">
        <v>1770</v>
      </c>
      <c r="K4568" s="103"/>
      <c r="L4568" s="188"/>
      <c r="M4568" s="188"/>
      <c r="N4568" s="103"/>
      <c r="O4568" s="103" t="s">
        <v>786</v>
      </c>
    </row>
    <row r="4569" spans="1:15" ht="22.5" hidden="1">
      <c r="A4569" s="103">
        <f>MAX(A$3:A4568)+1</f>
        <v>4294</v>
      </c>
      <c r="B4569" s="103">
        <v>331004029</v>
      </c>
      <c r="C4569" s="315" t="s">
        <v>7892</v>
      </c>
      <c r="D4569" s="286" t="s">
        <v>7893</v>
      </c>
      <c r="E4569" s="103"/>
      <c r="F4569" s="114" t="s">
        <v>31</v>
      </c>
      <c r="G4569" s="114" t="s">
        <v>32</v>
      </c>
      <c r="H4569" s="312">
        <v>1080</v>
      </c>
      <c r="I4569" s="312">
        <v>972</v>
      </c>
      <c r="J4569" s="312">
        <v>874.8</v>
      </c>
      <c r="K4569" s="103"/>
      <c r="L4569" s="114"/>
      <c r="M4569" s="114"/>
      <c r="N4569" s="103"/>
      <c r="O4569" s="103" t="s">
        <v>17</v>
      </c>
    </row>
    <row r="4570" spans="1:15" ht="22.5" hidden="1">
      <c r="A4570" s="103">
        <f>MAX(A$3:A4569)+1</f>
        <v>4295</v>
      </c>
      <c r="B4570" s="103">
        <v>331004030</v>
      </c>
      <c r="C4570" s="315" t="s">
        <v>7894</v>
      </c>
      <c r="D4570" s="286" t="s">
        <v>7895</v>
      </c>
      <c r="E4570" s="103"/>
      <c r="F4570" s="114" t="s">
        <v>31</v>
      </c>
      <c r="G4570" s="114" t="s">
        <v>32</v>
      </c>
      <c r="H4570" s="312">
        <v>1200</v>
      </c>
      <c r="I4570" s="312">
        <v>1080</v>
      </c>
      <c r="J4570" s="312">
        <v>972</v>
      </c>
      <c r="K4570" s="103"/>
      <c r="L4570" s="114"/>
      <c r="M4570" s="114"/>
      <c r="N4570" s="103"/>
      <c r="O4570" s="103" t="s">
        <v>17</v>
      </c>
    </row>
    <row r="4571" spans="1:15" ht="33.75" hidden="1">
      <c r="A4571" s="103">
        <f>MAX(A$3:A4570)+1</f>
        <v>4296</v>
      </c>
      <c r="B4571" s="103">
        <v>331004031</v>
      </c>
      <c r="C4571" s="315" t="s">
        <v>7896</v>
      </c>
      <c r="D4571" s="286" t="s">
        <v>7897</v>
      </c>
      <c r="E4571" s="103"/>
      <c r="F4571" s="114" t="s">
        <v>907</v>
      </c>
      <c r="G4571" s="114" t="s">
        <v>32</v>
      </c>
      <c r="H4571" s="312">
        <v>1440</v>
      </c>
      <c r="I4571" s="312">
        <v>1296</v>
      </c>
      <c r="J4571" s="312">
        <v>1166.4000000000001</v>
      </c>
      <c r="K4571" s="296" t="s">
        <v>6754</v>
      </c>
      <c r="L4571" s="114"/>
      <c r="M4571" s="114"/>
      <c r="N4571" s="103"/>
      <c r="O4571" s="103" t="s">
        <v>17</v>
      </c>
    </row>
    <row r="4572" spans="1:15" ht="22.5" hidden="1">
      <c r="A4572" s="103">
        <f>MAX(A$3:A4571)+1</f>
        <v>4297</v>
      </c>
      <c r="B4572" s="103">
        <v>331004032</v>
      </c>
      <c r="C4572" s="315" t="s">
        <v>7898</v>
      </c>
      <c r="D4572" s="286" t="s">
        <v>7899</v>
      </c>
      <c r="E4572" s="103"/>
      <c r="F4572" s="114" t="s">
        <v>31</v>
      </c>
      <c r="G4572" s="114" t="s">
        <v>32</v>
      </c>
      <c r="H4572" s="312">
        <v>720</v>
      </c>
      <c r="I4572" s="312">
        <v>648</v>
      </c>
      <c r="J4572" s="312">
        <v>583.20000000000005</v>
      </c>
      <c r="K4572" s="103"/>
      <c r="L4572" s="114"/>
      <c r="M4572" s="114"/>
      <c r="N4572" s="103"/>
      <c r="O4572" s="103" t="s">
        <v>17</v>
      </c>
    </row>
    <row r="4573" spans="1:15" ht="22.5" hidden="1">
      <c r="A4573" s="103">
        <f>MAX(A$3:A4572)+1</f>
        <v>4298</v>
      </c>
      <c r="B4573" s="103">
        <v>331004033</v>
      </c>
      <c r="C4573" s="315" t="s">
        <v>7900</v>
      </c>
      <c r="D4573" s="286"/>
      <c r="E4573" s="103"/>
      <c r="F4573" s="114" t="s">
        <v>36</v>
      </c>
      <c r="G4573" s="114" t="s">
        <v>32</v>
      </c>
      <c r="H4573" s="312">
        <v>720</v>
      </c>
      <c r="I4573" s="312">
        <v>648</v>
      </c>
      <c r="J4573" s="312">
        <v>583.20000000000005</v>
      </c>
      <c r="K4573" s="103"/>
      <c r="L4573" s="114"/>
      <c r="M4573" s="114"/>
      <c r="N4573" s="103"/>
      <c r="O4573" s="103" t="s">
        <v>17</v>
      </c>
    </row>
    <row r="4574" spans="1:15" ht="22.5" hidden="1">
      <c r="A4574" s="103">
        <f>MAX(A$3:A4573)+1</f>
        <v>4299</v>
      </c>
      <c r="B4574" s="103">
        <v>331004034</v>
      </c>
      <c r="C4574" s="315" t="s">
        <v>7901</v>
      </c>
      <c r="D4574" s="286" t="s">
        <v>7902</v>
      </c>
      <c r="E4574" s="103"/>
      <c r="F4574" s="114" t="s">
        <v>31</v>
      </c>
      <c r="G4574" s="114" t="s">
        <v>32</v>
      </c>
      <c r="H4574" s="312">
        <v>720</v>
      </c>
      <c r="I4574" s="312">
        <v>648</v>
      </c>
      <c r="J4574" s="312">
        <v>583.20000000000005</v>
      </c>
      <c r="K4574" s="103"/>
      <c r="L4574" s="114"/>
      <c r="M4574" s="114"/>
      <c r="N4574" s="103"/>
      <c r="O4574" s="103" t="s">
        <v>17</v>
      </c>
    </row>
    <row r="4575" spans="1:15" ht="22.5" hidden="1">
      <c r="A4575" s="103">
        <f>MAX(A$3:A4574)+1</f>
        <v>4300</v>
      </c>
      <c r="B4575" s="103">
        <v>331004035</v>
      </c>
      <c r="C4575" s="303" t="s">
        <v>7903</v>
      </c>
      <c r="D4575" s="313" t="s">
        <v>7904</v>
      </c>
      <c r="E4575" s="103"/>
      <c r="F4575" s="114" t="s">
        <v>36</v>
      </c>
      <c r="G4575" s="114" t="s">
        <v>32</v>
      </c>
      <c r="H4575" s="302">
        <v>2376</v>
      </c>
      <c r="I4575" s="302">
        <v>2376</v>
      </c>
      <c r="J4575" s="302">
        <v>2376</v>
      </c>
      <c r="K4575" s="103"/>
      <c r="L4575" s="114"/>
      <c r="M4575" s="114"/>
      <c r="N4575" s="103"/>
      <c r="O4575" s="103" t="s">
        <v>17</v>
      </c>
    </row>
    <row r="4576" spans="1:15" s="87" customFormat="1" ht="22.5" hidden="1">
      <c r="A4576" s="103"/>
      <c r="B4576" s="103">
        <v>331005</v>
      </c>
      <c r="C4576" s="103" t="s">
        <v>7905</v>
      </c>
      <c r="D4576" s="103"/>
      <c r="E4576" s="103"/>
      <c r="F4576" s="114"/>
      <c r="G4576" s="114"/>
      <c r="H4576" s="302"/>
      <c r="I4576" s="302"/>
      <c r="J4576" s="302"/>
      <c r="K4576" s="103"/>
      <c r="L4576" s="114"/>
      <c r="M4576" s="114"/>
      <c r="N4576" s="103"/>
      <c r="O4576" s="103" t="s">
        <v>17</v>
      </c>
    </row>
    <row r="4577" spans="1:15" ht="22.5" hidden="1">
      <c r="A4577" s="103">
        <f>MAX(A$3:A4576)+1</f>
        <v>4301</v>
      </c>
      <c r="B4577" s="103">
        <v>331005001</v>
      </c>
      <c r="C4577" s="103" t="s">
        <v>7906</v>
      </c>
      <c r="D4577" s="103" t="s">
        <v>7907</v>
      </c>
      <c r="E4577" s="103"/>
      <c r="F4577" s="114" t="s">
        <v>31</v>
      </c>
      <c r="G4577" s="114" t="s">
        <v>32</v>
      </c>
      <c r="H4577" s="312">
        <v>1200</v>
      </c>
      <c r="I4577" s="312">
        <v>1080</v>
      </c>
      <c r="J4577" s="312">
        <v>972</v>
      </c>
      <c r="K4577" s="103"/>
      <c r="L4577" s="114"/>
      <c r="M4577" s="114"/>
      <c r="N4577" s="103"/>
      <c r="O4577" s="103" t="s">
        <v>17</v>
      </c>
    </row>
    <row r="4578" spans="1:15" ht="24" hidden="1">
      <c r="A4578" s="103">
        <f>MAX(A$3:A4577)+1</f>
        <v>4302</v>
      </c>
      <c r="B4578" s="103" t="s">
        <v>7908</v>
      </c>
      <c r="C4578" s="181" t="s">
        <v>7909</v>
      </c>
      <c r="D4578" s="103"/>
      <c r="E4578" s="103"/>
      <c r="F4578" s="114" t="s">
        <v>31</v>
      </c>
      <c r="G4578" s="114" t="s">
        <v>32</v>
      </c>
      <c r="H4578" s="302">
        <f t="shared" ref="H4578:J4578" si="28">1.5*300</f>
        <v>450</v>
      </c>
      <c r="I4578" s="302">
        <f t="shared" si="28"/>
        <v>450</v>
      </c>
      <c r="J4578" s="302">
        <f t="shared" si="28"/>
        <v>450</v>
      </c>
      <c r="K4578" s="244" t="s">
        <v>7909</v>
      </c>
      <c r="L4578" s="114"/>
      <c r="M4578" s="114"/>
      <c r="N4578" s="103"/>
      <c r="O4578" s="103" t="s">
        <v>17</v>
      </c>
    </row>
    <row r="4579" spans="1:15" ht="12" hidden="1">
      <c r="A4579" s="103">
        <f>MAX(A$3:A4578)+1</f>
        <v>4303</v>
      </c>
      <c r="B4579" s="103">
        <v>331005002</v>
      </c>
      <c r="C4579" s="103" t="s">
        <v>7910</v>
      </c>
      <c r="D4579" s="103" t="s">
        <v>7911</v>
      </c>
      <c r="E4579" s="103"/>
      <c r="F4579" s="114" t="s">
        <v>31</v>
      </c>
      <c r="G4579" s="114" t="s">
        <v>32</v>
      </c>
      <c r="H4579" s="312">
        <v>960</v>
      </c>
      <c r="I4579" s="312">
        <v>864</v>
      </c>
      <c r="J4579" s="312">
        <v>777.6</v>
      </c>
      <c r="K4579" s="103"/>
      <c r="L4579" s="114"/>
      <c r="M4579" s="114"/>
      <c r="N4579" s="114"/>
      <c r="O4579" s="103" t="s">
        <v>94</v>
      </c>
    </row>
    <row r="4580" spans="1:15" ht="22.5" hidden="1">
      <c r="A4580" s="103">
        <f>MAX(A$3:A4579)+1</f>
        <v>4304</v>
      </c>
      <c r="B4580" s="103">
        <v>331005003</v>
      </c>
      <c r="C4580" s="103" t="s">
        <v>7912</v>
      </c>
      <c r="D4580" s="103"/>
      <c r="E4580" s="103"/>
      <c r="F4580" s="114" t="s">
        <v>36</v>
      </c>
      <c r="G4580" s="114" t="s">
        <v>32</v>
      </c>
      <c r="H4580" s="312">
        <v>1200</v>
      </c>
      <c r="I4580" s="312">
        <v>1080</v>
      </c>
      <c r="J4580" s="312">
        <v>972</v>
      </c>
      <c r="K4580" s="103"/>
      <c r="L4580" s="114"/>
      <c r="M4580" s="114"/>
      <c r="N4580" s="103"/>
      <c r="O4580" s="103" t="s">
        <v>17</v>
      </c>
    </row>
    <row r="4581" spans="1:15" ht="22.5" hidden="1">
      <c r="A4581" s="103">
        <f>MAX(A$3:A4580)+1</f>
        <v>4305</v>
      </c>
      <c r="B4581" s="103">
        <v>331005004</v>
      </c>
      <c r="C4581" s="103" t="s">
        <v>7913</v>
      </c>
      <c r="D4581" s="103" t="s">
        <v>7914</v>
      </c>
      <c r="E4581" s="103"/>
      <c r="F4581" s="114" t="s">
        <v>31</v>
      </c>
      <c r="G4581" s="114" t="s">
        <v>32</v>
      </c>
      <c r="H4581" s="312">
        <v>1440</v>
      </c>
      <c r="I4581" s="312">
        <v>1296</v>
      </c>
      <c r="J4581" s="312">
        <v>1166.4000000000001</v>
      </c>
      <c r="K4581" s="103"/>
      <c r="L4581" s="114"/>
      <c r="M4581" s="114"/>
      <c r="N4581" s="103"/>
      <c r="O4581" s="103" t="s">
        <v>17</v>
      </c>
    </row>
    <row r="4582" spans="1:15" ht="22.5" hidden="1">
      <c r="A4582" s="103">
        <f>MAX(A$3:A4581)+1</f>
        <v>4306</v>
      </c>
      <c r="B4582" s="103">
        <v>331005005</v>
      </c>
      <c r="C4582" s="103" t="s">
        <v>7915</v>
      </c>
      <c r="D4582" s="103" t="s">
        <v>7916</v>
      </c>
      <c r="E4582" s="103"/>
      <c r="F4582" s="114" t="s">
        <v>36</v>
      </c>
      <c r="G4582" s="114" t="s">
        <v>32</v>
      </c>
      <c r="H4582" s="312">
        <v>1320</v>
      </c>
      <c r="I4582" s="312">
        <v>1188</v>
      </c>
      <c r="J4582" s="312">
        <v>1069.2</v>
      </c>
      <c r="K4582" s="103"/>
      <c r="L4582" s="114"/>
      <c r="M4582" s="114"/>
      <c r="N4582" s="103"/>
      <c r="O4582" s="103" t="s">
        <v>17</v>
      </c>
    </row>
    <row r="4583" spans="1:15" ht="22.5" hidden="1">
      <c r="A4583" s="103">
        <f>MAX(A$3:A4582)+1</f>
        <v>4307</v>
      </c>
      <c r="B4583" s="103">
        <v>331005006</v>
      </c>
      <c r="C4583" s="103" t="s">
        <v>7917</v>
      </c>
      <c r="D4583" s="103" t="s">
        <v>7918</v>
      </c>
      <c r="E4583" s="103"/>
      <c r="F4583" s="114" t="s">
        <v>31</v>
      </c>
      <c r="G4583" s="114" t="s">
        <v>32</v>
      </c>
      <c r="H4583" s="308">
        <v>1840</v>
      </c>
      <c r="I4583" s="308">
        <v>1840</v>
      </c>
      <c r="J4583" s="308">
        <v>1840</v>
      </c>
      <c r="K4583" s="103"/>
      <c r="L4583" s="188"/>
      <c r="M4583" s="188"/>
      <c r="N4583" s="103"/>
      <c r="O4583" s="103" t="s">
        <v>786</v>
      </c>
    </row>
    <row r="4584" spans="1:15" ht="22.5" hidden="1">
      <c r="A4584" s="103">
        <f>MAX(A$3:A4583)+1</f>
        <v>4308</v>
      </c>
      <c r="B4584" s="103">
        <v>331005007</v>
      </c>
      <c r="C4584" s="103" t="s">
        <v>7919</v>
      </c>
      <c r="D4584" s="286" t="s">
        <v>7920</v>
      </c>
      <c r="E4584" s="103"/>
      <c r="F4584" s="114" t="s">
        <v>31</v>
      </c>
      <c r="G4584" s="114" t="s">
        <v>32</v>
      </c>
      <c r="H4584" s="302">
        <v>3560</v>
      </c>
      <c r="I4584" s="302">
        <v>3560</v>
      </c>
      <c r="J4584" s="302">
        <v>3560</v>
      </c>
      <c r="K4584" s="103"/>
      <c r="L4584" s="126"/>
      <c r="M4584" s="126"/>
      <c r="N4584" s="103"/>
      <c r="O4584" s="103" t="s">
        <v>17</v>
      </c>
    </row>
    <row r="4585" spans="1:15" ht="22.5" hidden="1">
      <c r="A4585" s="103">
        <f>MAX(A$3:A4584)+1</f>
        <v>4309</v>
      </c>
      <c r="B4585" s="103">
        <v>331005008</v>
      </c>
      <c r="C4585" s="315" t="s">
        <v>7921</v>
      </c>
      <c r="D4585" s="103"/>
      <c r="E4585" s="103" t="s">
        <v>7922</v>
      </c>
      <c r="F4585" s="114" t="s">
        <v>36</v>
      </c>
      <c r="G4585" s="114" t="s">
        <v>32</v>
      </c>
      <c r="H4585" s="312">
        <v>960</v>
      </c>
      <c r="I4585" s="312">
        <v>864</v>
      </c>
      <c r="J4585" s="312">
        <v>777.6</v>
      </c>
      <c r="K4585" s="103"/>
      <c r="L4585" s="114"/>
      <c r="M4585" s="114"/>
      <c r="N4585" s="103"/>
      <c r="O4585" s="103" t="s">
        <v>17</v>
      </c>
    </row>
    <row r="4586" spans="1:15" ht="24" hidden="1">
      <c r="A4586" s="103">
        <f>MAX(A$3:A4585)+1</f>
        <v>4310</v>
      </c>
      <c r="B4586" s="103">
        <v>331005009</v>
      </c>
      <c r="C4586" s="315" t="s">
        <v>7923</v>
      </c>
      <c r="D4586" s="103"/>
      <c r="E4586" s="103" t="s">
        <v>5703</v>
      </c>
      <c r="F4586" s="114" t="s">
        <v>36</v>
      </c>
      <c r="G4586" s="114" t="s">
        <v>32</v>
      </c>
      <c r="H4586" s="308">
        <v>1764</v>
      </c>
      <c r="I4586" s="308">
        <v>1764</v>
      </c>
      <c r="J4586" s="308">
        <v>1764</v>
      </c>
      <c r="K4586" s="103"/>
      <c r="L4586" s="188"/>
      <c r="M4586" s="188"/>
      <c r="N4586" s="103"/>
      <c r="O4586" s="103" t="s">
        <v>786</v>
      </c>
    </row>
    <row r="4587" spans="1:15" ht="22.5" hidden="1">
      <c r="A4587" s="103">
        <f>MAX(A$3:A4586)+1</f>
        <v>4311</v>
      </c>
      <c r="B4587" s="103">
        <v>331005010</v>
      </c>
      <c r="C4587" s="315" t="s">
        <v>7924</v>
      </c>
      <c r="D4587" s="103" t="s">
        <v>7925</v>
      </c>
      <c r="E4587" s="103"/>
      <c r="F4587" s="114" t="s">
        <v>36</v>
      </c>
      <c r="G4587" s="114" t="s">
        <v>32</v>
      </c>
      <c r="H4587" s="312">
        <v>1080</v>
      </c>
      <c r="I4587" s="312">
        <v>972</v>
      </c>
      <c r="J4587" s="312">
        <v>874.8</v>
      </c>
      <c r="K4587" s="296" t="s">
        <v>7926</v>
      </c>
      <c r="L4587" s="114"/>
      <c r="M4587" s="114"/>
      <c r="N4587" s="103"/>
      <c r="O4587" s="103" t="s">
        <v>17</v>
      </c>
    </row>
    <row r="4588" spans="1:15" ht="22.5" hidden="1">
      <c r="A4588" s="103">
        <f>MAX(A$3:A4587)+1</f>
        <v>4312</v>
      </c>
      <c r="B4588" s="103" t="s">
        <v>7927</v>
      </c>
      <c r="C4588" s="181" t="s">
        <v>7928</v>
      </c>
      <c r="D4588" s="103"/>
      <c r="E4588" s="103"/>
      <c r="F4588" s="114" t="s">
        <v>36</v>
      </c>
      <c r="G4588" s="114" t="s">
        <v>32</v>
      </c>
      <c r="H4588" s="302">
        <f t="shared" ref="H4588:J4588" si="29">1.5*150</f>
        <v>225</v>
      </c>
      <c r="I4588" s="302">
        <f t="shared" si="29"/>
        <v>225</v>
      </c>
      <c r="J4588" s="302">
        <f t="shared" si="29"/>
        <v>225</v>
      </c>
      <c r="K4588" s="244" t="s">
        <v>7928</v>
      </c>
      <c r="L4588" s="114"/>
      <c r="M4588" s="114"/>
      <c r="N4588" s="103"/>
      <c r="O4588" s="103" t="s">
        <v>17</v>
      </c>
    </row>
    <row r="4589" spans="1:15" ht="22.5" hidden="1">
      <c r="A4589" s="103">
        <f>MAX(A$3:A4588)+1</f>
        <v>4313</v>
      </c>
      <c r="B4589" s="103">
        <v>331005011</v>
      </c>
      <c r="C4589" s="103" t="s">
        <v>7929</v>
      </c>
      <c r="D4589" s="103"/>
      <c r="E4589" s="103"/>
      <c r="F4589" s="114" t="s">
        <v>31</v>
      </c>
      <c r="G4589" s="114" t="s">
        <v>32</v>
      </c>
      <c r="H4589" s="312">
        <v>720</v>
      </c>
      <c r="I4589" s="312">
        <v>648</v>
      </c>
      <c r="J4589" s="312">
        <v>583.20000000000005</v>
      </c>
      <c r="K4589" s="103"/>
      <c r="L4589" s="114"/>
      <c r="M4589" s="114"/>
      <c r="N4589" s="103"/>
      <c r="O4589" s="103" t="s">
        <v>17</v>
      </c>
    </row>
    <row r="4590" spans="1:15" ht="22.5" hidden="1">
      <c r="A4590" s="103">
        <f>MAX(A$3:A4589)+1</f>
        <v>4314</v>
      </c>
      <c r="B4590" s="103">
        <v>331005012</v>
      </c>
      <c r="C4590" s="103" t="s">
        <v>7930</v>
      </c>
      <c r="D4590" s="103"/>
      <c r="E4590" s="103"/>
      <c r="F4590" s="114" t="s">
        <v>31</v>
      </c>
      <c r="G4590" s="114" t="s">
        <v>32</v>
      </c>
      <c r="H4590" s="312">
        <v>720</v>
      </c>
      <c r="I4590" s="312">
        <v>648</v>
      </c>
      <c r="J4590" s="312">
        <v>583.20000000000005</v>
      </c>
      <c r="K4590" s="103"/>
      <c r="L4590" s="114"/>
      <c r="M4590" s="114"/>
      <c r="N4590" s="103"/>
      <c r="O4590" s="103" t="s">
        <v>17</v>
      </c>
    </row>
    <row r="4591" spans="1:15" ht="22.5" hidden="1">
      <c r="A4591" s="103">
        <f>MAX(A$3:A4590)+1</f>
        <v>4315</v>
      </c>
      <c r="B4591" s="103">
        <v>331005013</v>
      </c>
      <c r="C4591" s="103" t="s">
        <v>7931</v>
      </c>
      <c r="D4591" s="103" t="s">
        <v>7932</v>
      </c>
      <c r="E4591" s="103"/>
      <c r="F4591" s="114" t="s">
        <v>31</v>
      </c>
      <c r="G4591" s="114" t="s">
        <v>32</v>
      </c>
      <c r="H4591" s="302">
        <v>2520</v>
      </c>
      <c r="I4591" s="302">
        <v>2520</v>
      </c>
      <c r="J4591" s="302">
        <v>2520</v>
      </c>
      <c r="K4591" s="103" t="s">
        <v>2282</v>
      </c>
      <c r="L4591" s="126"/>
      <c r="M4591" s="126"/>
      <c r="N4591" s="103"/>
      <c r="O4591" s="103" t="s">
        <v>17</v>
      </c>
    </row>
    <row r="4592" spans="1:15" ht="22.5" hidden="1">
      <c r="A4592" s="103">
        <f>MAX(A$3:A4591)+1</f>
        <v>4316</v>
      </c>
      <c r="B4592" s="103">
        <v>331005014</v>
      </c>
      <c r="C4592" s="103" t="s">
        <v>7933</v>
      </c>
      <c r="D4592" s="103" t="s">
        <v>7934</v>
      </c>
      <c r="E4592" s="103"/>
      <c r="F4592" s="114" t="s">
        <v>31</v>
      </c>
      <c r="G4592" s="114" t="s">
        <v>32</v>
      </c>
      <c r="H4592" s="308">
        <v>2560</v>
      </c>
      <c r="I4592" s="308">
        <v>2560</v>
      </c>
      <c r="J4592" s="308">
        <v>2560</v>
      </c>
      <c r="K4592" s="103"/>
      <c r="L4592" s="188"/>
      <c r="M4592" s="188"/>
      <c r="N4592" s="103"/>
      <c r="O4592" s="103" t="s">
        <v>786</v>
      </c>
    </row>
    <row r="4593" spans="1:15" ht="22.5" hidden="1">
      <c r="A4593" s="103">
        <f>MAX(A$3:A4592)+1</f>
        <v>4317</v>
      </c>
      <c r="B4593" s="103">
        <v>331005015</v>
      </c>
      <c r="C4593" s="103" t="s">
        <v>7935</v>
      </c>
      <c r="D4593" s="103" t="s">
        <v>7936</v>
      </c>
      <c r="E4593" s="103"/>
      <c r="F4593" s="114" t="s">
        <v>31</v>
      </c>
      <c r="G4593" s="114" t="s">
        <v>32</v>
      </c>
      <c r="H4593" s="302">
        <v>4160</v>
      </c>
      <c r="I4593" s="302">
        <v>4160</v>
      </c>
      <c r="J4593" s="302">
        <v>4160</v>
      </c>
      <c r="K4593" s="103"/>
      <c r="L4593" s="126"/>
      <c r="M4593" s="126"/>
      <c r="N4593" s="103"/>
      <c r="O4593" s="103" t="s">
        <v>17</v>
      </c>
    </row>
    <row r="4594" spans="1:15" ht="22.5" hidden="1">
      <c r="A4594" s="103">
        <f>MAX(A$3:A4593)+1</f>
        <v>4318</v>
      </c>
      <c r="B4594" s="103">
        <v>331005016</v>
      </c>
      <c r="C4594" s="315" t="s">
        <v>7937</v>
      </c>
      <c r="D4594" s="103" t="s">
        <v>7938</v>
      </c>
      <c r="E4594" s="103"/>
      <c r="F4594" s="114" t="s">
        <v>31</v>
      </c>
      <c r="G4594" s="114" t="s">
        <v>32</v>
      </c>
      <c r="H4594" s="308">
        <v>4784</v>
      </c>
      <c r="I4594" s="308">
        <v>4784</v>
      </c>
      <c r="J4594" s="308">
        <v>4784</v>
      </c>
      <c r="K4594" s="103"/>
      <c r="L4594" s="188"/>
      <c r="M4594" s="188"/>
      <c r="N4594" s="103"/>
      <c r="O4594" s="103" t="s">
        <v>786</v>
      </c>
    </row>
    <row r="4595" spans="1:15" ht="22.5" hidden="1">
      <c r="A4595" s="103">
        <f>MAX(A$3:A4594)+1</f>
        <v>4319</v>
      </c>
      <c r="B4595" s="103">
        <v>331005017</v>
      </c>
      <c r="C4595" s="315" t="s">
        <v>7939</v>
      </c>
      <c r="D4595" s="103" t="s">
        <v>7240</v>
      </c>
      <c r="E4595" s="103"/>
      <c r="F4595" s="114" t="s">
        <v>23</v>
      </c>
      <c r="G4595" s="114" t="s">
        <v>32</v>
      </c>
      <c r="H4595" s="312">
        <v>2040</v>
      </c>
      <c r="I4595" s="312">
        <v>1836</v>
      </c>
      <c r="J4595" s="312">
        <v>1652.4</v>
      </c>
      <c r="K4595" s="103"/>
      <c r="L4595" s="114"/>
      <c r="M4595" s="114"/>
      <c r="N4595" s="103"/>
      <c r="O4595" s="103" t="s">
        <v>17</v>
      </c>
    </row>
    <row r="4596" spans="1:15" ht="22.5" hidden="1">
      <c r="A4596" s="103">
        <f>MAX(A$3:A4595)+1</f>
        <v>4320</v>
      </c>
      <c r="B4596" s="103">
        <v>331005018</v>
      </c>
      <c r="C4596" s="315" t="s">
        <v>7940</v>
      </c>
      <c r="D4596" s="103" t="s">
        <v>7941</v>
      </c>
      <c r="E4596" s="315" t="s">
        <v>4890</v>
      </c>
      <c r="F4596" s="114" t="s">
        <v>36</v>
      </c>
      <c r="G4596" s="114" t="s">
        <v>32</v>
      </c>
      <c r="H4596" s="312">
        <v>25200</v>
      </c>
      <c r="I4596" s="312">
        <v>22680</v>
      </c>
      <c r="J4596" s="312">
        <v>20412</v>
      </c>
      <c r="K4596" s="103"/>
      <c r="L4596" s="114"/>
      <c r="M4596" s="114"/>
      <c r="N4596" s="103"/>
      <c r="O4596" s="103" t="s">
        <v>17</v>
      </c>
    </row>
    <row r="4597" spans="1:15" ht="22.5" hidden="1">
      <c r="A4597" s="103">
        <f>MAX(A$3:A4596)+1</f>
        <v>4321</v>
      </c>
      <c r="B4597" s="103">
        <v>331005019</v>
      </c>
      <c r="C4597" s="315" t="s">
        <v>7942</v>
      </c>
      <c r="D4597" s="103"/>
      <c r="E4597" s="315" t="s">
        <v>4890</v>
      </c>
      <c r="F4597" s="114" t="s">
        <v>36</v>
      </c>
      <c r="G4597" s="114" t="s">
        <v>32</v>
      </c>
      <c r="H4597" s="312">
        <v>21600</v>
      </c>
      <c r="I4597" s="312">
        <v>19440</v>
      </c>
      <c r="J4597" s="312">
        <v>17496</v>
      </c>
      <c r="K4597" s="103"/>
      <c r="L4597" s="114"/>
      <c r="M4597" s="114"/>
      <c r="N4597" s="103"/>
      <c r="O4597" s="103" t="s">
        <v>17</v>
      </c>
    </row>
    <row r="4598" spans="1:15" ht="22.5" hidden="1">
      <c r="A4598" s="103">
        <f>MAX(A$3:A4597)+1</f>
        <v>4322</v>
      </c>
      <c r="B4598" s="103">
        <v>331005020</v>
      </c>
      <c r="C4598" s="315" t="s">
        <v>7943</v>
      </c>
      <c r="D4598" s="103"/>
      <c r="E4598" s="315" t="s">
        <v>4890</v>
      </c>
      <c r="F4598" s="114" t="s">
        <v>36</v>
      </c>
      <c r="G4598" s="114" t="s">
        <v>32</v>
      </c>
      <c r="H4598" s="312">
        <v>22800</v>
      </c>
      <c r="I4598" s="312">
        <v>20520</v>
      </c>
      <c r="J4598" s="312">
        <v>18468</v>
      </c>
      <c r="K4598" s="103"/>
      <c r="L4598" s="114"/>
      <c r="M4598" s="114"/>
      <c r="N4598" s="103"/>
      <c r="O4598" s="103" t="s">
        <v>17</v>
      </c>
    </row>
    <row r="4599" spans="1:15" ht="22.5" hidden="1">
      <c r="A4599" s="103">
        <f>MAX(A$3:A4598)+1</f>
        <v>4323</v>
      </c>
      <c r="B4599" s="103">
        <v>331005021</v>
      </c>
      <c r="C4599" s="315" t="s">
        <v>7944</v>
      </c>
      <c r="D4599" s="103"/>
      <c r="E4599" s="103"/>
      <c r="F4599" s="114" t="s">
        <v>36</v>
      </c>
      <c r="G4599" s="114" t="s">
        <v>32</v>
      </c>
      <c r="H4599" s="312">
        <v>1560</v>
      </c>
      <c r="I4599" s="312">
        <v>1404</v>
      </c>
      <c r="J4599" s="312">
        <v>1263.5999999999999</v>
      </c>
      <c r="K4599" s="103"/>
      <c r="L4599" s="114"/>
      <c r="M4599" s="114"/>
      <c r="N4599" s="103"/>
      <c r="O4599" s="103" t="s">
        <v>17</v>
      </c>
    </row>
    <row r="4600" spans="1:15" ht="22.5" hidden="1">
      <c r="A4600" s="103">
        <f>MAX(A$3:A4599)+1</f>
        <v>4324</v>
      </c>
      <c r="B4600" s="103">
        <v>331005022</v>
      </c>
      <c r="C4600" s="315" t="s">
        <v>7945</v>
      </c>
      <c r="D4600" s="103"/>
      <c r="E4600" s="103"/>
      <c r="F4600" s="114" t="s">
        <v>31</v>
      </c>
      <c r="G4600" s="114" t="s">
        <v>32</v>
      </c>
      <c r="H4600" s="312">
        <v>1560</v>
      </c>
      <c r="I4600" s="312">
        <v>1404</v>
      </c>
      <c r="J4600" s="312">
        <v>1263.5999999999999</v>
      </c>
      <c r="K4600" s="103"/>
      <c r="L4600" s="114"/>
      <c r="M4600" s="114"/>
      <c r="N4600" s="103"/>
      <c r="O4600" s="103" t="s">
        <v>17</v>
      </c>
    </row>
    <row r="4601" spans="1:15" ht="22.5" hidden="1">
      <c r="A4601" s="103">
        <f>MAX(A$3:A4600)+1</f>
        <v>4325</v>
      </c>
      <c r="B4601" s="103">
        <v>331005023</v>
      </c>
      <c r="C4601" s="315" t="s">
        <v>7946</v>
      </c>
      <c r="D4601" s="103"/>
      <c r="E4601" s="103"/>
      <c r="F4601" s="114" t="s">
        <v>31</v>
      </c>
      <c r="G4601" s="114" t="s">
        <v>32</v>
      </c>
      <c r="H4601" s="308">
        <v>2160</v>
      </c>
      <c r="I4601" s="308">
        <v>2160</v>
      </c>
      <c r="J4601" s="308">
        <v>2160</v>
      </c>
      <c r="K4601" s="103"/>
      <c r="L4601" s="188"/>
      <c r="M4601" s="188"/>
      <c r="N4601" s="103"/>
      <c r="O4601" s="103" t="s">
        <v>786</v>
      </c>
    </row>
    <row r="4602" spans="1:15" ht="22.5" hidden="1">
      <c r="A4602" s="103">
        <f>MAX(A$3:A4601)+1</f>
        <v>4326</v>
      </c>
      <c r="B4602" s="103">
        <v>331005024</v>
      </c>
      <c r="C4602" s="315" t="s">
        <v>7947</v>
      </c>
      <c r="D4602" s="103"/>
      <c r="E4602" s="103"/>
      <c r="F4602" s="114" t="s">
        <v>31</v>
      </c>
      <c r="G4602" s="114" t="s">
        <v>32</v>
      </c>
      <c r="H4602" s="308">
        <v>2196</v>
      </c>
      <c r="I4602" s="308">
        <v>2196</v>
      </c>
      <c r="J4602" s="308">
        <v>2196</v>
      </c>
      <c r="K4602" s="103"/>
      <c r="L4602" s="188"/>
      <c r="M4602" s="188"/>
      <c r="N4602" s="103"/>
      <c r="O4602" s="103" t="s">
        <v>786</v>
      </c>
    </row>
    <row r="4603" spans="1:15" ht="22.5" hidden="1">
      <c r="A4603" s="103">
        <f>MAX(A$3:A4602)+1</f>
        <v>4327</v>
      </c>
      <c r="B4603" s="103">
        <v>331005025</v>
      </c>
      <c r="C4603" s="315" t="s">
        <v>7948</v>
      </c>
      <c r="D4603" s="103"/>
      <c r="E4603" s="103"/>
      <c r="F4603" s="114" t="s">
        <v>31</v>
      </c>
      <c r="G4603" s="114" t="s">
        <v>32</v>
      </c>
      <c r="H4603" s="312">
        <v>1560</v>
      </c>
      <c r="I4603" s="312">
        <v>1404</v>
      </c>
      <c r="J4603" s="312">
        <v>1263.5999999999999</v>
      </c>
      <c r="K4603" s="103"/>
      <c r="L4603" s="114"/>
      <c r="M4603" s="114"/>
      <c r="N4603" s="103"/>
      <c r="O4603" s="103" t="s">
        <v>17</v>
      </c>
    </row>
    <row r="4604" spans="1:15" ht="22.5" hidden="1">
      <c r="A4604" s="103">
        <f>MAX(A$3:A4603)+1</f>
        <v>4328</v>
      </c>
      <c r="B4604" s="103">
        <v>331005026</v>
      </c>
      <c r="C4604" s="315" t="s">
        <v>7949</v>
      </c>
      <c r="D4604" s="103" t="s">
        <v>7950</v>
      </c>
      <c r="E4604" s="103"/>
      <c r="F4604" s="114" t="s">
        <v>31</v>
      </c>
      <c r="G4604" s="114" t="s">
        <v>32</v>
      </c>
      <c r="H4604" s="312">
        <v>1560</v>
      </c>
      <c r="I4604" s="312">
        <v>1404</v>
      </c>
      <c r="J4604" s="312">
        <v>1263.5999999999999</v>
      </c>
      <c r="K4604" s="103"/>
      <c r="L4604" s="114"/>
      <c r="M4604" s="114"/>
      <c r="N4604" s="103"/>
      <c r="O4604" s="103" t="s">
        <v>17</v>
      </c>
    </row>
    <row r="4605" spans="1:15" ht="22.5" hidden="1">
      <c r="A4605" s="103">
        <f>MAX(A$3:A4604)+1</f>
        <v>4329</v>
      </c>
      <c r="B4605" s="103">
        <v>331005027</v>
      </c>
      <c r="C4605" s="315" t="s">
        <v>7951</v>
      </c>
      <c r="D4605" s="103"/>
      <c r="E4605" s="103"/>
      <c r="F4605" s="114" t="s">
        <v>31</v>
      </c>
      <c r="G4605" s="114" t="s">
        <v>32</v>
      </c>
      <c r="H4605" s="312">
        <v>1200</v>
      </c>
      <c r="I4605" s="312">
        <v>1080</v>
      </c>
      <c r="J4605" s="312">
        <v>972</v>
      </c>
      <c r="K4605" s="103"/>
      <c r="L4605" s="114"/>
      <c r="M4605" s="114"/>
      <c r="N4605" s="103"/>
      <c r="O4605" s="103" t="s">
        <v>17</v>
      </c>
    </row>
    <row r="4606" spans="1:15" ht="33.75" hidden="1" customHeight="1">
      <c r="A4606" s="103">
        <f>MAX(A$3:A4605)+1</f>
        <v>4330</v>
      </c>
      <c r="B4606" s="103">
        <v>331005028</v>
      </c>
      <c r="C4606" s="332" t="s">
        <v>7952</v>
      </c>
      <c r="D4606" s="103" t="s">
        <v>7953</v>
      </c>
      <c r="E4606" s="103" t="s">
        <v>7954</v>
      </c>
      <c r="F4606" s="118" t="s">
        <v>23</v>
      </c>
      <c r="G4606" s="188" t="s">
        <v>32</v>
      </c>
      <c r="H4606" s="373" t="s">
        <v>56</v>
      </c>
      <c r="I4606" s="374"/>
      <c r="J4606" s="375"/>
      <c r="K4606" s="104"/>
      <c r="L4606" s="114"/>
      <c r="M4606" s="114"/>
      <c r="N4606" s="103"/>
      <c r="O4606" s="103" t="s">
        <v>492</v>
      </c>
    </row>
    <row r="4607" spans="1:15" s="87" customFormat="1" ht="22.5" hidden="1">
      <c r="A4607" s="103"/>
      <c r="B4607" s="103">
        <v>331006</v>
      </c>
      <c r="C4607" s="103" t="s">
        <v>7955</v>
      </c>
      <c r="D4607" s="103"/>
      <c r="E4607" s="103"/>
      <c r="F4607" s="114"/>
      <c r="G4607" s="114"/>
      <c r="H4607" s="302"/>
      <c r="I4607" s="302"/>
      <c r="J4607" s="302"/>
      <c r="K4607" s="103"/>
      <c r="L4607" s="114"/>
      <c r="M4607" s="114"/>
      <c r="N4607" s="103"/>
      <c r="O4607" s="103" t="s">
        <v>17</v>
      </c>
    </row>
    <row r="4608" spans="1:15" ht="22.5" hidden="1">
      <c r="A4608" s="103">
        <f>MAX(A$3:A4607)+1</f>
        <v>4331</v>
      </c>
      <c r="B4608" s="103">
        <v>331006001</v>
      </c>
      <c r="C4608" s="103" t="s">
        <v>7956</v>
      </c>
      <c r="D4608" s="103" t="s">
        <v>7957</v>
      </c>
      <c r="E4608" s="103"/>
      <c r="F4608" s="114" t="s">
        <v>31</v>
      </c>
      <c r="G4608" s="114" t="s">
        <v>32</v>
      </c>
      <c r="H4608" s="312">
        <v>1200</v>
      </c>
      <c r="I4608" s="312">
        <v>1080</v>
      </c>
      <c r="J4608" s="312">
        <v>972</v>
      </c>
      <c r="K4608" s="103"/>
      <c r="L4608" s="114"/>
      <c r="M4608" s="114"/>
      <c r="N4608" s="103"/>
      <c r="O4608" s="103" t="s">
        <v>17</v>
      </c>
    </row>
    <row r="4609" spans="1:15" ht="22.5" hidden="1">
      <c r="A4609" s="103">
        <f>MAX(A$3:A4608)+1</f>
        <v>4332</v>
      </c>
      <c r="B4609" s="103">
        <v>331006002</v>
      </c>
      <c r="C4609" s="103" t="s">
        <v>7958</v>
      </c>
      <c r="D4609" s="103"/>
      <c r="E4609" s="103"/>
      <c r="F4609" s="114" t="s">
        <v>31</v>
      </c>
      <c r="G4609" s="114" t="s">
        <v>32</v>
      </c>
      <c r="H4609" s="302">
        <v>1272</v>
      </c>
      <c r="I4609" s="302">
        <v>1272</v>
      </c>
      <c r="J4609" s="302">
        <v>1272</v>
      </c>
      <c r="K4609" s="103"/>
      <c r="L4609" s="114"/>
      <c r="M4609" s="114"/>
      <c r="N4609" s="103"/>
      <c r="O4609" s="103" t="s">
        <v>17</v>
      </c>
    </row>
    <row r="4610" spans="1:15" ht="22.5" hidden="1">
      <c r="A4610" s="103">
        <f>MAX(A$3:A4609)+1</f>
        <v>4333</v>
      </c>
      <c r="B4610" s="103">
        <v>331006003</v>
      </c>
      <c r="C4610" s="103" t="s">
        <v>7959</v>
      </c>
      <c r="D4610" s="103"/>
      <c r="E4610" s="103"/>
      <c r="F4610" s="114" t="s">
        <v>31</v>
      </c>
      <c r="G4610" s="114" t="s">
        <v>32</v>
      </c>
      <c r="H4610" s="312">
        <v>960</v>
      </c>
      <c r="I4610" s="312">
        <v>864</v>
      </c>
      <c r="J4610" s="312">
        <v>777.6</v>
      </c>
      <c r="K4610" s="103"/>
      <c r="L4610" s="114"/>
      <c r="M4610" s="114"/>
      <c r="N4610" s="103"/>
      <c r="O4610" s="103" t="s">
        <v>17</v>
      </c>
    </row>
    <row r="4611" spans="1:15" ht="22.5" hidden="1">
      <c r="A4611" s="103">
        <f>MAX(A$3:A4610)+1</f>
        <v>4334</v>
      </c>
      <c r="B4611" s="103">
        <v>331006004</v>
      </c>
      <c r="C4611" s="103" t="s">
        <v>7960</v>
      </c>
      <c r="D4611" s="103" t="s">
        <v>7961</v>
      </c>
      <c r="E4611" s="103"/>
      <c r="F4611" s="114" t="s">
        <v>31</v>
      </c>
      <c r="G4611" s="114" t="s">
        <v>32</v>
      </c>
      <c r="H4611" s="302">
        <v>4416</v>
      </c>
      <c r="I4611" s="302">
        <v>4416</v>
      </c>
      <c r="J4611" s="302">
        <v>4416</v>
      </c>
      <c r="K4611" s="103"/>
      <c r="L4611" s="126"/>
      <c r="M4611" s="126"/>
      <c r="N4611" s="103"/>
      <c r="O4611" s="103" t="s">
        <v>17</v>
      </c>
    </row>
    <row r="4612" spans="1:15" ht="22.5" hidden="1">
      <c r="A4612" s="103">
        <f>MAX(A$3:A4611)+1</f>
        <v>4335</v>
      </c>
      <c r="B4612" s="103">
        <v>331006005</v>
      </c>
      <c r="C4612" s="103" t="s">
        <v>7962</v>
      </c>
      <c r="D4612" s="103" t="s">
        <v>7963</v>
      </c>
      <c r="E4612" s="103"/>
      <c r="F4612" s="114" t="s">
        <v>31</v>
      </c>
      <c r="G4612" s="114" t="s">
        <v>32</v>
      </c>
      <c r="H4612" s="308">
        <v>3040</v>
      </c>
      <c r="I4612" s="308">
        <v>3040</v>
      </c>
      <c r="J4612" s="308">
        <v>3040</v>
      </c>
      <c r="K4612" s="103"/>
      <c r="L4612" s="188"/>
      <c r="M4612" s="188"/>
      <c r="N4612" s="103"/>
      <c r="O4612" s="103" t="s">
        <v>786</v>
      </c>
    </row>
    <row r="4613" spans="1:15" ht="22.5" hidden="1">
      <c r="A4613" s="103">
        <f>MAX(A$3:A4612)+1</f>
        <v>4336</v>
      </c>
      <c r="B4613" s="103">
        <v>331006006</v>
      </c>
      <c r="C4613" s="103" t="s">
        <v>7964</v>
      </c>
      <c r="D4613" s="103" t="s">
        <v>7965</v>
      </c>
      <c r="E4613" s="103"/>
      <c r="F4613" s="114" t="s">
        <v>31</v>
      </c>
      <c r="G4613" s="114" t="s">
        <v>32</v>
      </c>
      <c r="H4613" s="302">
        <v>2560</v>
      </c>
      <c r="I4613" s="302">
        <v>2560</v>
      </c>
      <c r="J4613" s="302">
        <v>2560</v>
      </c>
      <c r="K4613" s="103"/>
      <c r="L4613" s="114"/>
      <c r="M4613" s="114"/>
      <c r="N4613" s="103"/>
      <c r="O4613" s="103" t="s">
        <v>17</v>
      </c>
    </row>
    <row r="4614" spans="1:15" ht="22.5" hidden="1">
      <c r="A4614" s="103">
        <f>MAX(A$3:A4613)+1</f>
        <v>4337</v>
      </c>
      <c r="B4614" s="103">
        <v>331006007</v>
      </c>
      <c r="C4614" s="103" t="s">
        <v>7966</v>
      </c>
      <c r="D4614" s="103" t="s">
        <v>7967</v>
      </c>
      <c r="E4614" s="103"/>
      <c r="F4614" s="114" t="s">
        <v>31</v>
      </c>
      <c r="G4614" s="114" t="s">
        <v>32</v>
      </c>
      <c r="H4614" s="312">
        <v>960</v>
      </c>
      <c r="I4614" s="312">
        <v>864</v>
      </c>
      <c r="J4614" s="312">
        <v>777.6</v>
      </c>
      <c r="K4614" s="103"/>
      <c r="L4614" s="114"/>
      <c r="M4614" s="114"/>
      <c r="N4614" s="103"/>
      <c r="O4614" s="103" t="s">
        <v>17</v>
      </c>
    </row>
    <row r="4615" spans="1:15" ht="22.5" hidden="1">
      <c r="A4615" s="103">
        <f>MAX(A$3:A4614)+1</f>
        <v>4338</v>
      </c>
      <c r="B4615" s="103">
        <v>331006008</v>
      </c>
      <c r="C4615" s="103" t="s">
        <v>7968</v>
      </c>
      <c r="D4615" s="103"/>
      <c r="E4615" s="103"/>
      <c r="F4615" s="114" t="s">
        <v>31</v>
      </c>
      <c r="G4615" s="114" t="s">
        <v>32</v>
      </c>
      <c r="H4615" s="308">
        <v>2057</v>
      </c>
      <c r="I4615" s="308">
        <v>2057</v>
      </c>
      <c r="J4615" s="308">
        <v>2057</v>
      </c>
      <c r="K4615" s="103"/>
      <c r="L4615" s="188"/>
      <c r="M4615" s="188"/>
      <c r="N4615" s="103"/>
      <c r="O4615" s="103" t="s">
        <v>786</v>
      </c>
    </row>
    <row r="4616" spans="1:15" ht="22.5" hidden="1">
      <c r="A4616" s="103">
        <f>MAX(A$3:A4615)+1</f>
        <v>4339</v>
      </c>
      <c r="B4616" s="103">
        <v>331006009</v>
      </c>
      <c r="C4616" s="103" t="s">
        <v>7969</v>
      </c>
      <c r="D4616" s="103"/>
      <c r="E4616" s="103"/>
      <c r="F4616" s="114" t="s">
        <v>31</v>
      </c>
      <c r="G4616" s="114" t="s">
        <v>32</v>
      </c>
      <c r="H4616" s="312">
        <v>960</v>
      </c>
      <c r="I4616" s="312">
        <v>864</v>
      </c>
      <c r="J4616" s="312">
        <v>777.6</v>
      </c>
      <c r="K4616" s="103"/>
      <c r="L4616" s="114"/>
      <c r="M4616" s="114"/>
      <c r="N4616" s="103"/>
      <c r="O4616" s="103" t="s">
        <v>17</v>
      </c>
    </row>
    <row r="4617" spans="1:15" ht="56.25" hidden="1">
      <c r="A4617" s="103">
        <f>MAX(A$3:A4616)+1</f>
        <v>4340</v>
      </c>
      <c r="B4617" s="103">
        <v>331006010</v>
      </c>
      <c r="C4617" s="103" t="s">
        <v>7970</v>
      </c>
      <c r="D4617" s="286" t="s">
        <v>7971</v>
      </c>
      <c r="E4617" s="103"/>
      <c r="F4617" s="114" t="s">
        <v>31</v>
      </c>
      <c r="G4617" s="114" t="s">
        <v>32</v>
      </c>
      <c r="H4617" s="308">
        <v>2919</v>
      </c>
      <c r="I4617" s="308">
        <v>2919</v>
      </c>
      <c r="J4617" s="308">
        <v>2919</v>
      </c>
      <c r="K4617" s="103"/>
      <c r="L4617" s="188"/>
      <c r="M4617" s="188"/>
      <c r="N4617" s="103"/>
      <c r="O4617" s="103" t="s">
        <v>786</v>
      </c>
    </row>
    <row r="4618" spans="1:15" ht="22.5" hidden="1">
      <c r="A4618" s="103">
        <f>MAX(A$3:A4617)+1</f>
        <v>4341</v>
      </c>
      <c r="B4618" s="103">
        <v>331006011</v>
      </c>
      <c r="C4618" s="103" t="s">
        <v>5122</v>
      </c>
      <c r="D4618" s="286" t="s">
        <v>7972</v>
      </c>
      <c r="E4618" s="103"/>
      <c r="F4618" s="114" t="s">
        <v>31</v>
      </c>
      <c r="G4618" s="114" t="s">
        <v>32</v>
      </c>
      <c r="H4618" s="302">
        <v>1440</v>
      </c>
      <c r="I4618" s="302">
        <v>1440</v>
      </c>
      <c r="J4618" s="302">
        <v>1440</v>
      </c>
      <c r="K4618" s="103"/>
      <c r="L4618" s="114"/>
      <c r="M4618" s="114"/>
      <c r="N4618" s="103"/>
      <c r="O4618" s="103" t="s">
        <v>17</v>
      </c>
    </row>
    <row r="4619" spans="1:15" ht="22.5" hidden="1">
      <c r="A4619" s="103">
        <f>MAX(A$3:A4618)+1</f>
        <v>4342</v>
      </c>
      <c r="B4619" s="103" t="s">
        <v>7973</v>
      </c>
      <c r="C4619" s="103" t="s">
        <v>7974</v>
      </c>
      <c r="D4619" s="103"/>
      <c r="E4619" s="103"/>
      <c r="F4619" s="114" t="s">
        <v>31</v>
      </c>
      <c r="G4619" s="114" t="s">
        <v>32</v>
      </c>
      <c r="H4619" s="302">
        <f t="shared" ref="H4619:J4619" si="30">1.5*100</f>
        <v>150</v>
      </c>
      <c r="I4619" s="302">
        <f t="shared" si="30"/>
        <v>150</v>
      </c>
      <c r="J4619" s="302">
        <f t="shared" si="30"/>
        <v>150</v>
      </c>
      <c r="K4619" s="103" t="s">
        <v>7974</v>
      </c>
      <c r="L4619" s="114"/>
      <c r="M4619" s="114"/>
      <c r="N4619" s="103"/>
      <c r="O4619" s="103" t="s">
        <v>17</v>
      </c>
    </row>
    <row r="4620" spans="1:15" ht="22.5" hidden="1">
      <c r="A4620" s="103">
        <f>MAX(A$3:A4619)+1</f>
        <v>4343</v>
      </c>
      <c r="B4620" s="103">
        <v>331006013</v>
      </c>
      <c r="C4620" s="103" t="s">
        <v>7975</v>
      </c>
      <c r="D4620" s="103"/>
      <c r="E4620" s="103"/>
      <c r="F4620" s="114" t="s">
        <v>36</v>
      </c>
      <c r="G4620" s="114" t="s">
        <v>32</v>
      </c>
      <c r="H4620" s="312">
        <v>1200</v>
      </c>
      <c r="I4620" s="312">
        <v>1080</v>
      </c>
      <c r="J4620" s="312">
        <v>972</v>
      </c>
      <c r="K4620" s="103"/>
      <c r="L4620" s="114"/>
      <c r="M4620" s="114"/>
      <c r="N4620" s="103"/>
      <c r="O4620" s="103" t="s">
        <v>17</v>
      </c>
    </row>
    <row r="4621" spans="1:15" ht="22.5" hidden="1">
      <c r="A4621" s="103">
        <f>MAX(A$3:A4620)+1</f>
        <v>4344</v>
      </c>
      <c r="B4621" s="103">
        <v>331006014</v>
      </c>
      <c r="C4621" s="103" t="s">
        <v>7976</v>
      </c>
      <c r="D4621" s="103" t="s">
        <v>7977</v>
      </c>
      <c r="E4621" s="103"/>
      <c r="F4621" s="114" t="s">
        <v>36</v>
      </c>
      <c r="G4621" s="114" t="s">
        <v>32</v>
      </c>
      <c r="H4621" s="302">
        <v>1642</v>
      </c>
      <c r="I4621" s="302">
        <v>1642</v>
      </c>
      <c r="J4621" s="302">
        <v>1642</v>
      </c>
      <c r="K4621" s="103"/>
      <c r="L4621" s="114"/>
      <c r="M4621" s="114"/>
      <c r="N4621" s="103"/>
      <c r="O4621" s="103" t="s">
        <v>17</v>
      </c>
    </row>
    <row r="4622" spans="1:15" ht="22.5" hidden="1">
      <c r="A4622" s="103">
        <f>MAX(A$3:A4621)+1</f>
        <v>4345</v>
      </c>
      <c r="B4622" s="103">
        <v>331006015</v>
      </c>
      <c r="C4622" s="103" t="s">
        <v>7978</v>
      </c>
      <c r="D4622" s="103" t="s">
        <v>7979</v>
      </c>
      <c r="E4622" s="103"/>
      <c r="F4622" s="114" t="s">
        <v>36</v>
      </c>
      <c r="G4622" s="114" t="s">
        <v>32</v>
      </c>
      <c r="H4622" s="308">
        <v>1702</v>
      </c>
      <c r="I4622" s="308">
        <v>1702</v>
      </c>
      <c r="J4622" s="308">
        <v>1702</v>
      </c>
      <c r="K4622" s="103"/>
      <c r="L4622" s="188"/>
      <c r="M4622" s="188"/>
      <c r="N4622" s="103"/>
      <c r="O4622" s="103" t="s">
        <v>786</v>
      </c>
    </row>
    <row r="4623" spans="1:15" ht="22.5" hidden="1">
      <c r="A4623" s="103">
        <f>MAX(A$3:A4622)+1</f>
        <v>4346</v>
      </c>
      <c r="B4623" s="103">
        <v>331006016</v>
      </c>
      <c r="C4623" s="103" t="s">
        <v>7980</v>
      </c>
      <c r="D4623" s="103"/>
      <c r="E4623" s="103"/>
      <c r="F4623" s="114" t="s">
        <v>36</v>
      </c>
      <c r="G4623" s="114" t="s">
        <v>32</v>
      </c>
      <c r="H4623" s="312">
        <v>1440</v>
      </c>
      <c r="I4623" s="312">
        <v>1296</v>
      </c>
      <c r="J4623" s="312">
        <v>1166.4000000000001</v>
      </c>
      <c r="K4623" s="103"/>
      <c r="L4623" s="114"/>
      <c r="M4623" s="114"/>
      <c r="N4623" s="103"/>
      <c r="O4623" s="103" t="s">
        <v>17</v>
      </c>
    </row>
    <row r="4624" spans="1:15" ht="22.5" hidden="1">
      <c r="A4624" s="103">
        <f>MAX(A$3:A4623)+1</f>
        <v>4347</v>
      </c>
      <c r="B4624" s="103">
        <v>331006017</v>
      </c>
      <c r="C4624" s="103" t="s">
        <v>7981</v>
      </c>
      <c r="D4624" s="103" t="s">
        <v>7979</v>
      </c>
      <c r="E4624" s="103"/>
      <c r="F4624" s="114" t="s">
        <v>36</v>
      </c>
      <c r="G4624" s="114" t="s">
        <v>32</v>
      </c>
      <c r="H4624" s="312">
        <v>1200</v>
      </c>
      <c r="I4624" s="312">
        <v>1080</v>
      </c>
      <c r="J4624" s="312">
        <v>972</v>
      </c>
      <c r="K4624" s="103"/>
      <c r="L4624" s="114"/>
      <c r="M4624" s="114"/>
      <c r="N4624" s="103"/>
      <c r="O4624" s="103" t="s">
        <v>17</v>
      </c>
    </row>
    <row r="4625" spans="1:15" ht="22.5" hidden="1">
      <c r="A4625" s="103">
        <f>MAX(A$3:A4624)+1</f>
        <v>4348</v>
      </c>
      <c r="B4625" s="103">
        <v>331006018</v>
      </c>
      <c r="C4625" s="103" t="s">
        <v>7982</v>
      </c>
      <c r="D4625" s="103" t="s">
        <v>7983</v>
      </c>
      <c r="E4625" s="103" t="s">
        <v>7984</v>
      </c>
      <c r="F4625" s="114" t="s">
        <v>3112</v>
      </c>
      <c r="G4625" s="114" t="s">
        <v>32</v>
      </c>
      <c r="H4625" s="333">
        <v>1800</v>
      </c>
      <c r="I4625" s="333">
        <v>1620</v>
      </c>
      <c r="J4625" s="333">
        <v>1458</v>
      </c>
      <c r="K4625" s="105" t="s">
        <v>5969</v>
      </c>
      <c r="L4625" s="126"/>
      <c r="M4625" s="126"/>
      <c r="N4625" s="103"/>
      <c r="O4625" s="103" t="s">
        <v>17</v>
      </c>
    </row>
    <row r="4626" spans="1:15" ht="22.5" hidden="1">
      <c r="A4626" s="103"/>
      <c r="B4626" s="103">
        <v>331006018</v>
      </c>
      <c r="C4626" s="103" t="s">
        <v>7982</v>
      </c>
      <c r="D4626" s="103" t="s">
        <v>7983</v>
      </c>
      <c r="E4626" s="103" t="s">
        <v>7984</v>
      </c>
      <c r="F4626" s="114" t="s">
        <v>3112</v>
      </c>
      <c r="G4626" s="114" t="s">
        <v>32</v>
      </c>
      <c r="H4626" s="331">
        <v>2808</v>
      </c>
      <c r="I4626" s="331">
        <v>2808</v>
      </c>
      <c r="J4626" s="331">
        <v>2808</v>
      </c>
      <c r="K4626" s="103" t="s">
        <v>7985</v>
      </c>
      <c r="L4626" s="126"/>
      <c r="M4626" s="126"/>
      <c r="N4626" s="103"/>
      <c r="O4626" s="103" t="s">
        <v>17</v>
      </c>
    </row>
    <row r="4627" spans="1:15" ht="22.5" hidden="1">
      <c r="A4627" s="103">
        <f>MAX(A$3:A4626)+1</f>
        <v>4349</v>
      </c>
      <c r="B4627" s="103">
        <v>331006019</v>
      </c>
      <c r="C4627" s="103" t="s">
        <v>7986</v>
      </c>
      <c r="D4627" s="103"/>
      <c r="E4627" s="103" t="s">
        <v>4890</v>
      </c>
      <c r="F4627" s="114" t="s">
        <v>36</v>
      </c>
      <c r="G4627" s="114" t="s">
        <v>32</v>
      </c>
      <c r="H4627" s="308">
        <v>3816</v>
      </c>
      <c r="I4627" s="308">
        <v>3816</v>
      </c>
      <c r="J4627" s="308">
        <v>3816</v>
      </c>
      <c r="K4627" s="103"/>
      <c r="L4627" s="188"/>
      <c r="M4627" s="188"/>
      <c r="N4627" s="103"/>
      <c r="O4627" s="103" t="s">
        <v>786</v>
      </c>
    </row>
    <row r="4628" spans="1:15" ht="22.5" hidden="1">
      <c r="A4628" s="103">
        <f>MAX(A$3:A4627)+1</f>
        <v>4350</v>
      </c>
      <c r="B4628" s="103">
        <v>331006020</v>
      </c>
      <c r="C4628" s="103" t="s">
        <v>7987</v>
      </c>
      <c r="D4628" s="103" t="s">
        <v>7988</v>
      </c>
      <c r="E4628" s="103"/>
      <c r="F4628" s="114" t="s">
        <v>36</v>
      </c>
      <c r="G4628" s="114" t="s">
        <v>32</v>
      </c>
      <c r="H4628" s="302">
        <v>4176</v>
      </c>
      <c r="I4628" s="302">
        <v>4176</v>
      </c>
      <c r="J4628" s="302">
        <v>4176</v>
      </c>
      <c r="K4628" s="296"/>
      <c r="L4628" s="114"/>
      <c r="M4628" s="126"/>
      <c r="N4628" s="103"/>
      <c r="O4628" s="103" t="s">
        <v>17</v>
      </c>
    </row>
    <row r="4629" spans="1:15" s="87" customFormat="1" ht="22.5" hidden="1">
      <c r="A4629" s="103"/>
      <c r="B4629" s="103">
        <v>331007</v>
      </c>
      <c r="C4629" s="103" t="s">
        <v>7989</v>
      </c>
      <c r="D4629" s="103"/>
      <c r="E4629" s="103"/>
      <c r="F4629" s="114"/>
      <c r="G4629" s="114"/>
      <c r="H4629" s="302"/>
      <c r="I4629" s="302"/>
      <c r="J4629" s="302"/>
      <c r="K4629" s="103"/>
      <c r="L4629" s="114"/>
      <c r="M4629" s="114"/>
      <c r="N4629" s="103"/>
      <c r="O4629" s="103" t="s">
        <v>17</v>
      </c>
    </row>
    <row r="4630" spans="1:15" ht="22.5" hidden="1">
      <c r="A4630" s="103">
        <f>MAX(A$3:A4629)+1</f>
        <v>4351</v>
      </c>
      <c r="B4630" s="103">
        <v>331007001</v>
      </c>
      <c r="C4630" s="315" t="s">
        <v>7990</v>
      </c>
      <c r="D4630" s="286" t="s">
        <v>3961</v>
      </c>
      <c r="E4630" s="103"/>
      <c r="F4630" s="114" t="s">
        <v>31</v>
      </c>
      <c r="G4630" s="114" t="s">
        <v>32</v>
      </c>
      <c r="H4630" s="312">
        <v>840</v>
      </c>
      <c r="I4630" s="312">
        <v>756</v>
      </c>
      <c r="J4630" s="312">
        <v>680.4</v>
      </c>
      <c r="K4630" s="103"/>
      <c r="L4630" s="114"/>
      <c r="M4630" s="114"/>
      <c r="N4630" s="103"/>
      <c r="O4630" s="103" t="s">
        <v>17</v>
      </c>
    </row>
    <row r="4631" spans="1:15" ht="22.5" hidden="1">
      <c r="A4631" s="103">
        <f>MAX(A$3:A4630)+1</f>
        <v>4352</v>
      </c>
      <c r="B4631" s="103">
        <v>331007002</v>
      </c>
      <c r="C4631" s="315" t="s">
        <v>7991</v>
      </c>
      <c r="D4631" s="286" t="s">
        <v>7992</v>
      </c>
      <c r="E4631" s="103"/>
      <c r="F4631" s="114" t="s">
        <v>31</v>
      </c>
      <c r="G4631" s="114" t="s">
        <v>32</v>
      </c>
      <c r="H4631" s="308">
        <v>1680</v>
      </c>
      <c r="I4631" s="308">
        <v>1680</v>
      </c>
      <c r="J4631" s="308">
        <v>1680</v>
      </c>
      <c r="K4631" s="103"/>
      <c r="L4631" s="188"/>
      <c r="M4631" s="188"/>
      <c r="N4631" s="103"/>
      <c r="O4631" s="103" t="s">
        <v>786</v>
      </c>
    </row>
    <row r="4632" spans="1:15" ht="22.5" hidden="1">
      <c r="A4632" s="103">
        <f>MAX(A$3:A4631)+1</f>
        <v>4353</v>
      </c>
      <c r="B4632" s="103">
        <v>331007003</v>
      </c>
      <c r="C4632" s="315" t="s">
        <v>7993</v>
      </c>
      <c r="D4632" s="286" t="s">
        <v>7994</v>
      </c>
      <c r="E4632" s="103"/>
      <c r="F4632" s="114" t="s">
        <v>31</v>
      </c>
      <c r="G4632" s="114" t="s">
        <v>32</v>
      </c>
      <c r="H4632" s="308">
        <v>2196</v>
      </c>
      <c r="I4632" s="308">
        <v>2196</v>
      </c>
      <c r="J4632" s="308">
        <v>2196</v>
      </c>
      <c r="K4632" s="103"/>
      <c r="L4632" s="188"/>
      <c r="M4632" s="188"/>
      <c r="N4632" s="103"/>
      <c r="O4632" s="103" t="s">
        <v>786</v>
      </c>
    </row>
    <row r="4633" spans="1:15" ht="22.5" hidden="1">
      <c r="A4633" s="103">
        <f>MAX(A$3:A4632)+1</f>
        <v>4354</v>
      </c>
      <c r="B4633" s="103">
        <v>331007004</v>
      </c>
      <c r="C4633" s="315" t="s">
        <v>7995</v>
      </c>
      <c r="D4633" s="286"/>
      <c r="E4633" s="103"/>
      <c r="F4633" s="114" t="s">
        <v>31</v>
      </c>
      <c r="G4633" s="114" t="s">
        <v>32</v>
      </c>
      <c r="H4633" s="312">
        <v>1200</v>
      </c>
      <c r="I4633" s="312">
        <v>1080</v>
      </c>
      <c r="J4633" s="312">
        <v>972</v>
      </c>
      <c r="K4633" s="103"/>
      <c r="L4633" s="114"/>
      <c r="M4633" s="114"/>
      <c r="N4633" s="103"/>
      <c r="O4633" s="103" t="s">
        <v>17</v>
      </c>
    </row>
    <row r="4634" spans="1:15" ht="22.5" hidden="1">
      <c r="A4634" s="103">
        <f>MAX(A$3:A4633)+1</f>
        <v>4355</v>
      </c>
      <c r="B4634" s="103">
        <v>331007005</v>
      </c>
      <c r="C4634" s="315" t="s">
        <v>7996</v>
      </c>
      <c r="D4634" s="286"/>
      <c r="E4634" s="103"/>
      <c r="F4634" s="114" t="s">
        <v>31</v>
      </c>
      <c r="G4634" s="114" t="s">
        <v>32</v>
      </c>
      <c r="H4634" s="302">
        <v>2028</v>
      </c>
      <c r="I4634" s="302">
        <v>2028</v>
      </c>
      <c r="J4634" s="302">
        <v>2028</v>
      </c>
      <c r="K4634" s="103"/>
      <c r="L4634" s="114"/>
      <c r="M4634" s="114"/>
      <c r="N4634" s="103"/>
      <c r="O4634" s="103" t="s">
        <v>17</v>
      </c>
    </row>
    <row r="4635" spans="1:15" ht="33.75" hidden="1">
      <c r="A4635" s="103">
        <f>MAX(A$3:A4634)+1</f>
        <v>4356</v>
      </c>
      <c r="B4635" s="103">
        <v>331007006</v>
      </c>
      <c r="C4635" s="315" t="s">
        <v>7997</v>
      </c>
      <c r="D4635" s="286" t="s">
        <v>7998</v>
      </c>
      <c r="E4635" s="103"/>
      <c r="F4635" s="114" t="s">
        <v>31</v>
      </c>
      <c r="G4635" s="114" t="s">
        <v>32</v>
      </c>
      <c r="H4635" s="302">
        <v>5520</v>
      </c>
      <c r="I4635" s="302">
        <v>5520</v>
      </c>
      <c r="J4635" s="302">
        <v>5520</v>
      </c>
      <c r="K4635" s="103"/>
      <c r="L4635" s="126"/>
      <c r="M4635" s="126"/>
      <c r="N4635" s="103"/>
      <c r="O4635" s="103" t="s">
        <v>17</v>
      </c>
    </row>
    <row r="4636" spans="1:15" ht="22.5" hidden="1">
      <c r="A4636" s="103">
        <f>MAX(A$3:A4635)+1</f>
        <v>4357</v>
      </c>
      <c r="B4636" s="103">
        <v>331007007</v>
      </c>
      <c r="C4636" s="315" t="s">
        <v>7999</v>
      </c>
      <c r="D4636" s="286" t="s">
        <v>8000</v>
      </c>
      <c r="E4636" s="103"/>
      <c r="F4636" s="114" t="s">
        <v>31</v>
      </c>
      <c r="G4636" s="114" t="s">
        <v>32</v>
      </c>
      <c r="H4636" s="302">
        <v>3416</v>
      </c>
      <c r="I4636" s="302">
        <v>3416</v>
      </c>
      <c r="J4636" s="302">
        <v>3416</v>
      </c>
      <c r="K4636" s="103"/>
      <c r="L4636" s="126"/>
      <c r="M4636" s="126"/>
      <c r="N4636" s="103"/>
      <c r="O4636" s="103" t="s">
        <v>17</v>
      </c>
    </row>
    <row r="4637" spans="1:15" ht="22.5" hidden="1">
      <c r="A4637" s="103">
        <f>MAX(A$3:A4636)+1</f>
        <v>4358</v>
      </c>
      <c r="B4637" s="103">
        <v>331007008</v>
      </c>
      <c r="C4637" s="315" t="s">
        <v>8001</v>
      </c>
      <c r="D4637" s="286" t="s">
        <v>8002</v>
      </c>
      <c r="E4637" s="103"/>
      <c r="F4637" s="114" t="s">
        <v>31</v>
      </c>
      <c r="G4637" s="114" t="s">
        <v>32</v>
      </c>
      <c r="H4637" s="302">
        <v>3416</v>
      </c>
      <c r="I4637" s="302">
        <v>3416</v>
      </c>
      <c r="J4637" s="302">
        <v>3416</v>
      </c>
      <c r="K4637" s="103"/>
      <c r="L4637" s="114"/>
      <c r="M4637" s="114"/>
      <c r="N4637" s="103"/>
      <c r="O4637" s="103" t="s">
        <v>17</v>
      </c>
    </row>
    <row r="4638" spans="1:15" ht="22.5" hidden="1">
      <c r="A4638" s="103">
        <f>MAX(A$3:A4637)+1</f>
        <v>4359</v>
      </c>
      <c r="B4638" s="103" t="s">
        <v>8003</v>
      </c>
      <c r="C4638" s="315" t="s">
        <v>8004</v>
      </c>
      <c r="D4638" s="286"/>
      <c r="E4638" s="103"/>
      <c r="F4638" s="114" t="s">
        <v>31</v>
      </c>
      <c r="G4638" s="114" t="s">
        <v>32</v>
      </c>
      <c r="H4638" s="188">
        <v>4000</v>
      </c>
      <c r="I4638" s="188">
        <v>4000</v>
      </c>
      <c r="J4638" s="188">
        <v>4000</v>
      </c>
      <c r="K4638" s="103"/>
      <c r="L4638" s="188"/>
      <c r="M4638" s="188"/>
      <c r="N4638" s="103"/>
      <c r="O4638" s="103" t="s">
        <v>786</v>
      </c>
    </row>
    <row r="4639" spans="1:15" ht="22.5" hidden="1">
      <c r="A4639" s="103">
        <f>MAX(A$3:A4638)+1</f>
        <v>4360</v>
      </c>
      <c r="B4639" s="103" t="s">
        <v>8005</v>
      </c>
      <c r="C4639" s="315" t="s">
        <v>8006</v>
      </c>
      <c r="D4639" s="286"/>
      <c r="E4639" s="103"/>
      <c r="F4639" s="114" t="s">
        <v>31</v>
      </c>
      <c r="G4639" s="114" t="s">
        <v>32</v>
      </c>
      <c r="H4639" s="302">
        <v>3136</v>
      </c>
      <c r="I4639" s="302">
        <v>3136</v>
      </c>
      <c r="J4639" s="302">
        <v>3136</v>
      </c>
      <c r="K4639" s="103"/>
      <c r="L4639" s="114"/>
      <c r="M4639" s="114"/>
      <c r="N4639" s="103"/>
      <c r="O4639" s="103" t="s">
        <v>17</v>
      </c>
    </row>
    <row r="4640" spans="1:15" ht="22.5" hidden="1">
      <c r="A4640" s="103">
        <f>MAX(A$3:A4639)+1</f>
        <v>4361</v>
      </c>
      <c r="B4640" s="103">
        <v>331007009</v>
      </c>
      <c r="C4640" s="315" t="s">
        <v>8007</v>
      </c>
      <c r="D4640" s="286" t="s">
        <v>8008</v>
      </c>
      <c r="E4640" s="103"/>
      <c r="F4640" s="114" t="s">
        <v>31</v>
      </c>
      <c r="G4640" s="114" t="s">
        <v>32</v>
      </c>
      <c r="H4640" s="308">
        <v>2560</v>
      </c>
      <c r="I4640" s="308">
        <v>2560</v>
      </c>
      <c r="J4640" s="308">
        <v>2560</v>
      </c>
      <c r="K4640" s="103"/>
      <c r="L4640" s="188"/>
      <c r="M4640" s="188"/>
      <c r="N4640" s="103"/>
      <c r="O4640" s="103" t="s">
        <v>786</v>
      </c>
    </row>
    <row r="4641" spans="1:15" ht="22.5" hidden="1">
      <c r="A4641" s="103">
        <f>MAX(A$3:A4640)+1</f>
        <v>4362</v>
      </c>
      <c r="B4641" s="103" t="s">
        <v>8009</v>
      </c>
      <c r="C4641" s="315" t="s">
        <v>8010</v>
      </c>
      <c r="D4641" s="103"/>
      <c r="E4641" s="103"/>
      <c r="F4641" s="114" t="s">
        <v>31</v>
      </c>
      <c r="G4641" s="114" t="s">
        <v>32</v>
      </c>
      <c r="H4641" s="302">
        <v>2520</v>
      </c>
      <c r="I4641" s="302">
        <v>2520</v>
      </c>
      <c r="J4641" s="302">
        <v>2520</v>
      </c>
      <c r="K4641" s="103"/>
      <c r="L4641" s="114"/>
      <c r="M4641" s="114"/>
      <c r="N4641" s="103"/>
      <c r="O4641" s="103" t="s">
        <v>17</v>
      </c>
    </row>
    <row r="4642" spans="1:15" ht="22.5" hidden="1">
      <c r="A4642" s="103">
        <f>MAX(A$3:A4641)+1</f>
        <v>4363</v>
      </c>
      <c r="B4642" s="103">
        <v>331007010</v>
      </c>
      <c r="C4642" s="315" t="s">
        <v>8011</v>
      </c>
      <c r="D4642" s="103"/>
      <c r="E4642" s="103"/>
      <c r="F4642" s="114" t="s">
        <v>31</v>
      </c>
      <c r="G4642" s="114" t="s">
        <v>32</v>
      </c>
      <c r="H4642" s="312">
        <v>1800</v>
      </c>
      <c r="I4642" s="312">
        <v>1620</v>
      </c>
      <c r="J4642" s="312">
        <v>1458</v>
      </c>
      <c r="K4642" s="103"/>
      <c r="L4642" s="114"/>
      <c r="M4642" s="114"/>
      <c r="N4642" s="103"/>
      <c r="O4642" s="103" t="s">
        <v>17</v>
      </c>
    </row>
    <row r="4643" spans="1:15" ht="22.5" hidden="1">
      <c r="A4643" s="103">
        <f>MAX(A$3:A4642)+1</f>
        <v>4364</v>
      </c>
      <c r="B4643" s="103" t="s">
        <v>8012</v>
      </c>
      <c r="C4643" s="315" t="s">
        <v>8013</v>
      </c>
      <c r="D4643" s="103"/>
      <c r="E4643" s="103"/>
      <c r="F4643" s="114" t="s">
        <v>31</v>
      </c>
      <c r="G4643" s="114" t="s">
        <v>32</v>
      </c>
      <c r="H4643" s="188">
        <v>4800</v>
      </c>
      <c r="I4643" s="188">
        <v>4800</v>
      </c>
      <c r="J4643" s="188">
        <v>4800</v>
      </c>
      <c r="K4643" s="103"/>
      <c r="L4643" s="188"/>
      <c r="M4643" s="188"/>
      <c r="N4643" s="103"/>
      <c r="O4643" s="103" t="s">
        <v>786</v>
      </c>
    </row>
    <row r="4644" spans="1:15" ht="22.5" hidden="1">
      <c r="A4644" s="103">
        <f>MAX(A$3:A4643)+1</f>
        <v>4365</v>
      </c>
      <c r="B4644" s="103">
        <v>331007011</v>
      </c>
      <c r="C4644" s="315" t="s">
        <v>8014</v>
      </c>
      <c r="D4644" s="103"/>
      <c r="E4644" s="103"/>
      <c r="F4644" s="114" t="s">
        <v>31</v>
      </c>
      <c r="G4644" s="114" t="s">
        <v>32</v>
      </c>
      <c r="H4644" s="312">
        <v>1560</v>
      </c>
      <c r="I4644" s="312">
        <v>1404</v>
      </c>
      <c r="J4644" s="312">
        <v>1263.5999999999999</v>
      </c>
      <c r="K4644" s="103"/>
      <c r="L4644" s="114"/>
      <c r="M4644" s="114"/>
      <c r="N4644" s="103"/>
      <c r="O4644" s="103" t="s">
        <v>17</v>
      </c>
    </row>
    <row r="4645" spans="1:15" ht="33.75" hidden="1">
      <c r="A4645" s="103">
        <f>MAX(A$3:A4644)+1</f>
        <v>4366</v>
      </c>
      <c r="B4645" s="103">
        <v>331007012</v>
      </c>
      <c r="C4645" s="315" t="s">
        <v>8015</v>
      </c>
      <c r="D4645" s="286" t="s">
        <v>8016</v>
      </c>
      <c r="E4645" s="103"/>
      <c r="F4645" s="114" t="s">
        <v>31</v>
      </c>
      <c r="G4645" s="114" t="s">
        <v>32</v>
      </c>
      <c r="H4645" s="312">
        <v>1560</v>
      </c>
      <c r="I4645" s="312">
        <v>1404</v>
      </c>
      <c r="J4645" s="312">
        <v>1263.5999999999999</v>
      </c>
      <c r="K4645" s="103"/>
      <c r="L4645" s="114"/>
      <c r="M4645" s="114"/>
      <c r="N4645" s="103"/>
      <c r="O4645" s="103" t="s">
        <v>17</v>
      </c>
    </row>
    <row r="4646" spans="1:15" ht="22.5" hidden="1">
      <c r="A4646" s="103">
        <f>MAX(A$3:A4645)+1</f>
        <v>4367</v>
      </c>
      <c r="B4646" s="103">
        <v>331007013</v>
      </c>
      <c r="C4646" s="315" t="s">
        <v>8017</v>
      </c>
      <c r="D4646" s="286"/>
      <c r="E4646" s="103"/>
      <c r="F4646" s="114" t="s">
        <v>31</v>
      </c>
      <c r="G4646" s="114" t="s">
        <v>32</v>
      </c>
      <c r="H4646" s="308">
        <v>2560</v>
      </c>
      <c r="I4646" s="308">
        <v>2560</v>
      </c>
      <c r="J4646" s="308">
        <v>2560</v>
      </c>
      <c r="K4646" s="103"/>
      <c r="L4646" s="188"/>
      <c r="M4646" s="188"/>
      <c r="N4646" s="103"/>
      <c r="O4646" s="103" t="s">
        <v>786</v>
      </c>
    </row>
    <row r="4647" spans="1:15" ht="22.5" hidden="1">
      <c r="A4647" s="103">
        <f>MAX(A$3:A4646)+1</f>
        <v>4368</v>
      </c>
      <c r="B4647" s="103">
        <v>331007014</v>
      </c>
      <c r="C4647" s="315" t="s">
        <v>8018</v>
      </c>
      <c r="D4647" s="286" t="s">
        <v>7240</v>
      </c>
      <c r="E4647" s="103"/>
      <c r="F4647" s="114" t="s">
        <v>23</v>
      </c>
      <c r="G4647" s="114" t="s">
        <v>32</v>
      </c>
      <c r="H4647" s="312">
        <v>3000</v>
      </c>
      <c r="I4647" s="312">
        <v>2700</v>
      </c>
      <c r="J4647" s="312">
        <v>2430</v>
      </c>
      <c r="K4647" s="103"/>
      <c r="L4647" s="114"/>
      <c r="M4647" s="114"/>
      <c r="N4647" s="103"/>
      <c r="O4647" s="103" t="s">
        <v>17</v>
      </c>
    </row>
    <row r="4648" spans="1:15" ht="22.5" hidden="1">
      <c r="A4648" s="103">
        <f>MAX(A$3:A4647)+1</f>
        <v>4369</v>
      </c>
      <c r="B4648" s="103">
        <v>331007015</v>
      </c>
      <c r="C4648" s="315" t="s">
        <v>8019</v>
      </c>
      <c r="D4648" s="286" t="s">
        <v>8020</v>
      </c>
      <c r="E4648" s="103"/>
      <c r="F4648" s="114" t="s">
        <v>36</v>
      </c>
      <c r="G4648" s="114" t="s">
        <v>32</v>
      </c>
      <c r="H4648" s="302">
        <v>16200</v>
      </c>
      <c r="I4648" s="302">
        <v>16200</v>
      </c>
      <c r="J4648" s="302">
        <v>16200</v>
      </c>
      <c r="K4648" s="103"/>
      <c r="L4648" s="114"/>
      <c r="M4648" s="114"/>
      <c r="N4648" s="103"/>
      <c r="O4648" s="103" t="s">
        <v>17</v>
      </c>
    </row>
    <row r="4649" spans="1:15" ht="22.5" hidden="1">
      <c r="A4649" s="103">
        <f>MAX(A$3:A4648)+1</f>
        <v>4370</v>
      </c>
      <c r="B4649" s="103">
        <v>331007016</v>
      </c>
      <c r="C4649" s="315" t="s">
        <v>8021</v>
      </c>
      <c r="D4649" s="286" t="s">
        <v>8022</v>
      </c>
      <c r="E4649" s="103"/>
      <c r="F4649" s="114" t="s">
        <v>36</v>
      </c>
      <c r="G4649" s="114" t="s">
        <v>32</v>
      </c>
      <c r="H4649" s="312">
        <v>1800</v>
      </c>
      <c r="I4649" s="312">
        <v>1620</v>
      </c>
      <c r="J4649" s="312">
        <v>1458</v>
      </c>
      <c r="K4649" s="103"/>
      <c r="L4649" s="114"/>
      <c r="M4649" s="114"/>
      <c r="N4649" s="103"/>
      <c r="O4649" s="103" t="s">
        <v>17</v>
      </c>
    </row>
    <row r="4650" spans="1:15" ht="22.5" hidden="1">
      <c r="A4650" s="103">
        <f>MAX(A$3:A4649)+1</f>
        <v>4371</v>
      </c>
      <c r="B4650" s="103">
        <v>331007017</v>
      </c>
      <c r="C4650" s="315" t="s">
        <v>8023</v>
      </c>
      <c r="D4650" s="286" t="s">
        <v>6262</v>
      </c>
      <c r="E4650" s="103"/>
      <c r="F4650" s="114" t="s">
        <v>36</v>
      </c>
      <c r="G4650" s="114" t="s">
        <v>32</v>
      </c>
      <c r="H4650" s="312">
        <v>1800</v>
      </c>
      <c r="I4650" s="312">
        <v>1620</v>
      </c>
      <c r="J4650" s="312">
        <v>1458</v>
      </c>
      <c r="K4650" s="103"/>
      <c r="L4650" s="114"/>
      <c r="M4650" s="114"/>
      <c r="N4650" s="103"/>
      <c r="O4650" s="103" t="s">
        <v>17</v>
      </c>
    </row>
    <row r="4651" spans="1:15" ht="22.5" hidden="1">
      <c r="A4651" s="103">
        <f>MAX(A$3:A4650)+1</f>
        <v>4372</v>
      </c>
      <c r="B4651" s="103">
        <v>331007018</v>
      </c>
      <c r="C4651" s="315" t="s">
        <v>8024</v>
      </c>
      <c r="D4651" s="286" t="s">
        <v>8025</v>
      </c>
      <c r="E4651" s="103"/>
      <c r="F4651" s="114" t="s">
        <v>31</v>
      </c>
      <c r="G4651" s="114" t="s">
        <v>32</v>
      </c>
      <c r="H4651" s="312">
        <v>1440</v>
      </c>
      <c r="I4651" s="312">
        <v>1296</v>
      </c>
      <c r="J4651" s="312">
        <v>1166.4000000000001</v>
      </c>
      <c r="K4651" s="103"/>
      <c r="L4651" s="114"/>
      <c r="M4651" s="114"/>
      <c r="N4651" s="103"/>
      <c r="O4651" s="103" t="s">
        <v>17</v>
      </c>
    </row>
    <row r="4652" spans="1:15" ht="22.5" hidden="1">
      <c r="A4652" s="103">
        <f>MAX(A$3:A4651)+1</f>
        <v>4373</v>
      </c>
      <c r="B4652" s="103">
        <v>331007019</v>
      </c>
      <c r="C4652" s="164" t="s">
        <v>8026</v>
      </c>
      <c r="D4652" s="103"/>
      <c r="E4652" s="103" t="s">
        <v>3441</v>
      </c>
      <c r="F4652" s="114" t="s">
        <v>31</v>
      </c>
      <c r="G4652" s="114" t="s">
        <v>32</v>
      </c>
      <c r="H4652" s="302">
        <v>2688</v>
      </c>
      <c r="I4652" s="302">
        <v>2688</v>
      </c>
      <c r="J4652" s="302">
        <v>2688</v>
      </c>
      <c r="K4652" s="103"/>
      <c r="L4652" s="114"/>
      <c r="M4652" s="114"/>
      <c r="N4652" s="103"/>
      <c r="O4652" s="103" t="s">
        <v>17</v>
      </c>
    </row>
    <row r="4653" spans="1:15" ht="22.5" hidden="1">
      <c r="A4653" s="103">
        <f>MAX(A$3:A4652)+1</f>
        <v>4374</v>
      </c>
      <c r="B4653" s="103">
        <v>331007020</v>
      </c>
      <c r="C4653" s="103" t="s">
        <v>8027</v>
      </c>
      <c r="D4653" s="103" t="s">
        <v>8028</v>
      </c>
      <c r="E4653" s="103"/>
      <c r="F4653" s="114" t="s">
        <v>23</v>
      </c>
      <c r="G4653" s="114" t="s">
        <v>32</v>
      </c>
      <c r="H4653" s="302" t="s">
        <v>56</v>
      </c>
      <c r="I4653" s="302" t="s">
        <v>56</v>
      </c>
      <c r="J4653" s="302" t="s">
        <v>56</v>
      </c>
      <c r="K4653" s="103" t="s">
        <v>8029</v>
      </c>
      <c r="L4653" s="114"/>
      <c r="M4653" s="114"/>
      <c r="N4653" s="114"/>
      <c r="O4653" s="103" t="s">
        <v>94</v>
      </c>
    </row>
    <row r="4654" spans="1:15" ht="22.5" hidden="1">
      <c r="A4654" s="103">
        <f>MAX(A$3:A4653)+1</f>
        <v>4375</v>
      </c>
      <c r="B4654" s="103">
        <v>331007021</v>
      </c>
      <c r="C4654" s="103" t="s">
        <v>8030</v>
      </c>
      <c r="D4654" s="103"/>
      <c r="E4654" s="103"/>
      <c r="F4654" s="114" t="s">
        <v>23</v>
      </c>
      <c r="G4654" s="114" t="s">
        <v>32</v>
      </c>
      <c r="H4654" s="302" t="s">
        <v>56</v>
      </c>
      <c r="I4654" s="302" t="s">
        <v>56</v>
      </c>
      <c r="J4654" s="302" t="s">
        <v>56</v>
      </c>
      <c r="K4654" s="103"/>
      <c r="L4654" s="114"/>
      <c r="M4654" s="114"/>
      <c r="N4654" s="114"/>
      <c r="O4654" s="103" t="s">
        <v>94</v>
      </c>
    </row>
    <row r="4655" spans="1:15" ht="11.25" hidden="1" customHeight="1">
      <c r="A4655" s="103">
        <f>MAX(A$3:A4654)+1</f>
        <v>4376</v>
      </c>
      <c r="B4655" s="103">
        <v>331007022</v>
      </c>
      <c r="C4655" s="104" t="s">
        <v>8031</v>
      </c>
      <c r="D4655" s="103" t="s">
        <v>8032</v>
      </c>
      <c r="E4655" s="103"/>
      <c r="F4655" s="118" t="s">
        <v>23</v>
      </c>
      <c r="G4655" s="188" t="s">
        <v>32</v>
      </c>
      <c r="H4655" s="373" t="s">
        <v>56</v>
      </c>
      <c r="I4655" s="374"/>
      <c r="J4655" s="375"/>
      <c r="K4655" s="104"/>
      <c r="L4655" s="114"/>
      <c r="M4655" s="114"/>
      <c r="N4655" s="103"/>
      <c r="O4655" s="103" t="s">
        <v>492</v>
      </c>
    </row>
    <row r="4656" spans="1:15" s="87" customFormat="1" ht="22.5" hidden="1">
      <c r="A4656" s="103"/>
      <c r="B4656" s="103">
        <v>331008</v>
      </c>
      <c r="C4656" s="103" t="s">
        <v>8033</v>
      </c>
      <c r="D4656" s="103"/>
      <c r="E4656" s="103" t="s">
        <v>8034</v>
      </c>
      <c r="F4656" s="114"/>
      <c r="G4656" s="114"/>
      <c r="H4656" s="302"/>
      <c r="I4656" s="302"/>
      <c r="J4656" s="302"/>
      <c r="K4656" s="103"/>
      <c r="L4656" s="114"/>
      <c r="M4656" s="114"/>
      <c r="N4656" s="103"/>
      <c r="O4656" s="103" t="s">
        <v>17</v>
      </c>
    </row>
    <row r="4657" spans="1:15" ht="22.5" hidden="1">
      <c r="A4657" s="103">
        <f>MAX(A$3:A4656)+1</f>
        <v>4377</v>
      </c>
      <c r="B4657" s="103">
        <v>331008001</v>
      </c>
      <c r="C4657" s="103" t="s">
        <v>8035</v>
      </c>
      <c r="D4657" s="286" t="s">
        <v>8036</v>
      </c>
      <c r="E4657" s="103"/>
      <c r="F4657" s="114" t="s">
        <v>31</v>
      </c>
      <c r="G4657" s="114" t="s">
        <v>719</v>
      </c>
      <c r="H4657" s="302">
        <v>1664</v>
      </c>
      <c r="I4657" s="302">
        <v>1664</v>
      </c>
      <c r="J4657" s="302">
        <v>1664</v>
      </c>
      <c r="K4657" s="103"/>
      <c r="L4657" s="126"/>
      <c r="M4657" s="126"/>
      <c r="N4657" s="103"/>
      <c r="O4657" s="103" t="s">
        <v>17</v>
      </c>
    </row>
    <row r="4658" spans="1:15" ht="22.5" hidden="1">
      <c r="A4658" s="103">
        <f>MAX(A$3:A4657)+1</f>
        <v>4378</v>
      </c>
      <c r="B4658" s="103">
        <v>331008002</v>
      </c>
      <c r="C4658" s="103" t="s">
        <v>8037</v>
      </c>
      <c r="D4658" s="103" t="s">
        <v>8038</v>
      </c>
      <c r="E4658" s="103"/>
      <c r="F4658" s="114" t="s">
        <v>31</v>
      </c>
      <c r="G4658" s="114" t="s">
        <v>719</v>
      </c>
      <c r="H4658" s="312">
        <v>960</v>
      </c>
      <c r="I4658" s="312">
        <v>864</v>
      </c>
      <c r="J4658" s="312">
        <v>777.6</v>
      </c>
      <c r="K4658" s="103"/>
      <c r="L4658" s="114"/>
      <c r="M4658" s="114"/>
      <c r="N4658" s="103"/>
      <c r="O4658" s="103" t="s">
        <v>17</v>
      </c>
    </row>
    <row r="4659" spans="1:15" ht="22.5" hidden="1">
      <c r="A4659" s="103">
        <f>MAX(A$3:A4658)+1</f>
        <v>4379</v>
      </c>
      <c r="B4659" s="103" t="s">
        <v>8039</v>
      </c>
      <c r="C4659" s="164" t="s">
        <v>8040</v>
      </c>
      <c r="D4659" s="103"/>
      <c r="E4659" s="103"/>
      <c r="F4659" s="114" t="s">
        <v>36</v>
      </c>
      <c r="G4659" s="114" t="s">
        <v>719</v>
      </c>
      <c r="H4659" s="302" t="s">
        <v>25</v>
      </c>
      <c r="I4659" s="302" t="s">
        <v>25</v>
      </c>
      <c r="J4659" s="302" t="s">
        <v>25</v>
      </c>
      <c r="K4659" s="103"/>
      <c r="L4659" s="114"/>
      <c r="M4659" s="114"/>
      <c r="N4659" s="103"/>
      <c r="O4659" s="103" t="s">
        <v>17</v>
      </c>
    </row>
    <row r="4660" spans="1:15" ht="22.5" hidden="1">
      <c r="A4660" s="103">
        <f>MAX(A$3:A4659)+1</f>
        <v>4380</v>
      </c>
      <c r="B4660" s="103">
        <v>331008003</v>
      </c>
      <c r="C4660" s="103" t="s">
        <v>8041</v>
      </c>
      <c r="D4660" s="103"/>
      <c r="E4660" s="103" t="s">
        <v>8042</v>
      </c>
      <c r="F4660" s="114" t="s">
        <v>31</v>
      </c>
      <c r="G4660" s="114" t="s">
        <v>8043</v>
      </c>
      <c r="H4660" s="312">
        <v>960</v>
      </c>
      <c r="I4660" s="312">
        <v>864</v>
      </c>
      <c r="J4660" s="312">
        <v>777.6</v>
      </c>
      <c r="K4660" s="103"/>
      <c r="L4660" s="114"/>
      <c r="M4660" s="114"/>
      <c r="N4660" s="103"/>
      <c r="O4660" s="103" t="s">
        <v>17</v>
      </c>
    </row>
    <row r="4661" spans="1:15" ht="22.5" hidden="1">
      <c r="A4661" s="103">
        <f>MAX(A$3:A4660)+1</f>
        <v>4381</v>
      </c>
      <c r="B4661" s="103">
        <v>331008004</v>
      </c>
      <c r="C4661" s="103" t="s">
        <v>8044</v>
      </c>
      <c r="D4661" s="103"/>
      <c r="E4661" s="103"/>
      <c r="F4661" s="114" t="s">
        <v>31</v>
      </c>
      <c r="G4661" s="114" t="s">
        <v>32</v>
      </c>
      <c r="H4661" s="308">
        <v>1387</v>
      </c>
      <c r="I4661" s="308">
        <v>1387</v>
      </c>
      <c r="J4661" s="308">
        <v>1387</v>
      </c>
      <c r="K4661" s="103"/>
      <c r="L4661" s="188"/>
      <c r="M4661" s="188"/>
      <c r="N4661" s="103"/>
      <c r="O4661" s="103" t="s">
        <v>786</v>
      </c>
    </row>
    <row r="4662" spans="1:15" ht="22.5" hidden="1">
      <c r="A4662" s="103">
        <f>MAX(A$3:A4661)+1</f>
        <v>4382</v>
      </c>
      <c r="B4662" s="103">
        <v>331008005</v>
      </c>
      <c r="C4662" s="103" t="s">
        <v>8045</v>
      </c>
      <c r="D4662" s="103" t="s">
        <v>8046</v>
      </c>
      <c r="E4662" s="103"/>
      <c r="F4662" s="114" t="s">
        <v>31</v>
      </c>
      <c r="G4662" s="114" t="s">
        <v>32</v>
      </c>
      <c r="H4662" s="302">
        <v>1280</v>
      </c>
      <c r="I4662" s="302">
        <v>1280</v>
      </c>
      <c r="J4662" s="302">
        <v>1280</v>
      </c>
      <c r="K4662" s="103"/>
      <c r="L4662" s="114"/>
      <c r="M4662" s="114"/>
      <c r="N4662" s="103"/>
      <c r="O4662" s="103" t="s">
        <v>17</v>
      </c>
    </row>
    <row r="4663" spans="1:15" ht="22.5" hidden="1">
      <c r="A4663" s="103">
        <f>MAX(A$3:A4662)+1</f>
        <v>4383</v>
      </c>
      <c r="B4663" s="103">
        <v>331008006</v>
      </c>
      <c r="C4663" s="103" t="s">
        <v>8047</v>
      </c>
      <c r="D4663" s="103"/>
      <c r="E4663" s="103"/>
      <c r="F4663" s="114" t="s">
        <v>31</v>
      </c>
      <c r="G4663" s="114" t="s">
        <v>32</v>
      </c>
      <c r="H4663" s="312">
        <v>960</v>
      </c>
      <c r="I4663" s="312">
        <v>864</v>
      </c>
      <c r="J4663" s="312">
        <v>777.6</v>
      </c>
      <c r="K4663" s="103"/>
      <c r="L4663" s="114"/>
      <c r="M4663" s="114"/>
      <c r="N4663" s="103"/>
      <c r="O4663" s="103" t="s">
        <v>17</v>
      </c>
    </row>
    <row r="4664" spans="1:15" ht="22.5" hidden="1">
      <c r="A4664" s="103">
        <f>MAX(A$3:A4663)+1</f>
        <v>4384</v>
      </c>
      <c r="B4664" s="103">
        <v>331008007</v>
      </c>
      <c r="C4664" s="103" t="s">
        <v>8048</v>
      </c>
      <c r="D4664" s="103" t="s">
        <v>8049</v>
      </c>
      <c r="E4664" s="103"/>
      <c r="F4664" s="114" t="s">
        <v>31</v>
      </c>
      <c r="G4664" s="114" t="s">
        <v>32</v>
      </c>
      <c r="H4664" s="312">
        <v>960</v>
      </c>
      <c r="I4664" s="312">
        <v>864</v>
      </c>
      <c r="J4664" s="312">
        <v>777.6</v>
      </c>
      <c r="K4664" s="103"/>
      <c r="L4664" s="114"/>
      <c r="M4664" s="114"/>
      <c r="N4664" s="103"/>
      <c r="O4664" s="103" t="s">
        <v>17</v>
      </c>
    </row>
    <row r="4665" spans="1:15" ht="22.5" hidden="1">
      <c r="A4665" s="103">
        <f>MAX(A$3:A4664)+1</f>
        <v>4385</v>
      </c>
      <c r="B4665" s="103" t="s">
        <v>8050</v>
      </c>
      <c r="C4665" s="103" t="s">
        <v>8051</v>
      </c>
      <c r="D4665" s="103"/>
      <c r="E4665" s="103"/>
      <c r="F4665" s="114" t="s">
        <v>31</v>
      </c>
      <c r="G4665" s="114" t="s">
        <v>32</v>
      </c>
      <c r="H4665" s="302">
        <v>240</v>
      </c>
      <c r="I4665" s="302">
        <v>240</v>
      </c>
      <c r="J4665" s="302">
        <v>240</v>
      </c>
      <c r="K4665" s="103"/>
      <c r="L4665" s="114"/>
      <c r="M4665" s="114"/>
      <c r="N4665" s="103"/>
      <c r="O4665" s="103" t="s">
        <v>17</v>
      </c>
    </row>
    <row r="4666" spans="1:15" ht="22.5" hidden="1">
      <c r="A4666" s="103">
        <f>MAX(A$3:A4665)+1</f>
        <v>4386</v>
      </c>
      <c r="B4666" s="103">
        <v>331008008</v>
      </c>
      <c r="C4666" s="103" t="s">
        <v>8052</v>
      </c>
      <c r="D4666" s="286" t="s">
        <v>8053</v>
      </c>
      <c r="E4666" s="103"/>
      <c r="F4666" s="114" t="s">
        <v>31</v>
      </c>
      <c r="G4666" s="114" t="s">
        <v>32</v>
      </c>
      <c r="H4666" s="312">
        <v>960</v>
      </c>
      <c r="I4666" s="312">
        <v>864</v>
      </c>
      <c r="J4666" s="312">
        <v>777.6</v>
      </c>
      <c r="K4666" s="103"/>
      <c r="L4666" s="114"/>
      <c r="M4666" s="114"/>
      <c r="N4666" s="103"/>
      <c r="O4666" s="103" t="s">
        <v>17</v>
      </c>
    </row>
    <row r="4667" spans="1:15" ht="22.5" hidden="1">
      <c r="A4667" s="103">
        <f>MAX(A$3:A4666)+1</f>
        <v>4387</v>
      </c>
      <c r="B4667" s="103">
        <v>331008009</v>
      </c>
      <c r="C4667" s="103" t="s">
        <v>8054</v>
      </c>
      <c r="D4667" s="286" t="s">
        <v>8055</v>
      </c>
      <c r="E4667" s="103"/>
      <c r="F4667" s="114" t="s">
        <v>31</v>
      </c>
      <c r="G4667" s="114" t="s">
        <v>32</v>
      </c>
      <c r="H4667" s="308">
        <v>1200</v>
      </c>
      <c r="I4667" s="308">
        <v>1200</v>
      </c>
      <c r="J4667" s="308">
        <v>1200</v>
      </c>
      <c r="K4667" s="103"/>
      <c r="L4667" s="188"/>
      <c r="M4667" s="188"/>
      <c r="N4667" s="103"/>
      <c r="O4667" s="103" t="s">
        <v>786</v>
      </c>
    </row>
    <row r="4668" spans="1:15" ht="22.5" hidden="1">
      <c r="A4668" s="103">
        <f>MAX(A$3:A4667)+1</f>
        <v>4388</v>
      </c>
      <c r="B4668" s="103">
        <v>331008010</v>
      </c>
      <c r="C4668" s="103" t="s">
        <v>8056</v>
      </c>
      <c r="D4668" s="103"/>
      <c r="E4668" s="103"/>
      <c r="F4668" s="114" t="s">
        <v>31</v>
      </c>
      <c r="G4668" s="114" t="s">
        <v>32</v>
      </c>
      <c r="H4668" s="312">
        <v>960</v>
      </c>
      <c r="I4668" s="312">
        <v>864</v>
      </c>
      <c r="J4668" s="312">
        <v>777.6</v>
      </c>
      <c r="K4668" s="103"/>
      <c r="L4668" s="114"/>
      <c r="M4668" s="114"/>
      <c r="N4668" s="103"/>
      <c r="O4668" s="103" t="s">
        <v>17</v>
      </c>
    </row>
    <row r="4669" spans="1:15" ht="22.5" hidden="1">
      <c r="A4669" s="103">
        <f>MAX(A$3:A4668)+1</f>
        <v>4389</v>
      </c>
      <c r="B4669" s="103" t="s">
        <v>8057</v>
      </c>
      <c r="C4669" s="181" t="s">
        <v>8058</v>
      </c>
      <c r="D4669" s="103"/>
      <c r="E4669" s="103"/>
      <c r="F4669" s="114" t="s">
        <v>31</v>
      </c>
      <c r="G4669" s="114" t="s">
        <v>32</v>
      </c>
      <c r="H4669" s="302">
        <f t="shared" ref="H4669:J4669" si="31">1.5*100</f>
        <v>150</v>
      </c>
      <c r="I4669" s="302">
        <f t="shared" si="31"/>
        <v>150</v>
      </c>
      <c r="J4669" s="302">
        <f t="shared" si="31"/>
        <v>150</v>
      </c>
      <c r="K4669" s="244" t="s">
        <v>8058</v>
      </c>
      <c r="L4669" s="114"/>
      <c r="M4669" s="114"/>
      <c r="N4669" s="103"/>
      <c r="O4669" s="103" t="s">
        <v>17</v>
      </c>
    </row>
    <row r="4670" spans="1:15" ht="22.5" hidden="1">
      <c r="A4670" s="103">
        <f>MAX(A$3:A4669)+1</f>
        <v>4390</v>
      </c>
      <c r="B4670" s="103">
        <v>331008011</v>
      </c>
      <c r="C4670" s="103" t="s">
        <v>8059</v>
      </c>
      <c r="D4670" s="103" t="s">
        <v>8060</v>
      </c>
      <c r="E4670" s="103"/>
      <c r="F4670" s="114" t="s">
        <v>31</v>
      </c>
      <c r="G4670" s="114" t="s">
        <v>32</v>
      </c>
      <c r="H4670" s="312">
        <v>960</v>
      </c>
      <c r="I4670" s="312">
        <v>864</v>
      </c>
      <c r="J4670" s="312">
        <v>777.6</v>
      </c>
      <c r="K4670" s="244"/>
      <c r="L4670" s="114"/>
      <c r="M4670" s="114"/>
      <c r="N4670" s="103"/>
      <c r="O4670" s="103" t="s">
        <v>17</v>
      </c>
    </row>
    <row r="4671" spans="1:15" ht="22.5" hidden="1">
      <c r="A4671" s="103">
        <f>MAX(A$3:A4670)+1</f>
        <v>4391</v>
      </c>
      <c r="B4671" s="103">
        <v>331008012</v>
      </c>
      <c r="C4671" s="103" t="s">
        <v>8061</v>
      </c>
      <c r="D4671" s="103" t="s">
        <v>8062</v>
      </c>
      <c r="E4671" s="103"/>
      <c r="F4671" s="114" t="s">
        <v>31</v>
      </c>
      <c r="G4671" s="114" t="s">
        <v>32</v>
      </c>
      <c r="H4671" s="308">
        <v>1680</v>
      </c>
      <c r="I4671" s="308">
        <v>1680</v>
      </c>
      <c r="J4671" s="308">
        <v>1680</v>
      </c>
      <c r="K4671" s="244"/>
      <c r="L4671" s="188"/>
      <c r="M4671" s="188"/>
      <c r="N4671" s="103"/>
      <c r="O4671" s="103" t="s">
        <v>786</v>
      </c>
    </row>
    <row r="4672" spans="1:15" ht="22.5" hidden="1">
      <c r="A4672" s="103">
        <f>MAX(A$3:A4671)+1</f>
        <v>4392</v>
      </c>
      <c r="B4672" s="103">
        <v>331008013</v>
      </c>
      <c r="C4672" s="103" t="s">
        <v>8063</v>
      </c>
      <c r="D4672" s="103"/>
      <c r="E4672" s="103"/>
      <c r="F4672" s="114" t="s">
        <v>36</v>
      </c>
      <c r="G4672" s="114" t="s">
        <v>32</v>
      </c>
      <c r="H4672" s="312">
        <v>1080</v>
      </c>
      <c r="I4672" s="312">
        <v>972</v>
      </c>
      <c r="J4672" s="312">
        <v>874.8</v>
      </c>
      <c r="K4672" s="244" t="s">
        <v>8064</v>
      </c>
      <c r="L4672" s="114"/>
      <c r="M4672" s="114"/>
      <c r="N4672" s="103"/>
      <c r="O4672" s="103" t="s">
        <v>17</v>
      </c>
    </row>
    <row r="4673" spans="1:15" ht="22.5" hidden="1">
      <c r="A4673" s="103">
        <f>MAX(A$3:A4672)+1</f>
        <v>4393</v>
      </c>
      <c r="B4673" s="103" t="s">
        <v>8065</v>
      </c>
      <c r="C4673" s="181" t="s">
        <v>8066</v>
      </c>
      <c r="D4673" s="103"/>
      <c r="E4673" s="103"/>
      <c r="F4673" s="114" t="s">
        <v>36</v>
      </c>
      <c r="G4673" s="114" t="s">
        <v>32</v>
      </c>
      <c r="H4673" s="302">
        <f t="shared" ref="H4673:J4673" si="32">1.5*200</f>
        <v>300</v>
      </c>
      <c r="I4673" s="302">
        <f t="shared" si="32"/>
        <v>300</v>
      </c>
      <c r="J4673" s="302">
        <f t="shared" si="32"/>
        <v>300</v>
      </c>
      <c r="K4673" s="244" t="s">
        <v>8066</v>
      </c>
      <c r="L4673" s="114"/>
      <c r="M4673" s="114"/>
      <c r="N4673" s="103"/>
      <c r="O4673" s="103" t="s">
        <v>17</v>
      </c>
    </row>
    <row r="4674" spans="1:15" ht="22.5" hidden="1">
      <c r="A4674" s="103">
        <f>MAX(A$3:A4673)+1</f>
        <v>4394</v>
      </c>
      <c r="B4674" s="103">
        <v>331008014</v>
      </c>
      <c r="C4674" s="103" t="s">
        <v>8067</v>
      </c>
      <c r="D4674" s="103" t="s">
        <v>8068</v>
      </c>
      <c r="E4674" s="103"/>
      <c r="F4674" s="114" t="s">
        <v>31</v>
      </c>
      <c r="G4674" s="114" t="s">
        <v>32</v>
      </c>
      <c r="H4674" s="312">
        <v>1080</v>
      </c>
      <c r="I4674" s="312">
        <v>972</v>
      </c>
      <c r="J4674" s="312">
        <v>874.8</v>
      </c>
      <c r="K4674" s="103"/>
      <c r="L4674" s="114"/>
      <c r="M4674" s="114"/>
      <c r="N4674" s="103"/>
      <c r="O4674" s="103" t="s">
        <v>17</v>
      </c>
    </row>
    <row r="4675" spans="1:15" ht="22.5" hidden="1">
      <c r="A4675" s="103">
        <f>MAX(A$3:A4674)+1</f>
        <v>4395</v>
      </c>
      <c r="B4675" s="103">
        <v>331008015</v>
      </c>
      <c r="C4675" s="103" t="s">
        <v>8069</v>
      </c>
      <c r="D4675" s="103" t="s">
        <v>8070</v>
      </c>
      <c r="E4675" s="103"/>
      <c r="F4675" s="114" t="s">
        <v>31</v>
      </c>
      <c r="G4675" s="114" t="s">
        <v>32</v>
      </c>
      <c r="H4675" s="302">
        <v>3488</v>
      </c>
      <c r="I4675" s="302">
        <v>3488</v>
      </c>
      <c r="J4675" s="302">
        <v>3488</v>
      </c>
      <c r="K4675" s="103"/>
      <c r="L4675" s="126"/>
      <c r="M4675" s="126"/>
      <c r="N4675" s="103"/>
      <c r="O4675" s="103" t="s">
        <v>17</v>
      </c>
    </row>
    <row r="4676" spans="1:15" ht="22.5" hidden="1">
      <c r="A4676" s="103">
        <f>MAX(A$3:A4675)+1</f>
        <v>4396</v>
      </c>
      <c r="B4676" s="103">
        <v>331008016</v>
      </c>
      <c r="C4676" s="103" t="s">
        <v>8071</v>
      </c>
      <c r="D4676" s="103"/>
      <c r="E4676" s="103"/>
      <c r="F4676" s="114" t="s">
        <v>31</v>
      </c>
      <c r="G4676" s="114" t="s">
        <v>32</v>
      </c>
      <c r="H4676" s="312">
        <v>1800</v>
      </c>
      <c r="I4676" s="312">
        <v>1620</v>
      </c>
      <c r="J4676" s="312">
        <v>1458</v>
      </c>
      <c r="K4676" s="103"/>
      <c r="L4676" s="114"/>
      <c r="M4676" s="114"/>
      <c r="N4676" s="103"/>
      <c r="O4676" s="103" t="s">
        <v>17</v>
      </c>
    </row>
    <row r="4677" spans="1:15" ht="22.5" hidden="1">
      <c r="A4677" s="103">
        <f>MAX(A$3:A4676)+1</f>
        <v>4397</v>
      </c>
      <c r="B4677" s="103">
        <v>331008017</v>
      </c>
      <c r="C4677" s="103" t="s">
        <v>8072</v>
      </c>
      <c r="D4677" s="103" t="s">
        <v>8073</v>
      </c>
      <c r="E4677" s="103"/>
      <c r="F4677" s="114" t="s">
        <v>31</v>
      </c>
      <c r="G4677" s="114" t="s">
        <v>32</v>
      </c>
      <c r="H4677" s="308">
        <v>1466</v>
      </c>
      <c r="I4677" s="308">
        <v>1466</v>
      </c>
      <c r="J4677" s="308">
        <v>1466</v>
      </c>
      <c r="K4677" s="103"/>
      <c r="L4677" s="188"/>
      <c r="M4677" s="188"/>
      <c r="N4677" s="103"/>
      <c r="O4677" s="103" t="s">
        <v>786</v>
      </c>
    </row>
    <row r="4678" spans="1:15" ht="22.5" hidden="1">
      <c r="A4678" s="103">
        <f>MAX(A$3:A4677)+1</f>
        <v>4398</v>
      </c>
      <c r="B4678" s="103" t="s">
        <v>8074</v>
      </c>
      <c r="C4678" s="181" t="s">
        <v>8075</v>
      </c>
      <c r="D4678" s="103"/>
      <c r="E4678" s="103"/>
      <c r="F4678" s="114" t="s">
        <v>31</v>
      </c>
      <c r="G4678" s="114" t="s">
        <v>32</v>
      </c>
      <c r="H4678" s="302">
        <f t="shared" ref="H4678:J4678" si="33">1.5*100</f>
        <v>150</v>
      </c>
      <c r="I4678" s="302">
        <f t="shared" si="33"/>
        <v>150</v>
      </c>
      <c r="J4678" s="302">
        <f t="shared" si="33"/>
        <v>150</v>
      </c>
      <c r="K4678" s="181" t="s">
        <v>8075</v>
      </c>
      <c r="L4678" s="114"/>
      <c r="M4678" s="114"/>
      <c r="N4678" s="103"/>
      <c r="O4678" s="103" t="s">
        <v>17</v>
      </c>
    </row>
    <row r="4679" spans="1:15" ht="22.5" hidden="1">
      <c r="A4679" s="103">
        <f>MAX(A$3:A4678)+1</f>
        <v>4399</v>
      </c>
      <c r="B4679" s="103">
        <v>331008018</v>
      </c>
      <c r="C4679" s="315" t="s">
        <v>8076</v>
      </c>
      <c r="D4679" s="286" t="s">
        <v>8077</v>
      </c>
      <c r="E4679" s="103"/>
      <c r="F4679" s="114" t="s">
        <v>3112</v>
      </c>
      <c r="G4679" s="114" t="s">
        <v>32</v>
      </c>
      <c r="H4679" s="312">
        <v>1080</v>
      </c>
      <c r="I4679" s="312">
        <v>972</v>
      </c>
      <c r="J4679" s="312">
        <v>874.8</v>
      </c>
      <c r="K4679" s="296" t="s">
        <v>5969</v>
      </c>
      <c r="L4679" s="114"/>
      <c r="M4679" s="114"/>
      <c r="N4679" s="103"/>
      <c r="O4679" s="103" t="s">
        <v>17</v>
      </c>
    </row>
    <row r="4680" spans="1:15" ht="22.5" hidden="1">
      <c r="A4680" s="103">
        <f>MAX(A$3:A4679)+1</f>
        <v>4400</v>
      </c>
      <c r="B4680" s="103">
        <v>331008019</v>
      </c>
      <c r="C4680" s="315" t="s">
        <v>8078</v>
      </c>
      <c r="D4680" s="286"/>
      <c r="E4680" s="103"/>
      <c r="F4680" s="114" t="s">
        <v>3112</v>
      </c>
      <c r="G4680" s="114" t="s">
        <v>32</v>
      </c>
      <c r="H4680" s="312">
        <v>1080</v>
      </c>
      <c r="I4680" s="312">
        <v>972</v>
      </c>
      <c r="J4680" s="312">
        <v>874.8</v>
      </c>
      <c r="K4680" s="296" t="s">
        <v>5969</v>
      </c>
      <c r="L4680" s="114"/>
      <c r="M4680" s="114"/>
      <c r="N4680" s="103"/>
      <c r="O4680" s="103" t="s">
        <v>17</v>
      </c>
    </row>
    <row r="4681" spans="1:15" ht="22.5" hidden="1">
      <c r="A4681" s="103">
        <f>MAX(A$3:A4680)+1</f>
        <v>4401</v>
      </c>
      <c r="B4681" s="103">
        <v>331008020</v>
      </c>
      <c r="C4681" s="315" t="s">
        <v>8079</v>
      </c>
      <c r="D4681" s="286" t="s">
        <v>8080</v>
      </c>
      <c r="E4681" s="103"/>
      <c r="F4681" s="114" t="s">
        <v>3112</v>
      </c>
      <c r="G4681" s="114" t="s">
        <v>32</v>
      </c>
      <c r="H4681" s="312">
        <v>1080</v>
      </c>
      <c r="I4681" s="312">
        <v>972</v>
      </c>
      <c r="J4681" s="312">
        <v>874.8</v>
      </c>
      <c r="K4681" s="296" t="s">
        <v>5969</v>
      </c>
      <c r="L4681" s="114"/>
      <c r="M4681" s="114"/>
      <c r="N4681" s="103"/>
      <c r="O4681" s="103" t="s">
        <v>17</v>
      </c>
    </row>
    <row r="4682" spans="1:15" ht="22.5" hidden="1">
      <c r="A4682" s="103">
        <f>MAX(A$3:A4681)+1</f>
        <v>4402</v>
      </c>
      <c r="B4682" s="103">
        <v>331008021</v>
      </c>
      <c r="C4682" s="315" t="s">
        <v>8081</v>
      </c>
      <c r="D4682" s="286" t="s">
        <v>8082</v>
      </c>
      <c r="E4682" s="103"/>
      <c r="F4682" s="114" t="s">
        <v>907</v>
      </c>
      <c r="G4682" s="114" t="s">
        <v>32</v>
      </c>
      <c r="H4682" s="312">
        <v>1200</v>
      </c>
      <c r="I4682" s="312">
        <v>1080</v>
      </c>
      <c r="J4682" s="312">
        <v>972</v>
      </c>
      <c r="K4682" s="296" t="s">
        <v>6754</v>
      </c>
      <c r="L4682" s="114"/>
      <c r="M4682" s="114"/>
      <c r="N4682" s="103"/>
      <c r="O4682" s="103" t="s">
        <v>17</v>
      </c>
    </row>
    <row r="4683" spans="1:15" ht="22.5" hidden="1">
      <c r="A4683" s="103">
        <f>MAX(A$3:A4682)+1</f>
        <v>4403</v>
      </c>
      <c r="B4683" s="103">
        <v>331008022</v>
      </c>
      <c r="C4683" s="315" t="s">
        <v>8083</v>
      </c>
      <c r="D4683" s="286" t="s">
        <v>8084</v>
      </c>
      <c r="E4683" s="103"/>
      <c r="F4683" s="114" t="s">
        <v>31</v>
      </c>
      <c r="G4683" s="114" t="s">
        <v>32</v>
      </c>
      <c r="H4683" s="308">
        <v>1620</v>
      </c>
      <c r="I4683" s="308">
        <v>1620</v>
      </c>
      <c r="J4683" s="308">
        <v>1620</v>
      </c>
      <c r="K4683" s="103"/>
      <c r="L4683" s="188"/>
      <c r="M4683" s="188"/>
      <c r="N4683" s="103"/>
      <c r="O4683" s="103" t="s">
        <v>786</v>
      </c>
    </row>
    <row r="4684" spans="1:15" ht="22.5" hidden="1">
      <c r="A4684" s="103">
        <f>MAX(A$3:A4683)+1</f>
        <v>4404</v>
      </c>
      <c r="B4684" s="103">
        <v>331008023</v>
      </c>
      <c r="C4684" s="315" t="s">
        <v>8085</v>
      </c>
      <c r="D4684" s="286" t="s">
        <v>8086</v>
      </c>
      <c r="E4684" s="103"/>
      <c r="F4684" s="114" t="s">
        <v>31</v>
      </c>
      <c r="G4684" s="114" t="s">
        <v>32</v>
      </c>
      <c r="H4684" s="312">
        <v>1560</v>
      </c>
      <c r="I4684" s="312">
        <v>1404</v>
      </c>
      <c r="J4684" s="312">
        <v>1263.5999999999999</v>
      </c>
      <c r="K4684" s="103"/>
      <c r="L4684" s="114"/>
      <c r="M4684" s="114"/>
      <c r="N4684" s="103"/>
      <c r="O4684" s="103" t="s">
        <v>17</v>
      </c>
    </row>
    <row r="4685" spans="1:15" ht="22.5" hidden="1">
      <c r="A4685" s="103">
        <f>MAX(A$3:A4684)+1</f>
        <v>4405</v>
      </c>
      <c r="B4685" s="103">
        <v>331008024</v>
      </c>
      <c r="C4685" s="315" t="s">
        <v>8087</v>
      </c>
      <c r="D4685" s="286" t="s">
        <v>8088</v>
      </c>
      <c r="E4685" s="103"/>
      <c r="F4685" s="114" t="s">
        <v>31</v>
      </c>
      <c r="G4685" s="114" t="s">
        <v>32</v>
      </c>
      <c r="H4685" s="312">
        <v>1800</v>
      </c>
      <c r="I4685" s="312">
        <v>1620</v>
      </c>
      <c r="J4685" s="312">
        <v>1458</v>
      </c>
      <c r="K4685" s="103"/>
      <c r="L4685" s="114"/>
      <c r="M4685" s="114"/>
      <c r="N4685" s="103"/>
      <c r="O4685" s="103" t="s">
        <v>17</v>
      </c>
    </row>
    <row r="4686" spans="1:15" ht="22.5" hidden="1">
      <c r="A4686" s="103">
        <f>MAX(A$3:A4685)+1</f>
        <v>4406</v>
      </c>
      <c r="B4686" s="103">
        <v>331008025</v>
      </c>
      <c r="C4686" s="315" t="s">
        <v>8089</v>
      </c>
      <c r="D4686" s="286" t="s">
        <v>8090</v>
      </c>
      <c r="E4686" s="103"/>
      <c r="F4686" s="114" t="s">
        <v>31</v>
      </c>
      <c r="G4686" s="114" t="s">
        <v>32</v>
      </c>
      <c r="H4686" s="308">
        <v>2800</v>
      </c>
      <c r="I4686" s="308">
        <v>2800</v>
      </c>
      <c r="J4686" s="308">
        <v>2800</v>
      </c>
      <c r="K4686" s="103"/>
      <c r="L4686" s="188"/>
      <c r="M4686" s="188"/>
      <c r="N4686" s="103"/>
      <c r="O4686" s="103" t="s">
        <v>786</v>
      </c>
    </row>
    <row r="4687" spans="1:15" ht="22.5" hidden="1">
      <c r="A4687" s="103">
        <f>MAX(A$3:A4686)+1</f>
        <v>4407</v>
      </c>
      <c r="B4687" s="103">
        <v>331008026</v>
      </c>
      <c r="C4687" s="315" t="s">
        <v>8091</v>
      </c>
      <c r="D4687" s="286" t="s">
        <v>8092</v>
      </c>
      <c r="E4687" s="103"/>
      <c r="F4687" s="114" t="s">
        <v>31</v>
      </c>
      <c r="G4687" s="114" t="s">
        <v>32</v>
      </c>
      <c r="H4687" s="302">
        <v>2295</v>
      </c>
      <c r="I4687" s="302">
        <v>2295</v>
      </c>
      <c r="J4687" s="302">
        <v>2295</v>
      </c>
      <c r="K4687" s="103"/>
      <c r="L4687" s="114"/>
      <c r="M4687" s="114"/>
      <c r="N4687" s="103"/>
      <c r="O4687" s="103" t="s">
        <v>17</v>
      </c>
    </row>
    <row r="4688" spans="1:15" ht="22.5" hidden="1">
      <c r="A4688" s="103">
        <f>MAX(A$3:A4687)+1</f>
        <v>4408</v>
      </c>
      <c r="B4688" s="103" t="s">
        <v>8093</v>
      </c>
      <c r="C4688" s="181" t="s">
        <v>8094</v>
      </c>
      <c r="D4688" s="103"/>
      <c r="E4688" s="103"/>
      <c r="F4688" s="114" t="s">
        <v>31</v>
      </c>
      <c r="G4688" s="114" t="s">
        <v>32</v>
      </c>
      <c r="H4688" s="302">
        <f t="shared" ref="H4688:J4688" si="34">1.5*200</f>
        <v>300</v>
      </c>
      <c r="I4688" s="302">
        <f t="shared" si="34"/>
        <v>300</v>
      </c>
      <c r="J4688" s="302">
        <f t="shared" si="34"/>
        <v>300</v>
      </c>
      <c r="K4688" s="244" t="s">
        <v>8094</v>
      </c>
      <c r="L4688" s="114"/>
      <c r="M4688" s="114"/>
      <c r="N4688" s="103"/>
      <c r="O4688" s="103" t="s">
        <v>17</v>
      </c>
    </row>
    <row r="4689" spans="1:15" ht="22.5" hidden="1">
      <c r="A4689" s="103">
        <f>MAX(A$3:A4688)+1</f>
        <v>4409</v>
      </c>
      <c r="B4689" s="103" t="s">
        <v>8095</v>
      </c>
      <c r="C4689" s="303" t="s">
        <v>8096</v>
      </c>
      <c r="D4689" s="103"/>
      <c r="E4689" s="103"/>
      <c r="F4689" s="114" t="s">
        <v>31</v>
      </c>
      <c r="G4689" s="114" t="s">
        <v>32</v>
      </c>
      <c r="H4689" s="302">
        <f t="shared" ref="H4689:J4689" si="35">1.5*100</f>
        <v>150</v>
      </c>
      <c r="I4689" s="302">
        <f t="shared" si="35"/>
        <v>150</v>
      </c>
      <c r="J4689" s="302">
        <f t="shared" si="35"/>
        <v>150</v>
      </c>
      <c r="K4689" s="103"/>
      <c r="L4689" s="114"/>
      <c r="M4689" s="114"/>
      <c r="N4689" s="103"/>
      <c r="O4689" s="103" t="s">
        <v>17</v>
      </c>
    </row>
    <row r="4690" spans="1:15" ht="22.5" hidden="1">
      <c r="A4690" s="103">
        <f>MAX(A$3:A4689)+1</f>
        <v>4410</v>
      </c>
      <c r="B4690" s="103">
        <v>331008027</v>
      </c>
      <c r="C4690" s="103" t="s">
        <v>8097</v>
      </c>
      <c r="D4690" s="103"/>
      <c r="E4690" s="103"/>
      <c r="F4690" s="114" t="s">
        <v>31</v>
      </c>
      <c r="G4690" s="114" t="s">
        <v>32</v>
      </c>
      <c r="H4690" s="308">
        <v>2960</v>
      </c>
      <c r="I4690" s="308">
        <v>2960</v>
      </c>
      <c r="J4690" s="308">
        <v>2960</v>
      </c>
      <c r="K4690" s="103"/>
      <c r="L4690" s="188"/>
      <c r="M4690" s="188"/>
      <c r="N4690" s="103"/>
      <c r="O4690" s="103" t="s">
        <v>786</v>
      </c>
    </row>
    <row r="4691" spans="1:15" ht="22.5" hidden="1">
      <c r="A4691" s="103">
        <f>MAX(A$3:A4690)+1</f>
        <v>4411</v>
      </c>
      <c r="B4691" s="103">
        <v>331008028</v>
      </c>
      <c r="C4691" s="103" t="s">
        <v>8098</v>
      </c>
      <c r="D4691" s="103" t="s">
        <v>8099</v>
      </c>
      <c r="E4691" s="103" t="s">
        <v>8100</v>
      </c>
      <c r="F4691" s="114" t="s">
        <v>31</v>
      </c>
      <c r="G4691" s="114" t="s">
        <v>32</v>
      </c>
      <c r="H4691" s="308">
        <v>2080</v>
      </c>
      <c r="I4691" s="308">
        <v>2080</v>
      </c>
      <c r="J4691" s="308">
        <v>2080</v>
      </c>
      <c r="K4691" s="103"/>
      <c r="L4691" s="188"/>
      <c r="M4691" s="188"/>
      <c r="N4691" s="103"/>
      <c r="O4691" s="103" t="s">
        <v>786</v>
      </c>
    </row>
    <row r="4692" spans="1:15" ht="22.5" hidden="1">
      <c r="A4692" s="103">
        <f>MAX(A$3:A4691)+1</f>
        <v>4412</v>
      </c>
      <c r="B4692" s="103">
        <v>331008029</v>
      </c>
      <c r="C4692" s="103" t="s">
        <v>8101</v>
      </c>
      <c r="D4692" s="103"/>
      <c r="E4692" s="103"/>
      <c r="F4692" s="114" t="s">
        <v>36</v>
      </c>
      <c r="G4692" s="114" t="s">
        <v>32</v>
      </c>
      <c r="H4692" s="308">
        <v>2056</v>
      </c>
      <c r="I4692" s="308">
        <v>2056</v>
      </c>
      <c r="J4692" s="308">
        <v>2056</v>
      </c>
      <c r="K4692" s="103"/>
      <c r="L4692" s="188"/>
      <c r="M4692" s="188"/>
      <c r="N4692" s="103"/>
      <c r="O4692" s="103" t="s">
        <v>786</v>
      </c>
    </row>
    <row r="4693" spans="1:15" ht="22.5" hidden="1">
      <c r="A4693" s="103">
        <f>MAX(A$3:A4692)+1</f>
        <v>4413</v>
      </c>
      <c r="B4693" s="103">
        <v>331008030</v>
      </c>
      <c r="C4693" s="103" t="s">
        <v>8102</v>
      </c>
      <c r="D4693" s="103"/>
      <c r="E4693" s="103"/>
      <c r="F4693" s="114" t="s">
        <v>31</v>
      </c>
      <c r="G4693" s="114" t="s">
        <v>32</v>
      </c>
      <c r="H4693" s="302">
        <v>472</v>
      </c>
      <c r="I4693" s="302">
        <v>472</v>
      </c>
      <c r="J4693" s="302">
        <v>472</v>
      </c>
      <c r="K4693" s="103"/>
      <c r="L4693" s="114"/>
      <c r="M4693" s="114"/>
      <c r="N4693" s="103"/>
      <c r="O4693" s="103" t="s">
        <v>17</v>
      </c>
    </row>
    <row r="4694" spans="1:15" ht="22.5" hidden="1">
      <c r="A4694" s="103">
        <f>MAX(A$3:A4693)+1</f>
        <v>4414</v>
      </c>
      <c r="B4694" s="103">
        <v>331008031</v>
      </c>
      <c r="C4694" s="103" t="s">
        <v>8104</v>
      </c>
      <c r="D4694" s="103"/>
      <c r="E4694" s="103"/>
      <c r="F4694" s="114" t="s">
        <v>31</v>
      </c>
      <c r="G4694" s="114" t="s">
        <v>32</v>
      </c>
      <c r="H4694" s="302">
        <v>1608</v>
      </c>
      <c r="I4694" s="302">
        <v>1608</v>
      </c>
      <c r="J4694" s="302">
        <v>1608</v>
      </c>
      <c r="K4694" s="103"/>
      <c r="L4694" s="114"/>
      <c r="M4694" s="114"/>
      <c r="N4694" s="103"/>
      <c r="O4694" s="103" t="s">
        <v>17</v>
      </c>
    </row>
    <row r="4695" spans="1:15" ht="33.75" hidden="1">
      <c r="A4695" s="103">
        <f>MAX(A$3:A4694)+1</f>
        <v>4415</v>
      </c>
      <c r="B4695" s="133">
        <v>331008032</v>
      </c>
      <c r="C4695" s="134" t="s">
        <v>8105</v>
      </c>
      <c r="D4695" s="139" t="s">
        <v>8106</v>
      </c>
      <c r="E4695" s="150"/>
      <c r="F4695" s="118" t="s">
        <v>23</v>
      </c>
      <c r="G4695" s="147" t="s">
        <v>32</v>
      </c>
      <c r="H4695" s="302" t="s">
        <v>56</v>
      </c>
      <c r="I4695" s="302" t="s">
        <v>56</v>
      </c>
      <c r="J4695" s="302" t="s">
        <v>56</v>
      </c>
      <c r="K4695" s="244" t="s">
        <v>336</v>
      </c>
      <c r="L4695" s="114"/>
      <c r="M4695" s="114"/>
      <c r="N4695" s="103"/>
      <c r="O4695" s="103" t="s">
        <v>17</v>
      </c>
    </row>
    <row r="4696" spans="1:15" ht="33.75" hidden="1">
      <c r="A4696" s="103">
        <f>MAX(A$3:A4695)+1</f>
        <v>4416</v>
      </c>
      <c r="B4696" s="133">
        <v>331008033</v>
      </c>
      <c r="C4696" s="134" t="s">
        <v>8107</v>
      </c>
      <c r="D4696" s="144" t="s">
        <v>8106</v>
      </c>
      <c r="E4696" s="150"/>
      <c r="F4696" s="118" t="s">
        <v>23</v>
      </c>
      <c r="G4696" s="147" t="s">
        <v>32</v>
      </c>
      <c r="H4696" s="302" t="s">
        <v>56</v>
      </c>
      <c r="I4696" s="302" t="s">
        <v>56</v>
      </c>
      <c r="J4696" s="302" t="s">
        <v>56</v>
      </c>
      <c r="K4696" s="244" t="s">
        <v>336</v>
      </c>
      <c r="L4696" s="114"/>
      <c r="M4696" s="114"/>
      <c r="N4696" s="103"/>
      <c r="O4696" s="103" t="s">
        <v>17</v>
      </c>
    </row>
    <row r="4697" spans="1:15" ht="36" hidden="1">
      <c r="A4697" s="103">
        <f>MAX(A$3:A4696)+1</f>
        <v>4417</v>
      </c>
      <c r="B4697" s="133">
        <v>331008034</v>
      </c>
      <c r="C4697" s="134" t="s">
        <v>8108</v>
      </c>
      <c r="D4697" s="139" t="s">
        <v>8109</v>
      </c>
      <c r="E4697" s="150"/>
      <c r="F4697" s="118" t="s">
        <v>23</v>
      </c>
      <c r="G4697" s="147" t="s">
        <v>32</v>
      </c>
      <c r="H4697" s="302" t="s">
        <v>56</v>
      </c>
      <c r="I4697" s="302" t="s">
        <v>56</v>
      </c>
      <c r="J4697" s="302" t="s">
        <v>56</v>
      </c>
      <c r="K4697" s="207" t="s">
        <v>8110</v>
      </c>
      <c r="L4697" s="114"/>
      <c r="M4697" s="114"/>
      <c r="N4697" s="103"/>
      <c r="O4697" s="103" t="s">
        <v>17</v>
      </c>
    </row>
    <row r="4698" spans="1:15" ht="22.5" hidden="1">
      <c r="A4698" s="103">
        <f>MAX(A$3:A4697)+1</f>
        <v>4418</v>
      </c>
      <c r="B4698" s="133">
        <v>331008035</v>
      </c>
      <c r="C4698" s="134" t="s">
        <v>8111</v>
      </c>
      <c r="D4698" s="139" t="s">
        <v>8112</v>
      </c>
      <c r="E4698" s="150"/>
      <c r="F4698" s="118" t="s">
        <v>23</v>
      </c>
      <c r="G4698" s="147" t="s">
        <v>32</v>
      </c>
      <c r="H4698" s="302" t="s">
        <v>56</v>
      </c>
      <c r="I4698" s="302" t="s">
        <v>56</v>
      </c>
      <c r="J4698" s="302" t="s">
        <v>56</v>
      </c>
      <c r="K4698" s="244" t="s">
        <v>336</v>
      </c>
      <c r="L4698" s="114"/>
      <c r="M4698" s="114"/>
      <c r="N4698" s="103"/>
      <c r="O4698" s="103" t="s">
        <v>17</v>
      </c>
    </row>
    <row r="4699" spans="1:15" s="87" customFormat="1" ht="22.5" hidden="1">
      <c r="A4699" s="103"/>
      <c r="B4699" s="103">
        <v>3311</v>
      </c>
      <c r="C4699" s="103" t="s">
        <v>8113</v>
      </c>
      <c r="D4699" s="103"/>
      <c r="E4699" s="315" t="s">
        <v>8114</v>
      </c>
      <c r="F4699" s="114"/>
      <c r="G4699" s="114"/>
      <c r="H4699" s="302"/>
      <c r="I4699" s="302"/>
      <c r="J4699" s="302"/>
      <c r="K4699" s="103"/>
      <c r="L4699" s="114"/>
      <c r="M4699" s="114"/>
      <c r="N4699" s="103"/>
      <c r="O4699" s="103" t="s">
        <v>17</v>
      </c>
    </row>
    <row r="4700" spans="1:15" ht="22.5" hidden="1">
      <c r="A4700" s="103">
        <f>MAX(A$3:A4699)+1</f>
        <v>4419</v>
      </c>
      <c r="B4700" s="103" t="s">
        <v>8115</v>
      </c>
      <c r="C4700" s="103" t="s">
        <v>8116</v>
      </c>
      <c r="D4700" s="103"/>
      <c r="E4700" s="103"/>
      <c r="F4700" s="114" t="s">
        <v>3112</v>
      </c>
      <c r="G4700" s="114" t="s">
        <v>32</v>
      </c>
      <c r="H4700" s="302">
        <v>3560</v>
      </c>
      <c r="I4700" s="302">
        <v>3560</v>
      </c>
      <c r="J4700" s="302">
        <v>3560</v>
      </c>
      <c r="K4700" s="105" t="s">
        <v>5969</v>
      </c>
      <c r="L4700" s="114"/>
      <c r="M4700" s="114"/>
      <c r="N4700" s="103"/>
      <c r="O4700" s="103" t="s">
        <v>17</v>
      </c>
    </row>
    <row r="4701" spans="1:15" ht="22.5" hidden="1">
      <c r="A4701" s="103">
        <f>MAX(A$3:A4700)+1</f>
        <v>4420</v>
      </c>
      <c r="B4701" s="103" t="s">
        <v>8117</v>
      </c>
      <c r="C4701" s="103" t="s">
        <v>8118</v>
      </c>
      <c r="D4701" s="103"/>
      <c r="E4701" s="103"/>
      <c r="F4701" s="114" t="s">
        <v>3112</v>
      </c>
      <c r="G4701" s="114" t="s">
        <v>32</v>
      </c>
      <c r="H4701" s="302">
        <v>2000</v>
      </c>
      <c r="I4701" s="302">
        <v>2000</v>
      </c>
      <c r="J4701" s="302">
        <v>2000</v>
      </c>
      <c r="K4701" s="103" t="s">
        <v>5969</v>
      </c>
      <c r="L4701" s="114"/>
      <c r="M4701" s="114"/>
      <c r="N4701" s="103"/>
      <c r="O4701" s="103" t="s">
        <v>17</v>
      </c>
    </row>
    <row r="4702" spans="1:15" s="87" customFormat="1" ht="22.5" hidden="1">
      <c r="A4702" s="103"/>
      <c r="B4702" s="103">
        <v>331101</v>
      </c>
      <c r="C4702" s="103" t="s">
        <v>8119</v>
      </c>
      <c r="D4702" s="103"/>
      <c r="E4702" s="103"/>
      <c r="F4702" s="114"/>
      <c r="G4702" s="114"/>
      <c r="H4702" s="302"/>
      <c r="I4702" s="302"/>
      <c r="J4702" s="302"/>
      <c r="K4702" s="103"/>
      <c r="L4702" s="114"/>
      <c r="M4702" s="114"/>
      <c r="N4702" s="103"/>
      <c r="O4702" s="103" t="s">
        <v>17</v>
      </c>
    </row>
    <row r="4703" spans="1:15" ht="22.5" hidden="1">
      <c r="A4703" s="103">
        <f>MAX(A$3:A4702)+1</f>
        <v>4421</v>
      </c>
      <c r="B4703" s="103">
        <v>331101001</v>
      </c>
      <c r="C4703" s="315" t="s">
        <v>8120</v>
      </c>
      <c r="D4703" s="103"/>
      <c r="E4703" s="103"/>
      <c r="F4703" s="114" t="s">
        <v>31</v>
      </c>
      <c r="G4703" s="114" t="s">
        <v>32</v>
      </c>
      <c r="H4703" s="312">
        <v>1200</v>
      </c>
      <c r="I4703" s="312">
        <v>1080</v>
      </c>
      <c r="J4703" s="312">
        <v>972</v>
      </c>
      <c r="K4703" s="103"/>
      <c r="L4703" s="114"/>
      <c r="M4703" s="114"/>
      <c r="N4703" s="103"/>
      <c r="O4703" s="103" t="s">
        <v>17</v>
      </c>
    </row>
    <row r="4704" spans="1:15" ht="22.5" hidden="1">
      <c r="A4704" s="103">
        <f>MAX(A$3:A4703)+1</f>
        <v>4422</v>
      </c>
      <c r="B4704" s="103">
        <v>331101002</v>
      </c>
      <c r="C4704" s="315" t="s">
        <v>8121</v>
      </c>
      <c r="D4704" s="103"/>
      <c r="E4704" s="103"/>
      <c r="F4704" s="114" t="s">
        <v>31</v>
      </c>
      <c r="G4704" s="114" t="s">
        <v>32</v>
      </c>
      <c r="H4704" s="312">
        <v>960</v>
      </c>
      <c r="I4704" s="312">
        <v>864</v>
      </c>
      <c r="J4704" s="312">
        <v>777.6</v>
      </c>
      <c r="K4704" s="103"/>
      <c r="L4704" s="114"/>
      <c r="M4704" s="114"/>
      <c r="N4704" s="103"/>
      <c r="O4704" s="103" t="s">
        <v>17</v>
      </c>
    </row>
    <row r="4705" spans="1:15" ht="22.5" hidden="1">
      <c r="A4705" s="103">
        <f>MAX(A$3:A4704)+1</f>
        <v>4423</v>
      </c>
      <c r="B4705" s="103">
        <v>331101003</v>
      </c>
      <c r="C4705" s="315" t="s">
        <v>8122</v>
      </c>
      <c r="D4705" s="103"/>
      <c r="E4705" s="103"/>
      <c r="F4705" s="114" t="s">
        <v>31</v>
      </c>
      <c r="G4705" s="114" t="s">
        <v>32</v>
      </c>
      <c r="H4705" s="312">
        <v>960</v>
      </c>
      <c r="I4705" s="312">
        <v>864</v>
      </c>
      <c r="J4705" s="312">
        <v>777.6</v>
      </c>
      <c r="K4705" s="103"/>
      <c r="L4705" s="114"/>
      <c r="M4705" s="114"/>
      <c r="N4705" s="103"/>
      <c r="O4705" s="103" t="s">
        <v>17</v>
      </c>
    </row>
    <row r="4706" spans="1:15" ht="22.5" hidden="1">
      <c r="A4706" s="103">
        <f>MAX(A$3:A4705)+1</f>
        <v>4424</v>
      </c>
      <c r="B4706" s="103">
        <v>331101004</v>
      </c>
      <c r="C4706" s="315" t="s">
        <v>8123</v>
      </c>
      <c r="D4706" s="103"/>
      <c r="E4706" s="103"/>
      <c r="F4706" s="114" t="s">
        <v>31</v>
      </c>
      <c r="G4706" s="114" t="s">
        <v>32</v>
      </c>
      <c r="H4706" s="312">
        <v>960</v>
      </c>
      <c r="I4706" s="312">
        <v>864</v>
      </c>
      <c r="J4706" s="312">
        <v>777.6</v>
      </c>
      <c r="K4706" s="103"/>
      <c r="L4706" s="114"/>
      <c r="M4706" s="114"/>
      <c r="N4706" s="103"/>
      <c r="O4706" s="103" t="s">
        <v>17</v>
      </c>
    </row>
    <row r="4707" spans="1:15" ht="22.5" hidden="1">
      <c r="A4707" s="103">
        <f>MAX(A$3:A4706)+1</f>
        <v>4425</v>
      </c>
      <c r="B4707" s="103">
        <v>331101005</v>
      </c>
      <c r="C4707" s="315" t="s">
        <v>8124</v>
      </c>
      <c r="D4707" s="103"/>
      <c r="E4707" s="103"/>
      <c r="F4707" s="114" t="s">
        <v>31</v>
      </c>
      <c r="G4707" s="114" t="s">
        <v>32</v>
      </c>
      <c r="H4707" s="312">
        <v>1200</v>
      </c>
      <c r="I4707" s="312">
        <v>1080</v>
      </c>
      <c r="J4707" s="312">
        <v>972</v>
      </c>
      <c r="K4707" s="103"/>
      <c r="L4707" s="114"/>
      <c r="M4707" s="114"/>
      <c r="N4707" s="103"/>
      <c r="O4707" s="103" t="s">
        <v>17</v>
      </c>
    </row>
    <row r="4708" spans="1:15" ht="22.5" hidden="1">
      <c r="A4708" s="103">
        <f>MAX(A$3:A4707)+1</f>
        <v>4426</v>
      </c>
      <c r="B4708" s="103">
        <v>331101006</v>
      </c>
      <c r="C4708" s="315" t="s">
        <v>8125</v>
      </c>
      <c r="D4708" s="103"/>
      <c r="E4708" s="103"/>
      <c r="F4708" s="114" t="s">
        <v>31</v>
      </c>
      <c r="G4708" s="114" t="s">
        <v>32</v>
      </c>
      <c r="H4708" s="312">
        <v>960</v>
      </c>
      <c r="I4708" s="312">
        <v>864</v>
      </c>
      <c r="J4708" s="312">
        <v>777.6</v>
      </c>
      <c r="K4708" s="103"/>
      <c r="L4708" s="114"/>
      <c r="M4708" s="114"/>
      <c r="N4708" s="103"/>
      <c r="O4708" s="103" t="s">
        <v>17</v>
      </c>
    </row>
    <row r="4709" spans="1:15" ht="22.5" hidden="1">
      <c r="A4709" s="103">
        <f>MAX(A$3:A4708)+1</f>
        <v>4427</v>
      </c>
      <c r="B4709" s="103">
        <v>331101007</v>
      </c>
      <c r="C4709" s="315" t="s">
        <v>8126</v>
      </c>
      <c r="D4709" s="103"/>
      <c r="E4709" s="103"/>
      <c r="F4709" s="114" t="s">
        <v>31</v>
      </c>
      <c r="G4709" s="114" t="s">
        <v>32</v>
      </c>
      <c r="H4709" s="312">
        <v>1200</v>
      </c>
      <c r="I4709" s="312">
        <v>1080</v>
      </c>
      <c r="J4709" s="312">
        <v>972</v>
      </c>
      <c r="K4709" s="103"/>
      <c r="L4709" s="114"/>
      <c r="M4709" s="114"/>
      <c r="N4709" s="103"/>
      <c r="O4709" s="103" t="s">
        <v>17</v>
      </c>
    </row>
    <row r="4710" spans="1:15" ht="22.5" hidden="1">
      <c r="A4710" s="103">
        <f>MAX(A$3:A4709)+1</f>
        <v>4428</v>
      </c>
      <c r="B4710" s="103">
        <v>331101008</v>
      </c>
      <c r="C4710" s="315" t="s">
        <v>8127</v>
      </c>
      <c r="D4710" s="103"/>
      <c r="E4710" s="103" t="s">
        <v>8128</v>
      </c>
      <c r="F4710" s="114" t="s">
        <v>31</v>
      </c>
      <c r="G4710" s="114" t="s">
        <v>32</v>
      </c>
      <c r="H4710" s="302">
        <v>1820</v>
      </c>
      <c r="I4710" s="302">
        <v>1820</v>
      </c>
      <c r="J4710" s="302">
        <v>1820</v>
      </c>
      <c r="K4710" s="103" t="s">
        <v>2282</v>
      </c>
      <c r="L4710" s="114"/>
      <c r="M4710" s="114"/>
      <c r="N4710" s="103"/>
      <c r="O4710" s="103" t="s">
        <v>17</v>
      </c>
    </row>
    <row r="4711" spans="1:15" ht="22.5" hidden="1">
      <c r="A4711" s="103">
        <f>MAX(A$3:A4710)+1</f>
        <v>4429</v>
      </c>
      <c r="B4711" s="103">
        <v>331101009</v>
      </c>
      <c r="C4711" s="315" t="s">
        <v>8129</v>
      </c>
      <c r="D4711" s="103"/>
      <c r="E4711" s="103"/>
      <c r="F4711" s="114" t="s">
        <v>31</v>
      </c>
      <c r="G4711" s="114" t="s">
        <v>32</v>
      </c>
      <c r="H4711" s="302">
        <v>2800</v>
      </c>
      <c r="I4711" s="302">
        <v>2800</v>
      </c>
      <c r="J4711" s="302">
        <v>2800</v>
      </c>
      <c r="K4711" s="103"/>
      <c r="L4711" s="114"/>
      <c r="M4711" s="114"/>
      <c r="N4711" s="103"/>
      <c r="O4711" s="103" t="s">
        <v>17</v>
      </c>
    </row>
    <row r="4712" spans="1:15" ht="22.5" hidden="1">
      <c r="A4712" s="103">
        <f>MAX(A$3:A4711)+1</f>
        <v>4430</v>
      </c>
      <c r="B4712" s="103">
        <v>331101010</v>
      </c>
      <c r="C4712" s="315" t="s">
        <v>8130</v>
      </c>
      <c r="D4712" s="103" t="s">
        <v>8131</v>
      </c>
      <c r="E4712" s="103"/>
      <c r="F4712" s="114" t="s">
        <v>31</v>
      </c>
      <c r="G4712" s="114" t="s">
        <v>32</v>
      </c>
      <c r="H4712" s="302">
        <v>2800</v>
      </c>
      <c r="I4712" s="302">
        <v>2800</v>
      </c>
      <c r="J4712" s="302">
        <v>2800</v>
      </c>
      <c r="K4712" s="103"/>
      <c r="L4712" s="114"/>
      <c r="M4712" s="114"/>
      <c r="N4712" s="103"/>
      <c r="O4712" s="103" t="s">
        <v>17</v>
      </c>
    </row>
    <row r="4713" spans="1:15" ht="22.5" hidden="1">
      <c r="A4713" s="103">
        <f>MAX(A$3:A4712)+1</f>
        <v>4431</v>
      </c>
      <c r="B4713" s="103">
        <v>331101011</v>
      </c>
      <c r="C4713" s="315" t="s">
        <v>8132</v>
      </c>
      <c r="D4713" s="103"/>
      <c r="E4713" s="103"/>
      <c r="F4713" s="114" t="s">
        <v>31</v>
      </c>
      <c r="G4713" s="114" t="s">
        <v>32</v>
      </c>
      <c r="H4713" s="308">
        <v>2400</v>
      </c>
      <c r="I4713" s="308">
        <v>2400</v>
      </c>
      <c r="J4713" s="308">
        <v>2400</v>
      </c>
      <c r="K4713" s="103"/>
      <c r="L4713" s="188"/>
      <c r="M4713" s="188"/>
      <c r="N4713" s="103"/>
      <c r="O4713" s="103" t="s">
        <v>786</v>
      </c>
    </row>
    <row r="4714" spans="1:15" ht="22.5" hidden="1">
      <c r="A4714" s="103">
        <f>MAX(A$3:A4713)+1</f>
        <v>4432</v>
      </c>
      <c r="B4714" s="103">
        <v>331101012</v>
      </c>
      <c r="C4714" s="315" t="s">
        <v>8133</v>
      </c>
      <c r="D4714" s="103"/>
      <c r="E4714" s="103"/>
      <c r="F4714" s="114" t="s">
        <v>31</v>
      </c>
      <c r="G4714" s="114" t="s">
        <v>32</v>
      </c>
      <c r="H4714" s="308">
        <v>1566</v>
      </c>
      <c r="I4714" s="308">
        <v>1566</v>
      </c>
      <c r="J4714" s="308">
        <v>1566</v>
      </c>
      <c r="K4714" s="103"/>
      <c r="L4714" s="188"/>
      <c r="M4714" s="188"/>
      <c r="N4714" s="103"/>
      <c r="O4714" s="103" t="s">
        <v>786</v>
      </c>
    </row>
    <row r="4715" spans="1:15" ht="22.5" hidden="1">
      <c r="A4715" s="103">
        <f>MAX(A$3:A4714)+1</f>
        <v>4433</v>
      </c>
      <c r="B4715" s="103">
        <v>331101013</v>
      </c>
      <c r="C4715" s="315" t="s">
        <v>8134</v>
      </c>
      <c r="D4715" s="103"/>
      <c r="E4715" s="103"/>
      <c r="F4715" s="114" t="s">
        <v>31</v>
      </c>
      <c r="G4715" s="114" t="s">
        <v>32</v>
      </c>
      <c r="H4715" s="312">
        <v>1080</v>
      </c>
      <c r="I4715" s="312">
        <v>972</v>
      </c>
      <c r="J4715" s="312">
        <v>874.8</v>
      </c>
      <c r="K4715" s="103"/>
      <c r="L4715" s="114"/>
      <c r="M4715" s="114"/>
      <c r="N4715" s="103"/>
      <c r="O4715" s="103" t="s">
        <v>17</v>
      </c>
    </row>
    <row r="4716" spans="1:15" ht="22.5" hidden="1">
      <c r="A4716" s="103">
        <f>MAX(A$3:A4715)+1</f>
        <v>4434</v>
      </c>
      <c r="B4716" s="103">
        <v>331101014</v>
      </c>
      <c r="C4716" s="315" t="s">
        <v>8135</v>
      </c>
      <c r="D4716" s="103" t="s">
        <v>8136</v>
      </c>
      <c r="E4716" s="103"/>
      <c r="F4716" s="114" t="s">
        <v>31</v>
      </c>
      <c r="G4716" s="114" t="s">
        <v>32</v>
      </c>
      <c r="H4716" s="308">
        <v>1278</v>
      </c>
      <c r="I4716" s="308">
        <v>1278</v>
      </c>
      <c r="J4716" s="308">
        <v>1278</v>
      </c>
      <c r="K4716" s="103" t="s">
        <v>2282</v>
      </c>
      <c r="L4716" s="188"/>
      <c r="M4716" s="188"/>
      <c r="N4716" s="103"/>
      <c r="O4716" s="103" t="s">
        <v>786</v>
      </c>
    </row>
    <row r="4717" spans="1:15" ht="22.5" hidden="1">
      <c r="A4717" s="103">
        <f>MAX(A$3:A4716)+1</f>
        <v>4435</v>
      </c>
      <c r="B4717" s="103">
        <v>331101015</v>
      </c>
      <c r="C4717" s="315" t="s">
        <v>8137</v>
      </c>
      <c r="D4717" s="103"/>
      <c r="E4717" s="103"/>
      <c r="F4717" s="114" t="s">
        <v>31</v>
      </c>
      <c r="G4717" s="114" t="s">
        <v>719</v>
      </c>
      <c r="H4717" s="312">
        <v>1200</v>
      </c>
      <c r="I4717" s="312">
        <v>1080</v>
      </c>
      <c r="J4717" s="312">
        <v>972</v>
      </c>
      <c r="K4717" s="103"/>
      <c r="L4717" s="114"/>
      <c r="M4717" s="114"/>
      <c r="N4717" s="103"/>
      <c r="O4717" s="103" t="s">
        <v>17</v>
      </c>
    </row>
    <row r="4718" spans="1:15" ht="22.5" hidden="1">
      <c r="A4718" s="103">
        <f>MAX(A$3:A4717)+1</f>
        <v>4436</v>
      </c>
      <c r="B4718" s="103">
        <v>331101016</v>
      </c>
      <c r="C4718" s="315" t="s">
        <v>8138</v>
      </c>
      <c r="D4718" s="103" t="s">
        <v>8139</v>
      </c>
      <c r="E4718" s="103"/>
      <c r="F4718" s="114" t="s">
        <v>31</v>
      </c>
      <c r="G4718" s="114" t="s">
        <v>32</v>
      </c>
      <c r="H4718" s="312">
        <v>1320</v>
      </c>
      <c r="I4718" s="312">
        <v>1188</v>
      </c>
      <c r="J4718" s="312">
        <v>1069.2</v>
      </c>
      <c r="K4718" s="103"/>
      <c r="L4718" s="114"/>
      <c r="M4718" s="114"/>
      <c r="N4718" s="103"/>
      <c r="O4718" s="103" t="s">
        <v>17</v>
      </c>
    </row>
    <row r="4719" spans="1:15" ht="22.5" hidden="1">
      <c r="A4719" s="103">
        <f>MAX(A$3:A4718)+1</f>
        <v>4437</v>
      </c>
      <c r="B4719" s="103">
        <v>331101017</v>
      </c>
      <c r="C4719" s="315" t="s">
        <v>8140</v>
      </c>
      <c r="D4719" s="103" t="s">
        <v>8141</v>
      </c>
      <c r="E4719" s="103" t="s">
        <v>6079</v>
      </c>
      <c r="F4719" s="114" t="s">
        <v>31</v>
      </c>
      <c r="G4719" s="114" t="s">
        <v>32</v>
      </c>
      <c r="H4719" s="312">
        <v>2040</v>
      </c>
      <c r="I4719" s="312">
        <v>1836</v>
      </c>
      <c r="J4719" s="312">
        <v>1652.4</v>
      </c>
      <c r="K4719" s="103"/>
      <c r="L4719" s="114"/>
      <c r="M4719" s="114"/>
      <c r="N4719" s="103"/>
      <c r="O4719" s="103" t="s">
        <v>17</v>
      </c>
    </row>
    <row r="4720" spans="1:15" ht="22.5" hidden="1">
      <c r="A4720" s="103">
        <f>MAX(A$3:A4719)+1</f>
        <v>4438</v>
      </c>
      <c r="B4720" s="103">
        <v>331101018</v>
      </c>
      <c r="C4720" s="315" t="s">
        <v>8142</v>
      </c>
      <c r="D4720" s="103"/>
      <c r="E4720" s="103"/>
      <c r="F4720" s="114" t="s">
        <v>36</v>
      </c>
      <c r="G4720" s="114" t="s">
        <v>32</v>
      </c>
      <c r="H4720" s="308">
        <v>4000</v>
      </c>
      <c r="I4720" s="308">
        <v>4000</v>
      </c>
      <c r="J4720" s="308">
        <v>4000</v>
      </c>
      <c r="K4720" s="103"/>
      <c r="L4720" s="188"/>
      <c r="M4720" s="188"/>
      <c r="N4720" s="103"/>
      <c r="O4720" s="103" t="s">
        <v>786</v>
      </c>
    </row>
    <row r="4721" spans="1:15" ht="22.5" hidden="1">
      <c r="A4721" s="103">
        <f>MAX(A$3:A4720)+1</f>
        <v>4439</v>
      </c>
      <c r="B4721" s="103">
        <v>331101019</v>
      </c>
      <c r="C4721" s="315" t="s">
        <v>8143</v>
      </c>
      <c r="D4721" s="103" t="s">
        <v>8144</v>
      </c>
      <c r="E4721" s="103" t="s">
        <v>4890</v>
      </c>
      <c r="F4721" s="114" t="s">
        <v>36</v>
      </c>
      <c r="G4721" s="114" t="s">
        <v>32</v>
      </c>
      <c r="H4721" s="308">
        <v>5280</v>
      </c>
      <c r="I4721" s="308">
        <v>5280</v>
      </c>
      <c r="J4721" s="308">
        <v>5280</v>
      </c>
      <c r="K4721" s="103"/>
      <c r="L4721" s="188"/>
      <c r="M4721" s="188"/>
      <c r="N4721" s="103"/>
      <c r="O4721" s="103" t="s">
        <v>786</v>
      </c>
    </row>
    <row r="4722" spans="1:15" ht="22.5" hidden="1">
      <c r="A4722" s="103">
        <f>MAX(A$3:A4721)+1</f>
        <v>4440</v>
      </c>
      <c r="B4722" s="103">
        <v>331101020</v>
      </c>
      <c r="C4722" s="315" t="s">
        <v>8145</v>
      </c>
      <c r="D4722" s="103"/>
      <c r="E4722" s="103"/>
      <c r="F4722" s="114" t="s">
        <v>23</v>
      </c>
      <c r="G4722" s="114" t="s">
        <v>32</v>
      </c>
      <c r="H4722" s="312">
        <v>2040</v>
      </c>
      <c r="I4722" s="312">
        <v>1836</v>
      </c>
      <c r="J4722" s="312">
        <v>1652.4</v>
      </c>
      <c r="K4722" s="103"/>
      <c r="L4722" s="114"/>
      <c r="M4722" s="114"/>
      <c r="N4722" s="103"/>
      <c r="O4722" s="103" t="s">
        <v>17</v>
      </c>
    </row>
    <row r="4723" spans="1:15" ht="22.5" hidden="1">
      <c r="A4723" s="103">
        <f>MAX(A$3:A4722)+1</f>
        <v>4441</v>
      </c>
      <c r="B4723" s="103">
        <v>331101021</v>
      </c>
      <c r="C4723" s="315" t="s">
        <v>8146</v>
      </c>
      <c r="D4723" s="103"/>
      <c r="E4723" s="103"/>
      <c r="F4723" s="114" t="s">
        <v>23</v>
      </c>
      <c r="G4723" s="114" t="s">
        <v>32</v>
      </c>
      <c r="H4723" s="312">
        <v>720</v>
      </c>
      <c r="I4723" s="312">
        <v>648</v>
      </c>
      <c r="J4723" s="312">
        <v>583.20000000000005</v>
      </c>
      <c r="K4723" s="103"/>
      <c r="L4723" s="114"/>
      <c r="M4723" s="114"/>
      <c r="N4723" s="103"/>
      <c r="O4723" s="103" t="s">
        <v>17</v>
      </c>
    </row>
    <row r="4724" spans="1:15" ht="22.5" hidden="1">
      <c r="A4724" s="103">
        <f>MAX(A$3:A4723)+1</f>
        <v>4442</v>
      </c>
      <c r="B4724" s="103">
        <v>331101022</v>
      </c>
      <c r="C4724" s="315" t="s">
        <v>8147</v>
      </c>
      <c r="D4724" s="103"/>
      <c r="E4724" s="103"/>
      <c r="F4724" s="114" t="s">
        <v>36</v>
      </c>
      <c r="G4724" s="114" t="s">
        <v>32</v>
      </c>
      <c r="H4724" s="312">
        <v>960</v>
      </c>
      <c r="I4724" s="312">
        <v>864</v>
      </c>
      <c r="J4724" s="312">
        <v>777.6</v>
      </c>
      <c r="K4724" s="103"/>
      <c r="L4724" s="114"/>
      <c r="M4724" s="114"/>
      <c r="N4724" s="103"/>
      <c r="O4724" s="103" t="s">
        <v>17</v>
      </c>
    </row>
    <row r="4725" spans="1:15" ht="22.5" hidden="1">
      <c r="A4725" s="103">
        <f>MAX(A$3:A4724)+1</f>
        <v>4443</v>
      </c>
      <c r="B4725" s="103">
        <v>331101023</v>
      </c>
      <c r="C4725" s="315" t="s">
        <v>8148</v>
      </c>
      <c r="D4725" s="103"/>
      <c r="E4725" s="103"/>
      <c r="F4725" s="114" t="s">
        <v>36</v>
      </c>
      <c r="G4725" s="114" t="s">
        <v>32</v>
      </c>
      <c r="H4725" s="312">
        <v>840</v>
      </c>
      <c r="I4725" s="312">
        <v>756</v>
      </c>
      <c r="J4725" s="312">
        <v>680.4</v>
      </c>
      <c r="K4725" s="103"/>
      <c r="L4725" s="114"/>
      <c r="M4725" s="114"/>
      <c r="N4725" s="103"/>
      <c r="O4725" s="103" t="s">
        <v>17</v>
      </c>
    </row>
    <row r="4726" spans="1:15" ht="22.5" hidden="1">
      <c r="A4726" s="103">
        <f>MAX(A$3:A4725)+1</f>
        <v>4444</v>
      </c>
      <c r="B4726" s="103">
        <v>331101024</v>
      </c>
      <c r="C4726" s="315" t="s">
        <v>8149</v>
      </c>
      <c r="D4726" s="103"/>
      <c r="E4726" s="103"/>
      <c r="F4726" s="114" t="s">
        <v>23</v>
      </c>
      <c r="G4726" s="114" t="s">
        <v>32</v>
      </c>
      <c r="H4726" s="312">
        <v>2640</v>
      </c>
      <c r="I4726" s="312">
        <v>2376</v>
      </c>
      <c r="J4726" s="312">
        <v>2138.4</v>
      </c>
      <c r="K4726" s="103"/>
      <c r="L4726" s="114"/>
      <c r="M4726" s="114"/>
      <c r="N4726" s="103"/>
      <c r="O4726" s="103" t="s">
        <v>17</v>
      </c>
    </row>
    <row r="4727" spans="1:15" ht="22.5" hidden="1">
      <c r="A4727" s="103">
        <f>MAX(A$3:A4726)+1</f>
        <v>4445</v>
      </c>
      <c r="B4727" s="103">
        <v>331101025</v>
      </c>
      <c r="C4727" s="315" t="s">
        <v>8150</v>
      </c>
      <c r="D4727" s="103"/>
      <c r="E4727" s="103"/>
      <c r="F4727" s="114" t="s">
        <v>31</v>
      </c>
      <c r="G4727" s="114" t="s">
        <v>32</v>
      </c>
      <c r="H4727" s="308">
        <v>4514</v>
      </c>
      <c r="I4727" s="308">
        <v>4514</v>
      </c>
      <c r="J4727" s="308">
        <v>4514</v>
      </c>
      <c r="K4727" s="103"/>
      <c r="L4727" s="188"/>
      <c r="M4727" s="188"/>
      <c r="N4727" s="103"/>
      <c r="O4727" s="103" t="s">
        <v>786</v>
      </c>
    </row>
    <row r="4728" spans="1:15" ht="22.5" hidden="1">
      <c r="A4728" s="103">
        <f>MAX(A$3:A4727)+1</f>
        <v>4446</v>
      </c>
      <c r="B4728" s="103" t="s">
        <v>8151</v>
      </c>
      <c r="C4728" s="181" t="s">
        <v>8152</v>
      </c>
      <c r="D4728" s="103"/>
      <c r="E4728" s="103"/>
      <c r="F4728" s="114" t="s">
        <v>31</v>
      </c>
      <c r="G4728" s="114" t="s">
        <v>32</v>
      </c>
      <c r="H4728" s="302">
        <f t="shared" ref="H4728:J4728" si="36">1.5*300</f>
        <v>450</v>
      </c>
      <c r="I4728" s="302">
        <f t="shared" si="36"/>
        <v>450</v>
      </c>
      <c r="J4728" s="302">
        <f t="shared" si="36"/>
        <v>450</v>
      </c>
      <c r="K4728" s="244" t="s">
        <v>8152</v>
      </c>
      <c r="L4728" s="114"/>
      <c r="M4728" s="114"/>
      <c r="N4728" s="103"/>
      <c r="O4728" s="103" t="s">
        <v>17</v>
      </c>
    </row>
    <row r="4729" spans="1:15" s="87" customFormat="1" ht="22.5" hidden="1">
      <c r="A4729" s="103"/>
      <c r="B4729" s="103">
        <v>331102</v>
      </c>
      <c r="C4729" s="103" t="s">
        <v>8153</v>
      </c>
      <c r="D4729" s="103"/>
      <c r="E4729" s="103"/>
      <c r="F4729" s="114"/>
      <c r="G4729" s="114"/>
      <c r="H4729" s="302"/>
      <c r="I4729" s="302"/>
      <c r="J4729" s="302"/>
      <c r="K4729" s="103"/>
      <c r="L4729" s="114"/>
      <c r="M4729" s="114"/>
      <c r="N4729" s="103"/>
      <c r="O4729" s="103" t="s">
        <v>17</v>
      </c>
    </row>
    <row r="4730" spans="1:15" ht="22.5" hidden="1">
      <c r="A4730" s="103">
        <f>MAX(A$3:A4729)+1</f>
        <v>4447</v>
      </c>
      <c r="B4730" s="103" t="s">
        <v>8154</v>
      </c>
      <c r="C4730" s="103" t="s">
        <v>8155</v>
      </c>
      <c r="D4730" s="103" t="s">
        <v>8156</v>
      </c>
      <c r="E4730" s="103"/>
      <c r="F4730" s="114" t="s">
        <v>36</v>
      </c>
      <c r="G4730" s="114" t="s">
        <v>32</v>
      </c>
      <c r="H4730" s="302">
        <v>1770</v>
      </c>
      <c r="I4730" s="302">
        <v>1770</v>
      </c>
      <c r="J4730" s="302">
        <v>1770</v>
      </c>
      <c r="K4730" s="103"/>
      <c r="L4730" s="114"/>
      <c r="M4730" s="114"/>
      <c r="N4730" s="103"/>
      <c r="O4730" s="103" t="s">
        <v>17</v>
      </c>
    </row>
    <row r="4731" spans="1:15" ht="22.5" hidden="1">
      <c r="A4731" s="103">
        <f>MAX(A$3:A4730)+1</f>
        <v>4448</v>
      </c>
      <c r="B4731" s="103">
        <v>331102001</v>
      </c>
      <c r="C4731" s="103" t="s">
        <v>8157</v>
      </c>
      <c r="D4731" s="103" t="s">
        <v>8158</v>
      </c>
      <c r="E4731" s="103"/>
      <c r="F4731" s="114" t="s">
        <v>31</v>
      </c>
      <c r="G4731" s="114" t="s">
        <v>32</v>
      </c>
      <c r="H4731" s="302">
        <v>3200</v>
      </c>
      <c r="I4731" s="302">
        <v>3200</v>
      </c>
      <c r="J4731" s="302">
        <v>3200</v>
      </c>
      <c r="K4731" s="103" t="s">
        <v>2282</v>
      </c>
      <c r="L4731" s="114"/>
      <c r="M4731" s="114"/>
      <c r="N4731" s="103"/>
      <c r="O4731" s="103" t="s">
        <v>17</v>
      </c>
    </row>
    <row r="4732" spans="1:15" ht="22.5" hidden="1">
      <c r="A4732" s="103">
        <f>MAX(A$3:A4731)+1</f>
        <v>4449</v>
      </c>
      <c r="B4732" s="103">
        <v>331102002</v>
      </c>
      <c r="C4732" s="103" t="s">
        <v>8159</v>
      </c>
      <c r="D4732" s="103"/>
      <c r="E4732" s="103"/>
      <c r="F4732" s="114" t="s">
        <v>31</v>
      </c>
      <c r="G4732" s="114" t="s">
        <v>32</v>
      </c>
      <c r="H4732" s="302">
        <v>1920</v>
      </c>
      <c r="I4732" s="302">
        <v>1920</v>
      </c>
      <c r="J4732" s="302">
        <v>1920</v>
      </c>
      <c r="K4732" s="103"/>
      <c r="L4732" s="114"/>
      <c r="M4732" s="114"/>
      <c r="N4732" s="103"/>
      <c r="O4732" s="103" t="s">
        <v>17</v>
      </c>
    </row>
    <row r="4733" spans="1:15" ht="22.5" hidden="1">
      <c r="A4733" s="103">
        <f>MAX(A$3:A4732)+1</f>
        <v>4450</v>
      </c>
      <c r="B4733" s="103">
        <v>331102003</v>
      </c>
      <c r="C4733" s="103" t="s">
        <v>8160</v>
      </c>
      <c r="D4733" s="103"/>
      <c r="E4733" s="103"/>
      <c r="F4733" s="114" t="s">
        <v>36</v>
      </c>
      <c r="G4733" s="114" t="s">
        <v>32</v>
      </c>
      <c r="H4733" s="312">
        <v>1440</v>
      </c>
      <c r="I4733" s="312">
        <v>1296</v>
      </c>
      <c r="J4733" s="312">
        <v>1166.4000000000001</v>
      </c>
      <c r="K4733" s="103"/>
      <c r="L4733" s="114"/>
      <c r="M4733" s="114"/>
      <c r="N4733" s="103"/>
      <c r="O4733" s="103" t="s">
        <v>17</v>
      </c>
    </row>
    <row r="4734" spans="1:15" ht="22.5" hidden="1">
      <c r="A4734" s="103">
        <f>MAX(A$3:A4733)+1</f>
        <v>4451</v>
      </c>
      <c r="B4734" s="103" t="s">
        <v>8161</v>
      </c>
      <c r="C4734" s="103" t="s">
        <v>8162</v>
      </c>
      <c r="D4734" s="103"/>
      <c r="E4734" s="103" t="s">
        <v>5184</v>
      </c>
      <c r="F4734" s="114" t="s">
        <v>36</v>
      </c>
      <c r="G4734" s="114" t="s">
        <v>32</v>
      </c>
      <c r="H4734" s="188">
        <v>2802</v>
      </c>
      <c r="I4734" s="188">
        <v>2802</v>
      </c>
      <c r="J4734" s="188">
        <v>2802</v>
      </c>
      <c r="K4734" s="103"/>
      <c r="L4734" s="188"/>
      <c r="M4734" s="188"/>
      <c r="N4734" s="103"/>
      <c r="O4734" s="103" t="s">
        <v>786</v>
      </c>
    </row>
    <row r="4735" spans="1:15" ht="22.5" hidden="1">
      <c r="A4735" s="103">
        <f>MAX(A$3:A4734)+1</f>
        <v>4452</v>
      </c>
      <c r="B4735" s="103">
        <v>331102004</v>
      </c>
      <c r="C4735" s="103" t="s">
        <v>8163</v>
      </c>
      <c r="D4735" s="103"/>
      <c r="E4735" s="103"/>
      <c r="F4735" s="114" t="s">
        <v>31</v>
      </c>
      <c r="G4735" s="114" t="s">
        <v>32</v>
      </c>
      <c r="H4735" s="312">
        <v>1440</v>
      </c>
      <c r="I4735" s="312">
        <v>1296</v>
      </c>
      <c r="J4735" s="312">
        <v>1166.4000000000001</v>
      </c>
      <c r="K4735" s="103"/>
      <c r="L4735" s="114"/>
      <c r="M4735" s="114"/>
      <c r="N4735" s="103"/>
      <c r="O4735" s="103" t="s">
        <v>17</v>
      </c>
    </row>
    <row r="4736" spans="1:15" ht="22.5" hidden="1">
      <c r="A4736" s="103">
        <f>MAX(A$3:A4735)+1</f>
        <v>4453</v>
      </c>
      <c r="B4736" s="103">
        <v>331102005</v>
      </c>
      <c r="C4736" s="103" t="s">
        <v>8164</v>
      </c>
      <c r="D4736" s="103" t="s">
        <v>8165</v>
      </c>
      <c r="E4736" s="103"/>
      <c r="F4736" s="114" t="s">
        <v>31</v>
      </c>
      <c r="G4736" s="114" t="s">
        <v>32</v>
      </c>
      <c r="H4736" s="308">
        <v>2331</v>
      </c>
      <c r="I4736" s="308">
        <v>2331</v>
      </c>
      <c r="J4736" s="308">
        <v>2331</v>
      </c>
      <c r="K4736" s="103"/>
      <c r="L4736" s="188"/>
      <c r="M4736" s="188"/>
      <c r="N4736" s="103"/>
      <c r="O4736" s="103" t="s">
        <v>786</v>
      </c>
    </row>
    <row r="4737" spans="1:15" ht="22.5" hidden="1">
      <c r="A4737" s="103">
        <f>MAX(A$3:A4736)+1</f>
        <v>4454</v>
      </c>
      <c r="B4737" s="103" t="s">
        <v>8166</v>
      </c>
      <c r="C4737" s="181" t="s">
        <v>8167</v>
      </c>
      <c r="D4737" s="103"/>
      <c r="E4737" s="103"/>
      <c r="F4737" s="114" t="s">
        <v>31</v>
      </c>
      <c r="G4737" s="114" t="s">
        <v>32</v>
      </c>
      <c r="H4737" s="302">
        <f t="shared" ref="H4737:J4737" si="37">1.5*400</f>
        <v>600</v>
      </c>
      <c r="I4737" s="302">
        <f t="shared" si="37"/>
        <v>600</v>
      </c>
      <c r="J4737" s="302">
        <f t="shared" si="37"/>
        <v>600</v>
      </c>
      <c r="K4737" s="181" t="s">
        <v>8167</v>
      </c>
      <c r="L4737" s="114"/>
      <c r="M4737" s="114"/>
      <c r="N4737" s="103"/>
      <c r="O4737" s="103" t="s">
        <v>17</v>
      </c>
    </row>
    <row r="4738" spans="1:15" ht="22.5" hidden="1">
      <c r="A4738" s="103">
        <f>MAX(A$3:A4737)+1</f>
        <v>4455</v>
      </c>
      <c r="B4738" s="103">
        <v>331102007</v>
      </c>
      <c r="C4738" s="103" t="s">
        <v>8168</v>
      </c>
      <c r="D4738" s="103"/>
      <c r="E4738" s="103"/>
      <c r="F4738" s="114" t="s">
        <v>31</v>
      </c>
      <c r="G4738" s="114" t="s">
        <v>32</v>
      </c>
      <c r="H4738" s="302">
        <v>1080</v>
      </c>
      <c r="I4738" s="302">
        <v>1080</v>
      </c>
      <c r="J4738" s="302">
        <v>1080</v>
      </c>
      <c r="K4738" s="103" t="s">
        <v>2282</v>
      </c>
      <c r="L4738" s="114"/>
      <c r="M4738" s="114"/>
      <c r="N4738" s="103"/>
      <c r="O4738" s="103" t="s">
        <v>17</v>
      </c>
    </row>
    <row r="4739" spans="1:15" ht="22.5" hidden="1">
      <c r="A4739" s="103">
        <f>MAX(A$3:A4738)+1</f>
        <v>4456</v>
      </c>
      <c r="B4739" s="103">
        <v>331102008</v>
      </c>
      <c r="C4739" s="315" t="s">
        <v>8169</v>
      </c>
      <c r="D4739" s="103"/>
      <c r="E4739" s="103"/>
      <c r="F4739" s="114" t="s">
        <v>31</v>
      </c>
      <c r="G4739" s="114" t="s">
        <v>32</v>
      </c>
      <c r="H4739" s="308">
        <v>1488</v>
      </c>
      <c r="I4739" s="308">
        <v>1488</v>
      </c>
      <c r="J4739" s="308">
        <v>1488</v>
      </c>
      <c r="K4739" s="103"/>
      <c r="L4739" s="188"/>
      <c r="M4739" s="188"/>
      <c r="N4739" s="103"/>
      <c r="O4739" s="103" t="s">
        <v>786</v>
      </c>
    </row>
    <row r="4740" spans="1:15" ht="22.5" hidden="1">
      <c r="A4740" s="103">
        <f>MAX(A$3:A4739)+1</f>
        <v>4457</v>
      </c>
      <c r="B4740" s="103">
        <v>331102009</v>
      </c>
      <c r="C4740" s="315" t="s">
        <v>8170</v>
      </c>
      <c r="D4740" s="103"/>
      <c r="E4740" s="103"/>
      <c r="F4740" s="114" t="s">
        <v>31</v>
      </c>
      <c r="G4740" s="114" t="s">
        <v>32</v>
      </c>
      <c r="H4740" s="312">
        <v>1200</v>
      </c>
      <c r="I4740" s="312">
        <v>1080</v>
      </c>
      <c r="J4740" s="312">
        <v>972</v>
      </c>
      <c r="K4740" s="103"/>
      <c r="L4740" s="114"/>
      <c r="M4740" s="114"/>
      <c r="N4740" s="103"/>
      <c r="O4740" s="103" t="s">
        <v>17</v>
      </c>
    </row>
    <row r="4741" spans="1:15" ht="22.5" hidden="1">
      <c r="A4741" s="103">
        <f>MAX(A$3:A4740)+1</f>
        <v>4458</v>
      </c>
      <c r="B4741" s="103">
        <v>331102010</v>
      </c>
      <c r="C4741" s="315" t="s">
        <v>8171</v>
      </c>
      <c r="D4741" s="103"/>
      <c r="E4741" s="103"/>
      <c r="F4741" s="114" t="s">
        <v>31</v>
      </c>
      <c r="G4741" s="114" t="s">
        <v>32</v>
      </c>
      <c r="H4741" s="312">
        <v>720</v>
      </c>
      <c r="I4741" s="312">
        <v>648</v>
      </c>
      <c r="J4741" s="312">
        <v>583.20000000000005</v>
      </c>
      <c r="K4741" s="103" t="s">
        <v>2282</v>
      </c>
      <c r="L4741" s="114"/>
      <c r="M4741" s="114"/>
      <c r="N4741" s="103"/>
      <c r="O4741" s="103" t="s">
        <v>17</v>
      </c>
    </row>
    <row r="4742" spans="1:15" ht="22.5" hidden="1">
      <c r="A4742" s="103">
        <f>MAX(A$3:A4741)+1</f>
        <v>4459</v>
      </c>
      <c r="B4742" s="103">
        <v>331102011</v>
      </c>
      <c r="C4742" s="315" t="s">
        <v>8172</v>
      </c>
      <c r="D4742" s="103"/>
      <c r="E4742" s="103"/>
      <c r="F4742" s="114" t="s">
        <v>31</v>
      </c>
      <c r="G4742" s="114" t="s">
        <v>32</v>
      </c>
      <c r="H4742" s="312">
        <v>720</v>
      </c>
      <c r="I4742" s="312">
        <v>648</v>
      </c>
      <c r="J4742" s="312">
        <v>583.20000000000005</v>
      </c>
      <c r="K4742" s="103"/>
      <c r="L4742" s="114"/>
      <c r="M4742" s="114"/>
      <c r="N4742" s="103"/>
      <c r="O4742" s="103" t="s">
        <v>17</v>
      </c>
    </row>
    <row r="4743" spans="1:15" ht="22.5" hidden="1">
      <c r="A4743" s="103">
        <f>MAX(A$3:A4742)+1</f>
        <v>4460</v>
      </c>
      <c r="B4743" s="103">
        <v>331102012</v>
      </c>
      <c r="C4743" s="315" t="s">
        <v>8173</v>
      </c>
      <c r="D4743" s="103"/>
      <c r="E4743" s="103"/>
      <c r="F4743" s="114" t="s">
        <v>31</v>
      </c>
      <c r="G4743" s="114" t="s">
        <v>32</v>
      </c>
      <c r="H4743" s="312">
        <v>1200</v>
      </c>
      <c r="I4743" s="312">
        <v>1080</v>
      </c>
      <c r="J4743" s="312">
        <v>972</v>
      </c>
      <c r="K4743" s="103"/>
      <c r="L4743" s="114"/>
      <c r="M4743" s="114"/>
      <c r="N4743" s="103"/>
      <c r="O4743" s="103" t="s">
        <v>17</v>
      </c>
    </row>
    <row r="4744" spans="1:15" ht="22.5" hidden="1">
      <c r="A4744" s="103">
        <f>MAX(A$3:A4743)+1</f>
        <v>4461</v>
      </c>
      <c r="B4744" s="103">
        <v>331102013</v>
      </c>
      <c r="C4744" s="315" t="s">
        <v>8174</v>
      </c>
      <c r="D4744" s="103"/>
      <c r="E4744" s="103"/>
      <c r="F4744" s="114" t="s">
        <v>31</v>
      </c>
      <c r="G4744" s="114" t="s">
        <v>32</v>
      </c>
      <c r="H4744" s="312">
        <v>1200</v>
      </c>
      <c r="I4744" s="312">
        <v>1080</v>
      </c>
      <c r="J4744" s="312">
        <v>972</v>
      </c>
      <c r="K4744" s="105" t="s">
        <v>8175</v>
      </c>
      <c r="L4744" s="114"/>
      <c r="M4744" s="114"/>
      <c r="N4744" s="103"/>
      <c r="O4744" s="103" t="s">
        <v>17</v>
      </c>
    </row>
    <row r="4745" spans="1:15" ht="22.5" hidden="1">
      <c r="A4745" s="103">
        <f>MAX(A$3:A4744)+1</f>
        <v>4462</v>
      </c>
      <c r="B4745" s="103">
        <v>331102014</v>
      </c>
      <c r="C4745" s="315" t="s">
        <v>8176</v>
      </c>
      <c r="D4745" s="103"/>
      <c r="E4745" s="103"/>
      <c r="F4745" s="114" t="s">
        <v>31</v>
      </c>
      <c r="G4745" s="114" t="s">
        <v>32</v>
      </c>
      <c r="H4745" s="312">
        <v>1200</v>
      </c>
      <c r="I4745" s="312">
        <v>1080</v>
      </c>
      <c r="J4745" s="312">
        <v>972</v>
      </c>
      <c r="K4745" s="103"/>
      <c r="L4745" s="114"/>
      <c r="M4745" s="114"/>
      <c r="N4745" s="103"/>
      <c r="O4745" s="103" t="s">
        <v>17</v>
      </c>
    </row>
    <row r="4746" spans="1:15" ht="22.5" hidden="1">
      <c r="A4746" s="103">
        <f>MAX(A$3:A4745)+1</f>
        <v>4463</v>
      </c>
      <c r="B4746" s="103">
        <v>331102015</v>
      </c>
      <c r="C4746" s="315" t="s">
        <v>8177</v>
      </c>
      <c r="D4746" s="103"/>
      <c r="E4746" s="103"/>
      <c r="F4746" s="114" t="s">
        <v>31</v>
      </c>
      <c r="G4746" s="114" t="s">
        <v>32</v>
      </c>
      <c r="H4746" s="312">
        <v>1200</v>
      </c>
      <c r="I4746" s="312">
        <v>1080</v>
      </c>
      <c r="J4746" s="312">
        <v>972</v>
      </c>
      <c r="K4746" s="103"/>
      <c r="L4746" s="114"/>
      <c r="M4746" s="114"/>
      <c r="N4746" s="103"/>
      <c r="O4746" s="103" t="s">
        <v>17</v>
      </c>
    </row>
    <row r="4747" spans="1:15" ht="22.5" hidden="1">
      <c r="A4747" s="103">
        <f>MAX(A$3:A4746)+1</f>
        <v>4464</v>
      </c>
      <c r="B4747" s="103">
        <v>331102016</v>
      </c>
      <c r="C4747" s="315" t="s">
        <v>8178</v>
      </c>
      <c r="D4747" s="103" t="s">
        <v>8179</v>
      </c>
      <c r="E4747" s="103"/>
      <c r="F4747" s="114" t="s">
        <v>31</v>
      </c>
      <c r="G4747" s="114" t="s">
        <v>32</v>
      </c>
      <c r="H4747" s="312">
        <v>1400</v>
      </c>
      <c r="I4747" s="312">
        <v>1260</v>
      </c>
      <c r="J4747" s="312">
        <v>1134</v>
      </c>
      <c r="K4747" s="103"/>
      <c r="L4747" s="114"/>
      <c r="M4747" s="114"/>
      <c r="N4747" s="103"/>
      <c r="O4747" s="103" t="s">
        <v>17</v>
      </c>
    </row>
    <row r="4748" spans="1:15" ht="22.5" hidden="1">
      <c r="A4748" s="103">
        <f>MAX(A$3:A4747)+1</f>
        <v>4465</v>
      </c>
      <c r="B4748" s="103">
        <v>331102017</v>
      </c>
      <c r="C4748" s="315" t="s">
        <v>8180</v>
      </c>
      <c r="D4748" s="103"/>
      <c r="E4748" s="103"/>
      <c r="F4748" s="114" t="s">
        <v>31</v>
      </c>
      <c r="G4748" s="114" t="s">
        <v>32</v>
      </c>
      <c r="H4748" s="312">
        <v>1200</v>
      </c>
      <c r="I4748" s="312">
        <v>1080</v>
      </c>
      <c r="J4748" s="312">
        <v>972</v>
      </c>
      <c r="K4748" s="103"/>
      <c r="L4748" s="114"/>
      <c r="M4748" s="114"/>
      <c r="N4748" s="103"/>
      <c r="O4748" s="103" t="s">
        <v>17</v>
      </c>
    </row>
    <row r="4749" spans="1:15" ht="22.5" hidden="1">
      <c r="A4749" s="103">
        <f>MAX(A$3:A4748)+1</f>
        <v>4466</v>
      </c>
      <c r="B4749" s="103">
        <v>331102018</v>
      </c>
      <c r="C4749" s="315" t="s">
        <v>8181</v>
      </c>
      <c r="D4749" s="103"/>
      <c r="E4749" s="103"/>
      <c r="F4749" s="114" t="s">
        <v>31</v>
      </c>
      <c r="G4749" s="114" t="s">
        <v>32</v>
      </c>
      <c r="H4749" s="312">
        <v>1800</v>
      </c>
      <c r="I4749" s="312">
        <v>1620</v>
      </c>
      <c r="J4749" s="312">
        <v>1458</v>
      </c>
      <c r="K4749" s="103"/>
      <c r="L4749" s="114"/>
      <c r="M4749" s="114"/>
      <c r="N4749" s="103"/>
      <c r="O4749" s="103" t="s">
        <v>17</v>
      </c>
    </row>
    <row r="4750" spans="1:15" ht="22.5" hidden="1">
      <c r="A4750" s="103">
        <f>MAX(A$3:A4749)+1</f>
        <v>4467</v>
      </c>
      <c r="B4750" s="103">
        <v>331102019</v>
      </c>
      <c r="C4750" s="315" t="s">
        <v>8182</v>
      </c>
      <c r="D4750" s="103"/>
      <c r="E4750" s="103"/>
      <c r="F4750" s="114" t="s">
        <v>31</v>
      </c>
      <c r="G4750" s="114" t="s">
        <v>32</v>
      </c>
      <c r="H4750" s="312">
        <v>1680</v>
      </c>
      <c r="I4750" s="312">
        <v>1512</v>
      </c>
      <c r="J4750" s="312">
        <v>1360.8</v>
      </c>
      <c r="K4750" s="103"/>
      <c r="L4750" s="114"/>
      <c r="M4750" s="114"/>
      <c r="N4750" s="103"/>
      <c r="O4750" s="103" t="s">
        <v>17</v>
      </c>
    </row>
    <row r="4751" spans="1:15" s="87" customFormat="1" ht="22.5" hidden="1">
      <c r="A4751" s="103"/>
      <c r="B4751" s="103">
        <v>331103</v>
      </c>
      <c r="C4751" s="103" t="s">
        <v>8183</v>
      </c>
      <c r="D4751" s="103"/>
      <c r="E4751" s="103"/>
      <c r="F4751" s="114"/>
      <c r="G4751" s="114"/>
      <c r="H4751" s="302"/>
      <c r="I4751" s="302"/>
      <c r="J4751" s="302"/>
      <c r="K4751" s="103"/>
      <c r="L4751" s="114"/>
      <c r="M4751" s="114"/>
      <c r="N4751" s="103"/>
      <c r="O4751" s="103" t="s">
        <v>17</v>
      </c>
    </row>
    <row r="4752" spans="1:15" ht="22.5" hidden="1">
      <c r="A4752" s="103">
        <f>MAX(A$3:A4751)+1</f>
        <v>4468</v>
      </c>
      <c r="B4752" s="103">
        <v>331103001</v>
      </c>
      <c r="C4752" s="103" t="s">
        <v>8184</v>
      </c>
      <c r="D4752" s="103"/>
      <c r="E4752" s="103"/>
      <c r="F4752" s="114" t="s">
        <v>31</v>
      </c>
      <c r="G4752" s="114" t="s">
        <v>32</v>
      </c>
      <c r="H4752" s="312">
        <v>840</v>
      </c>
      <c r="I4752" s="312">
        <v>756</v>
      </c>
      <c r="J4752" s="312">
        <v>680.4</v>
      </c>
      <c r="K4752" s="103"/>
      <c r="L4752" s="114"/>
      <c r="M4752" s="114"/>
      <c r="N4752" s="103"/>
      <c r="O4752" s="103" t="s">
        <v>17</v>
      </c>
    </row>
    <row r="4753" spans="1:15" ht="22.5" hidden="1">
      <c r="A4753" s="103">
        <f>MAX(A$3:A4752)+1</f>
        <v>4469</v>
      </c>
      <c r="B4753" s="103">
        <v>331103002</v>
      </c>
      <c r="C4753" s="103" t="s">
        <v>8185</v>
      </c>
      <c r="D4753" s="103"/>
      <c r="E4753" s="103"/>
      <c r="F4753" s="114" t="s">
        <v>31</v>
      </c>
      <c r="G4753" s="114" t="s">
        <v>32</v>
      </c>
      <c r="H4753" s="312">
        <v>960</v>
      </c>
      <c r="I4753" s="312">
        <v>864</v>
      </c>
      <c r="J4753" s="312">
        <v>777.6</v>
      </c>
      <c r="K4753" s="103"/>
      <c r="L4753" s="114"/>
      <c r="M4753" s="114"/>
      <c r="N4753" s="103"/>
      <c r="O4753" s="103" t="s">
        <v>17</v>
      </c>
    </row>
    <row r="4754" spans="1:15" ht="22.5" hidden="1">
      <c r="A4754" s="103">
        <f>MAX(A$3:A4753)+1</f>
        <v>4470</v>
      </c>
      <c r="B4754" s="103">
        <v>331103003</v>
      </c>
      <c r="C4754" s="103" t="s">
        <v>8186</v>
      </c>
      <c r="D4754" s="103"/>
      <c r="E4754" s="103"/>
      <c r="F4754" s="114" t="s">
        <v>31</v>
      </c>
      <c r="G4754" s="114" t="s">
        <v>32</v>
      </c>
      <c r="H4754" s="302">
        <v>1440</v>
      </c>
      <c r="I4754" s="302">
        <v>1440</v>
      </c>
      <c r="J4754" s="302">
        <v>1440</v>
      </c>
      <c r="K4754" s="103"/>
      <c r="L4754" s="114"/>
      <c r="M4754" s="114"/>
      <c r="N4754" s="103"/>
      <c r="O4754" s="103" t="s">
        <v>17</v>
      </c>
    </row>
    <row r="4755" spans="1:15" ht="22.5" hidden="1">
      <c r="A4755" s="103">
        <f>MAX(A$3:A4754)+1</f>
        <v>4471</v>
      </c>
      <c r="B4755" s="103">
        <v>331103004</v>
      </c>
      <c r="C4755" s="103" t="s">
        <v>8187</v>
      </c>
      <c r="D4755" s="103"/>
      <c r="E4755" s="103"/>
      <c r="F4755" s="114" t="s">
        <v>31</v>
      </c>
      <c r="G4755" s="114" t="s">
        <v>32</v>
      </c>
      <c r="H4755" s="312">
        <v>960</v>
      </c>
      <c r="I4755" s="312">
        <v>864</v>
      </c>
      <c r="J4755" s="312">
        <v>777.6</v>
      </c>
      <c r="K4755" s="103"/>
      <c r="L4755" s="114"/>
      <c r="M4755" s="114"/>
      <c r="N4755" s="103"/>
      <c r="O4755" s="103" t="s">
        <v>17</v>
      </c>
    </row>
    <row r="4756" spans="1:15" ht="22.5" hidden="1">
      <c r="A4756" s="103">
        <f>MAX(A$3:A4755)+1</f>
        <v>4472</v>
      </c>
      <c r="B4756" s="103">
        <v>331103005</v>
      </c>
      <c r="C4756" s="103" t="s">
        <v>8188</v>
      </c>
      <c r="D4756" s="103" t="s">
        <v>8189</v>
      </c>
      <c r="E4756" s="103" t="s">
        <v>8190</v>
      </c>
      <c r="F4756" s="114" t="s">
        <v>36</v>
      </c>
      <c r="G4756" s="114" t="s">
        <v>32</v>
      </c>
      <c r="H4756" s="312">
        <v>600</v>
      </c>
      <c r="I4756" s="312">
        <v>540</v>
      </c>
      <c r="J4756" s="312">
        <v>486</v>
      </c>
      <c r="K4756" s="103"/>
      <c r="L4756" s="114"/>
      <c r="M4756" s="114"/>
      <c r="N4756" s="103"/>
      <c r="O4756" s="103" t="s">
        <v>17</v>
      </c>
    </row>
    <row r="4757" spans="1:15" ht="22.5" hidden="1">
      <c r="A4757" s="103">
        <f>MAX(A$3:A4756)+1</f>
        <v>4473</v>
      </c>
      <c r="B4757" s="103">
        <v>331103006</v>
      </c>
      <c r="C4757" s="103" t="s">
        <v>8191</v>
      </c>
      <c r="D4757" s="103" t="s">
        <v>8192</v>
      </c>
      <c r="E4757" s="103"/>
      <c r="F4757" s="114" t="s">
        <v>31</v>
      </c>
      <c r="G4757" s="114" t="s">
        <v>32</v>
      </c>
      <c r="H4757" s="302">
        <v>3840</v>
      </c>
      <c r="I4757" s="302">
        <v>3840</v>
      </c>
      <c r="J4757" s="302">
        <v>3840</v>
      </c>
      <c r="K4757" s="103"/>
      <c r="L4757" s="114"/>
      <c r="M4757" s="114"/>
      <c r="N4757" s="103"/>
      <c r="O4757" s="103" t="s">
        <v>17</v>
      </c>
    </row>
    <row r="4758" spans="1:15" ht="22.5" hidden="1">
      <c r="A4758" s="103">
        <f>MAX(A$3:A4757)+1</f>
        <v>4474</v>
      </c>
      <c r="B4758" s="103">
        <v>331103007</v>
      </c>
      <c r="C4758" s="315" t="s">
        <v>8193</v>
      </c>
      <c r="D4758" s="103"/>
      <c r="E4758" s="103"/>
      <c r="F4758" s="114" t="s">
        <v>31</v>
      </c>
      <c r="G4758" s="114" t="s">
        <v>32</v>
      </c>
      <c r="H4758" s="308">
        <v>3384</v>
      </c>
      <c r="I4758" s="308">
        <v>3384</v>
      </c>
      <c r="J4758" s="308">
        <v>3384</v>
      </c>
      <c r="K4758" s="103"/>
      <c r="L4758" s="188"/>
      <c r="M4758" s="188"/>
      <c r="N4758" s="103"/>
      <c r="O4758" s="103" t="s">
        <v>786</v>
      </c>
    </row>
    <row r="4759" spans="1:15" ht="22.5" hidden="1">
      <c r="A4759" s="103">
        <f>MAX(A$3:A4758)+1</f>
        <v>4475</v>
      </c>
      <c r="B4759" s="103">
        <v>331103008</v>
      </c>
      <c r="C4759" s="315" t="s">
        <v>8194</v>
      </c>
      <c r="D4759" s="103" t="s">
        <v>8195</v>
      </c>
      <c r="E4759" s="103"/>
      <c r="F4759" s="114" t="s">
        <v>31</v>
      </c>
      <c r="G4759" s="114" t="s">
        <v>32</v>
      </c>
      <c r="H4759" s="308">
        <v>3840</v>
      </c>
      <c r="I4759" s="308">
        <v>3840</v>
      </c>
      <c r="J4759" s="308">
        <v>3840</v>
      </c>
      <c r="K4759" s="103"/>
      <c r="L4759" s="188"/>
      <c r="M4759" s="188"/>
      <c r="N4759" s="103"/>
      <c r="O4759" s="103" t="s">
        <v>786</v>
      </c>
    </row>
    <row r="4760" spans="1:15" ht="22.5" hidden="1">
      <c r="A4760" s="103">
        <f>MAX(A$3:A4759)+1</f>
        <v>4476</v>
      </c>
      <c r="B4760" s="103">
        <v>331103009</v>
      </c>
      <c r="C4760" s="315" t="s">
        <v>8196</v>
      </c>
      <c r="D4760" s="103" t="s">
        <v>8197</v>
      </c>
      <c r="E4760" s="103"/>
      <c r="F4760" s="114" t="s">
        <v>31</v>
      </c>
      <c r="G4760" s="114" t="s">
        <v>32</v>
      </c>
      <c r="H4760" s="308">
        <v>2467</v>
      </c>
      <c r="I4760" s="308">
        <v>2467</v>
      </c>
      <c r="J4760" s="308">
        <v>2467</v>
      </c>
      <c r="K4760" s="103"/>
      <c r="L4760" s="188"/>
      <c r="M4760" s="188"/>
      <c r="N4760" s="103"/>
      <c r="O4760" s="103" t="s">
        <v>786</v>
      </c>
    </row>
    <row r="4761" spans="1:15" ht="22.5" hidden="1">
      <c r="A4761" s="103">
        <f>MAX(A$3:A4760)+1</f>
        <v>4477</v>
      </c>
      <c r="B4761" s="103">
        <v>331103010</v>
      </c>
      <c r="C4761" s="315" t="s">
        <v>8198</v>
      </c>
      <c r="D4761" s="103" t="s">
        <v>8197</v>
      </c>
      <c r="E4761" s="103"/>
      <c r="F4761" s="114" t="s">
        <v>31</v>
      </c>
      <c r="G4761" s="114" t="s">
        <v>32</v>
      </c>
      <c r="H4761" s="312">
        <v>1800</v>
      </c>
      <c r="I4761" s="312">
        <v>1620</v>
      </c>
      <c r="J4761" s="312">
        <v>1458</v>
      </c>
      <c r="K4761" s="103"/>
      <c r="L4761" s="114"/>
      <c r="M4761" s="114"/>
      <c r="N4761" s="103"/>
      <c r="O4761" s="103" t="s">
        <v>17</v>
      </c>
    </row>
    <row r="4762" spans="1:15" ht="22.5" hidden="1">
      <c r="A4762" s="103">
        <f>MAX(A$3:A4761)+1</f>
        <v>4478</v>
      </c>
      <c r="B4762" s="103">
        <v>331103011</v>
      </c>
      <c r="C4762" s="315" t="s">
        <v>8199</v>
      </c>
      <c r="D4762" s="103" t="s">
        <v>8200</v>
      </c>
      <c r="E4762" s="103"/>
      <c r="F4762" s="114" t="s">
        <v>31</v>
      </c>
      <c r="G4762" s="114" t="s">
        <v>32</v>
      </c>
      <c r="H4762" s="312">
        <v>1800</v>
      </c>
      <c r="I4762" s="312">
        <v>1620</v>
      </c>
      <c r="J4762" s="312">
        <v>1458</v>
      </c>
      <c r="K4762" s="103"/>
      <c r="L4762" s="114"/>
      <c r="M4762" s="114"/>
      <c r="N4762" s="103"/>
      <c r="O4762" s="103" t="s">
        <v>17</v>
      </c>
    </row>
    <row r="4763" spans="1:15" ht="22.5" hidden="1">
      <c r="A4763" s="103">
        <f>MAX(A$3:A4762)+1</f>
        <v>4479</v>
      </c>
      <c r="B4763" s="103">
        <v>331103012</v>
      </c>
      <c r="C4763" s="315" t="s">
        <v>8201</v>
      </c>
      <c r="D4763" s="103" t="s">
        <v>8202</v>
      </c>
      <c r="E4763" s="103"/>
      <c r="F4763" s="114" t="s">
        <v>31</v>
      </c>
      <c r="G4763" s="114" t="s">
        <v>32</v>
      </c>
      <c r="H4763" s="312">
        <v>1680</v>
      </c>
      <c r="I4763" s="312">
        <v>1512</v>
      </c>
      <c r="J4763" s="312">
        <v>1360.8</v>
      </c>
      <c r="K4763" s="103"/>
      <c r="L4763" s="114"/>
      <c r="M4763" s="114"/>
      <c r="N4763" s="103"/>
      <c r="O4763" s="103" t="s">
        <v>17</v>
      </c>
    </row>
    <row r="4764" spans="1:15" ht="22.5" hidden="1">
      <c r="A4764" s="103">
        <f>MAX(A$3:A4763)+1</f>
        <v>4480</v>
      </c>
      <c r="B4764" s="103">
        <v>331103013</v>
      </c>
      <c r="C4764" s="315" t="s">
        <v>8203</v>
      </c>
      <c r="D4764" s="103"/>
      <c r="E4764" s="103"/>
      <c r="F4764" s="114" t="s">
        <v>31</v>
      </c>
      <c r="G4764" s="114" t="s">
        <v>32</v>
      </c>
      <c r="H4764" s="308">
        <v>3016</v>
      </c>
      <c r="I4764" s="308">
        <v>3016</v>
      </c>
      <c r="J4764" s="308">
        <v>3016</v>
      </c>
      <c r="K4764" s="103"/>
      <c r="L4764" s="188"/>
      <c r="M4764" s="188"/>
      <c r="N4764" s="103"/>
      <c r="O4764" s="103" t="s">
        <v>786</v>
      </c>
    </row>
    <row r="4765" spans="1:15" ht="22.5" hidden="1">
      <c r="A4765" s="103">
        <f>MAX(A$3:A4764)+1</f>
        <v>4481</v>
      </c>
      <c r="B4765" s="103">
        <v>331103014</v>
      </c>
      <c r="C4765" s="315" t="s">
        <v>8204</v>
      </c>
      <c r="D4765" s="103"/>
      <c r="E4765" s="103"/>
      <c r="F4765" s="114" t="s">
        <v>31</v>
      </c>
      <c r="G4765" s="114" t="s">
        <v>32</v>
      </c>
      <c r="H4765" s="308">
        <v>3800</v>
      </c>
      <c r="I4765" s="308">
        <v>3800</v>
      </c>
      <c r="J4765" s="308">
        <v>3800</v>
      </c>
      <c r="K4765" s="103"/>
      <c r="L4765" s="188"/>
      <c r="M4765" s="188"/>
      <c r="N4765" s="103"/>
      <c r="O4765" s="103" t="s">
        <v>786</v>
      </c>
    </row>
    <row r="4766" spans="1:15" ht="22.5" hidden="1">
      <c r="A4766" s="103">
        <f>MAX(A$3:A4765)+1</f>
        <v>4482</v>
      </c>
      <c r="B4766" s="103">
        <v>331103015</v>
      </c>
      <c r="C4766" s="315" t="s">
        <v>8205</v>
      </c>
      <c r="D4766" s="103"/>
      <c r="E4766" s="103"/>
      <c r="F4766" s="114" t="s">
        <v>31</v>
      </c>
      <c r="G4766" s="114" t="s">
        <v>32</v>
      </c>
      <c r="H4766" s="312">
        <v>960</v>
      </c>
      <c r="I4766" s="312">
        <v>864</v>
      </c>
      <c r="J4766" s="312">
        <v>777.6</v>
      </c>
      <c r="K4766" s="103"/>
      <c r="L4766" s="114"/>
      <c r="M4766" s="114"/>
      <c r="N4766" s="103"/>
      <c r="O4766" s="103" t="s">
        <v>17</v>
      </c>
    </row>
    <row r="4767" spans="1:15" ht="22.5" hidden="1">
      <c r="A4767" s="103">
        <f>MAX(A$3:A4766)+1</f>
        <v>4483</v>
      </c>
      <c r="B4767" s="103">
        <v>331103016</v>
      </c>
      <c r="C4767" s="315" t="s">
        <v>8206</v>
      </c>
      <c r="D4767" s="103"/>
      <c r="E4767" s="103"/>
      <c r="F4767" s="114" t="s">
        <v>31</v>
      </c>
      <c r="G4767" s="114" t="s">
        <v>32</v>
      </c>
      <c r="H4767" s="312">
        <v>960</v>
      </c>
      <c r="I4767" s="312">
        <v>864</v>
      </c>
      <c r="J4767" s="312">
        <v>777.6</v>
      </c>
      <c r="K4767" s="103" t="s">
        <v>2282</v>
      </c>
      <c r="L4767" s="114"/>
      <c r="M4767" s="114"/>
      <c r="N4767" s="103"/>
      <c r="O4767" s="103" t="s">
        <v>17</v>
      </c>
    </row>
    <row r="4768" spans="1:15" ht="22.5" hidden="1">
      <c r="A4768" s="103">
        <f>MAX(A$3:A4767)+1</f>
        <v>4484</v>
      </c>
      <c r="B4768" s="103">
        <v>331103017</v>
      </c>
      <c r="C4768" s="315" t="s">
        <v>8207</v>
      </c>
      <c r="D4768" s="103"/>
      <c r="E4768" s="103"/>
      <c r="F4768" s="114" t="s">
        <v>31</v>
      </c>
      <c r="G4768" s="114" t="s">
        <v>32</v>
      </c>
      <c r="H4768" s="312">
        <v>960</v>
      </c>
      <c r="I4768" s="312">
        <v>864</v>
      </c>
      <c r="J4768" s="312">
        <v>777.6</v>
      </c>
      <c r="K4768" s="103"/>
      <c r="L4768" s="114"/>
      <c r="M4768" s="114"/>
      <c r="N4768" s="103"/>
      <c r="O4768" s="103" t="s">
        <v>17</v>
      </c>
    </row>
    <row r="4769" spans="1:15" ht="22.5" hidden="1">
      <c r="A4769" s="103">
        <f>MAX(A$3:A4768)+1</f>
        <v>4485</v>
      </c>
      <c r="B4769" s="103">
        <v>331103018</v>
      </c>
      <c r="C4769" s="315" t="s">
        <v>8208</v>
      </c>
      <c r="D4769" s="103" t="s">
        <v>8209</v>
      </c>
      <c r="E4769" s="103"/>
      <c r="F4769" s="114" t="s">
        <v>31</v>
      </c>
      <c r="G4769" s="114" t="s">
        <v>32</v>
      </c>
      <c r="H4769" s="312">
        <v>1200</v>
      </c>
      <c r="I4769" s="312">
        <v>1080</v>
      </c>
      <c r="J4769" s="312">
        <v>972</v>
      </c>
      <c r="K4769" s="103"/>
      <c r="L4769" s="114"/>
      <c r="M4769" s="114"/>
      <c r="N4769" s="103"/>
      <c r="O4769" s="103" t="s">
        <v>17</v>
      </c>
    </row>
    <row r="4770" spans="1:15" ht="22.5" hidden="1">
      <c r="A4770" s="103">
        <f>MAX(A$3:A4769)+1</f>
        <v>4486</v>
      </c>
      <c r="B4770" s="103">
        <v>331103019</v>
      </c>
      <c r="C4770" s="315" t="s">
        <v>8210</v>
      </c>
      <c r="D4770" s="103"/>
      <c r="E4770" s="103"/>
      <c r="F4770" s="114" t="s">
        <v>31</v>
      </c>
      <c r="G4770" s="114" t="s">
        <v>32</v>
      </c>
      <c r="H4770" s="308">
        <v>2280</v>
      </c>
      <c r="I4770" s="308">
        <v>2280</v>
      </c>
      <c r="J4770" s="308">
        <v>2280</v>
      </c>
      <c r="K4770" s="103"/>
      <c r="L4770" s="188"/>
      <c r="M4770" s="188"/>
      <c r="N4770" s="103"/>
      <c r="O4770" s="103" t="s">
        <v>786</v>
      </c>
    </row>
    <row r="4771" spans="1:15" ht="22.5" hidden="1">
      <c r="A4771" s="103">
        <f>MAX(A$3:A4770)+1</f>
        <v>4487</v>
      </c>
      <c r="B4771" s="103">
        <v>331103020</v>
      </c>
      <c r="C4771" s="315" t="s">
        <v>8211</v>
      </c>
      <c r="D4771" s="103"/>
      <c r="E4771" s="103"/>
      <c r="F4771" s="114" t="s">
        <v>31</v>
      </c>
      <c r="G4771" s="114" t="s">
        <v>32</v>
      </c>
      <c r="H4771" s="312">
        <v>1200</v>
      </c>
      <c r="I4771" s="312">
        <v>1080</v>
      </c>
      <c r="J4771" s="312">
        <v>972</v>
      </c>
      <c r="K4771" s="103"/>
      <c r="L4771" s="114"/>
      <c r="M4771" s="114"/>
      <c r="N4771" s="103"/>
      <c r="O4771" s="103" t="s">
        <v>17</v>
      </c>
    </row>
    <row r="4772" spans="1:15" ht="22.5" hidden="1">
      <c r="A4772" s="103">
        <f>MAX(A$3:A4771)+1</f>
        <v>4488</v>
      </c>
      <c r="B4772" s="103">
        <v>331103021</v>
      </c>
      <c r="C4772" s="315" t="s">
        <v>8212</v>
      </c>
      <c r="D4772" s="103" t="s">
        <v>8213</v>
      </c>
      <c r="E4772" s="103"/>
      <c r="F4772" s="114" t="s">
        <v>31</v>
      </c>
      <c r="G4772" s="114" t="s">
        <v>32</v>
      </c>
      <c r="H4772" s="312">
        <v>1200</v>
      </c>
      <c r="I4772" s="312">
        <v>1080</v>
      </c>
      <c r="J4772" s="312">
        <v>972</v>
      </c>
      <c r="K4772" s="103"/>
      <c r="L4772" s="114"/>
      <c r="M4772" s="114"/>
      <c r="N4772" s="103"/>
      <c r="O4772" s="103" t="s">
        <v>17</v>
      </c>
    </row>
    <row r="4773" spans="1:15" ht="22.5" hidden="1">
      <c r="A4773" s="103">
        <f>MAX(A$3:A4772)+1</f>
        <v>4489</v>
      </c>
      <c r="B4773" s="103">
        <v>331103022</v>
      </c>
      <c r="C4773" s="315" t="s">
        <v>8214</v>
      </c>
      <c r="D4773" s="103"/>
      <c r="E4773" s="103"/>
      <c r="F4773" s="114" t="s">
        <v>31</v>
      </c>
      <c r="G4773" s="114" t="s">
        <v>32</v>
      </c>
      <c r="H4773" s="312">
        <v>1320</v>
      </c>
      <c r="I4773" s="312">
        <v>1188</v>
      </c>
      <c r="J4773" s="312">
        <v>1069.2</v>
      </c>
      <c r="K4773" s="103"/>
      <c r="L4773" s="114"/>
      <c r="M4773" s="114"/>
      <c r="N4773" s="103"/>
      <c r="O4773" s="103" t="s">
        <v>17</v>
      </c>
    </row>
    <row r="4774" spans="1:15" ht="22.5" hidden="1">
      <c r="A4774" s="103">
        <f>MAX(A$3:A4773)+1</f>
        <v>4490</v>
      </c>
      <c r="B4774" s="103">
        <v>331103023</v>
      </c>
      <c r="C4774" s="315" t="s">
        <v>8215</v>
      </c>
      <c r="D4774" s="103"/>
      <c r="E4774" s="103"/>
      <c r="F4774" s="114" t="s">
        <v>31</v>
      </c>
      <c r="G4774" s="114" t="s">
        <v>32</v>
      </c>
      <c r="H4774" s="312">
        <v>1200</v>
      </c>
      <c r="I4774" s="312">
        <v>1080</v>
      </c>
      <c r="J4774" s="312">
        <v>972</v>
      </c>
      <c r="K4774" s="103"/>
      <c r="L4774" s="114"/>
      <c r="M4774" s="114"/>
      <c r="N4774" s="103"/>
      <c r="O4774" s="103" t="s">
        <v>17</v>
      </c>
    </row>
    <row r="4775" spans="1:15" ht="22.5" hidden="1">
      <c r="A4775" s="103">
        <f>MAX(A$3:A4774)+1</f>
        <v>4491</v>
      </c>
      <c r="B4775" s="103">
        <v>331103024</v>
      </c>
      <c r="C4775" s="315" t="s">
        <v>8216</v>
      </c>
      <c r="D4775" s="103"/>
      <c r="E4775" s="103"/>
      <c r="F4775" s="114" t="s">
        <v>31</v>
      </c>
      <c r="G4775" s="114" t="s">
        <v>32</v>
      </c>
      <c r="H4775" s="312">
        <v>840</v>
      </c>
      <c r="I4775" s="312">
        <v>756</v>
      </c>
      <c r="J4775" s="312">
        <v>680.4</v>
      </c>
      <c r="K4775" s="103"/>
      <c r="L4775" s="114"/>
      <c r="M4775" s="114"/>
      <c r="N4775" s="103"/>
      <c r="O4775" s="103" t="s">
        <v>17</v>
      </c>
    </row>
    <row r="4776" spans="1:15" ht="22.5" hidden="1">
      <c r="A4776" s="103">
        <f>MAX(A$3:A4775)+1</f>
        <v>4492</v>
      </c>
      <c r="B4776" s="103">
        <v>331103025</v>
      </c>
      <c r="C4776" s="315" t="s">
        <v>8217</v>
      </c>
      <c r="D4776" s="103"/>
      <c r="E4776" s="103"/>
      <c r="F4776" s="114" t="s">
        <v>36</v>
      </c>
      <c r="G4776" s="114" t="s">
        <v>32</v>
      </c>
      <c r="H4776" s="312">
        <v>1440</v>
      </c>
      <c r="I4776" s="312">
        <v>1296</v>
      </c>
      <c r="J4776" s="312">
        <v>1166.4000000000001</v>
      </c>
      <c r="K4776" s="103"/>
      <c r="L4776" s="114"/>
      <c r="M4776" s="114"/>
      <c r="N4776" s="103"/>
      <c r="O4776" s="103" t="s">
        <v>17</v>
      </c>
    </row>
    <row r="4777" spans="1:15" ht="22.5" hidden="1">
      <c r="A4777" s="103">
        <f>MAX(A$3:A4776)+1</f>
        <v>4493</v>
      </c>
      <c r="B4777" s="103">
        <v>331103026</v>
      </c>
      <c r="C4777" s="315" t="s">
        <v>8218</v>
      </c>
      <c r="D4777" s="103"/>
      <c r="E4777" s="103"/>
      <c r="F4777" s="114" t="s">
        <v>36</v>
      </c>
      <c r="G4777" s="114" t="s">
        <v>32</v>
      </c>
      <c r="H4777" s="308">
        <v>2047</v>
      </c>
      <c r="I4777" s="308">
        <v>2047</v>
      </c>
      <c r="J4777" s="308">
        <v>2047</v>
      </c>
      <c r="K4777" s="103"/>
      <c r="L4777" s="188"/>
      <c r="M4777" s="188"/>
      <c r="N4777" s="103"/>
      <c r="O4777" s="103" t="s">
        <v>786</v>
      </c>
    </row>
    <row r="4778" spans="1:15" ht="22.5" hidden="1">
      <c r="A4778" s="103">
        <f>MAX(A$3:A4777)+1</f>
        <v>4494</v>
      </c>
      <c r="B4778" s="103">
        <v>331103027</v>
      </c>
      <c r="C4778" s="315" t="s">
        <v>8219</v>
      </c>
      <c r="D4778" s="103" t="s">
        <v>8220</v>
      </c>
      <c r="E4778" s="103"/>
      <c r="F4778" s="114" t="s">
        <v>36</v>
      </c>
      <c r="G4778" s="114" t="s">
        <v>32</v>
      </c>
      <c r="H4778" s="312">
        <v>1080</v>
      </c>
      <c r="I4778" s="312">
        <v>972</v>
      </c>
      <c r="J4778" s="312">
        <v>874.8</v>
      </c>
      <c r="K4778" s="103"/>
      <c r="L4778" s="114"/>
      <c r="M4778" s="114"/>
      <c r="N4778" s="103"/>
      <c r="O4778" s="103" t="s">
        <v>17</v>
      </c>
    </row>
    <row r="4779" spans="1:15" ht="22.5" hidden="1">
      <c r="A4779" s="103">
        <f>MAX(A$3:A4778)+1</f>
        <v>4495</v>
      </c>
      <c r="B4779" s="103">
        <v>331103028</v>
      </c>
      <c r="C4779" s="164" t="s">
        <v>8221</v>
      </c>
      <c r="D4779" s="103"/>
      <c r="E4779" s="103"/>
      <c r="F4779" s="114" t="s">
        <v>31</v>
      </c>
      <c r="G4779" s="114" t="s">
        <v>32</v>
      </c>
      <c r="H4779" s="302">
        <v>840</v>
      </c>
      <c r="I4779" s="302">
        <v>840</v>
      </c>
      <c r="J4779" s="302">
        <v>840</v>
      </c>
      <c r="K4779" s="103"/>
      <c r="L4779" s="114"/>
      <c r="M4779" s="114"/>
      <c r="N4779" s="103"/>
      <c r="O4779" s="103" t="s">
        <v>17</v>
      </c>
    </row>
    <row r="4780" spans="1:15" ht="22.5" hidden="1">
      <c r="A4780" s="133">
        <f>MAX(A$3:A4779)+1</f>
        <v>4496</v>
      </c>
      <c r="B4780" s="133">
        <v>331103029</v>
      </c>
      <c r="C4780" s="334" t="s">
        <v>8222</v>
      </c>
      <c r="D4780" s="133"/>
      <c r="E4780" s="133" t="s">
        <v>7676</v>
      </c>
      <c r="F4780" s="248" t="s">
        <v>36</v>
      </c>
      <c r="G4780" s="248" t="s">
        <v>32</v>
      </c>
      <c r="H4780" s="310">
        <v>1560</v>
      </c>
      <c r="I4780" s="310">
        <v>1560</v>
      </c>
      <c r="J4780" s="310">
        <v>1560</v>
      </c>
      <c r="K4780" s="133"/>
      <c r="L4780" s="248"/>
      <c r="M4780" s="248"/>
      <c r="N4780" s="103"/>
      <c r="O4780" s="103" t="s">
        <v>17</v>
      </c>
    </row>
    <row r="4781" spans="1:15" s="87" customFormat="1" ht="22.5" hidden="1">
      <c r="A4781" s="103"/>
      <c r="B4781" s="103">
        <v>331104</v>
      </c>
      <c r="C4781" s="103" t="s">
        <v>8223</v>
      </c>
      <c r="D4781" s="103"/>
      <c r="E4781" s="103"/>
      <c r="F4781" s="114"/>
      <c r="G4781" s="114"/>
      <c r="H4781" s="302"/>
      <c r="I4781" s="302"/>
      <c r="J4781" s="302"/>
      <c r="K4781" s="103"/>
      <c r="L4781" s="114"/>
      <c r="M4781" s="114"/>
      <c r="N4781" s="103"/>
      <c r="O4781" s="103" t="s">
        <v>17</v>
      </c>
    </row>
    <row r="4782" spans="1:15" ht="22.5" hidden="1">
      <c r="A4782" s="103">
        <f>MAX(A$3:A4781)+1</f>
        <v>4497</v>
      </c>
      <c r="B4782" s="103">
        <v>331104001</v>
      </c>
      <c r="C4782" s="315" t="s">
        <v>8224</v>
      </c>
      <c r="D4782" s="286" t="s">
        <v>8225</v>
      </c>
      <c r="E4782" s="103"/>
      <c r="F4782" s="114" t="s">
        <v>31</v>
      </c>
      <c r="G4782" s="114" t="s">
        <v>32</v>
      </c>
      <c r="H4782" s="312">
        <v>1560</v>
      </c>
      <c r="I4782" s="312">
        <v>1404</v>
      </c>
      <c r="J4782" s="312">
        <v>1263.5999999999999</v>
      </c>
      <c r="K4782" s="103"/>
      <c r="L4782" s="114"/>
      <c r="M4782" s="114"/>
      <c r="N4782" s="103"/>
      <c r="O4782" s="103" t="s">
        <v>17</v>
      </c>
    </row>
    <row r="4783" spans="1:15" ht="22.5" hidden="1">
      <c r="A4783" s="103">
        <f>MAX(A$3:A4782)+1</f>
        <v>4498</v>
      </c>
      <c r="B4783" s="103">
        <v>331104002</v>
      </c>
      <c r="C4783" s="315" t="s">
        <v>8226</v>
      </c>
      <c r="D4783" s="103"/>
      <c r="E4783" s="103"/>
      <c r="F4783" s="114" t="s">
        <v>31</v>
      </c>
      <c r="G4783" s="114" t="s">
        <v>32</v>
      </c>
      <c r="H4783" s="312">
        <v>960</v>
      </c>
      <c r="I4783" s="312">
        <v>864</v>
      </c>
      <c r="J4783" s="312">
        <v>777.6</v>
      </c>
      <c r="K4783" s="103"/>
      <c r="L4783" s="114"/>
      <c r="M4783" s="114"/>
      <c r="N4783" s="103"/>
      <c r="O4783" s="103" t="s">
        <v>17</v>
      </c>
    </row>
    <row r="4784" spans="1:15" ht="22.5" hidden="1">
      <c r="A4784" s="103">
        <f>MAX(A$3:A4783)+1</f>
        <v>4499</v>
      </c>
      <c r="B4784" s="103">
        <v>331104003</v>
      </c>
      <c r="C4784" s="315" t="s">
        <v>8227</v>
      </c>
      <c r="D4784" s="103"/>
      <c r="E4784" s="103"/>
      <c r="F4784" s="114" t="s">
        <v>31</v>
      </c>
      <c r="G4784" s="114" t="s">
        <v>32</v>
      </c>
      <c r="H4784" s="312">
        <v>960</v>
      </c>
      <c r="I4784" s="312">
        <v>864</v>
      </c>
      <c r="J4784" s="312">
        <v>777.6</v>
      </c>
      <c r="K4784" s="103"/>
      <c r="L4784" s="114"/>
      <c r="M4784" s="114"/>
      <c r="N4784" s="103"/>
      <c r="O4784" s="103" t="s">
        <v>17</v>
      </c>
    </row>
    <row r="4785" spans="1:15" ht="22.5" hidden="1">
      <c r="A4785" s="103">
        <f>MAX(A$3:A4784)+1</f>
        <v>4500</v>
      </c>
      <c r="B4785" s="103">
        <v>331104004</v>
      </c>
      <c r="C4785" s="315" t="s">
        <v>8228</v>
      </c>
      <c r="D4785" s="103"/>
      <c r="E4785" s="103"/>
      <c r="F4785" s="114" t="s">
        <v>31</v>
      </c>
      <c r="G4785" s="114" t="s">
        <v>32</v>
      </c>
      <c r="H4785" s="312">
        <v>960</v>
      </c>
      <c r="I4785" s="312">
        <v>864</v>
      </c>
      <c r="J4785" s="312">
        <v>777.6</v>
      </c>
      <c r="K4785" s="103"/>
      <c r="L4785" s="114"/>
      <c r="M4785" s="114"/>
      <c r="N4785" s="103"/>
      <c r="O4785" s="103" t="s">
        <v>17</v>
      </c>
    </row>
    <row r="4786" spans="1:15" ht="22.5" hidden="1">
      <c r="A4786" s="103">
        <f>MAX(A$3:A4785)+1</f>
        <v>4501</v>
      </c>
      <c r="B4786" s="103">
        <v>331104005</v>
      </c>
      <c r="C4786" s="315" t="s">
        <v>8229</v>
      </c>
      <c r="D4786" s="103" t="s">
        <v>8230</v>
      </c>
      <c r="E4786" s="103"/>
      <c r="F4786" s="114" t="s">
        <v>31</v>
      </c>
      <c r="G4786" s="114" t="s">
        <v>32</v>
      </c>
      <c r="H4786" s="312">
        <v>960</v>
      </c>
      <c r="I4786" s="312">
        <v>864</v>
      </c>
      <c r="J4786" s="312">
        <v>777.6</v>
      </c>
      <c r="K4786" s="103"/>
      <c r="L4786" s="114"/>
      <c r="M4786" s="114"/>
      <c r="N4786" s="103"/>
      <c r="O4786" s="103" t="s">
        <v>17</v>
      </c>
    </row>
    <row r="4787" spans="1:15" ht="22.5" hidden="1">
      <c r="A4787" s="103">
        <f>MAX(A$3:A4786)+1</f>
        <v>4502</v>
      </c>
      <c r="B4787" s="103">
        <v>331104006</v>
      </c>
      <c r="C4787" s="315" t="s">
        <v>8231</v>
      </c>
      <c r="D4787" s="103"/>
      <c r="E4787" s="103"/>
      <c r="F4787" s="114" t="s">
        <v>31</v>
      </c>
      <c r="G4787" s="114" t="s">
        <v>32</v>
      </c>
      <c r="H4787" s="312">
        <v>960</v>
      </c>
      <c r="I4787" s="312">
        <v>864</v>
      </c>
      <c r="J4787" s="312">
        <v>777.6</v>
      </c>
      <c r="K4787" s="103"/>
      <c r="L4787" s="114"/>
      <c r="M4787" s="114"/>
      <c r="N4787" s="103"/>
      <c r="O4787" s="103" t="s">
        <v>17</v>
      </c>
    </row>
    <row r="4788" spans="1:15" ht="22.5" hidden="1">
      <c r="A4788" s="103">
        <f>MAX(A$3:A4787)+1</f>
        <v>4503</v>
      </c>
      <c r="B4788" s="103">
        <v>331104007</v>
      </c>
      <c r="C4788" s="315" t="s">
        <v>8232</v>
      </c>
      <c r="D4788" s="103"/>
      <c r="E4788" s="103"/>
      <c r="F4788" s="114" t="s">
        <v>31</v>
      </c>
      <c r="G4788" s="114" t="s">
        <v>32</v>
      </c>
      <c r="H4788" s="308">
        <v>1594</v>
      </c>
      <c r="I4788" s="308">
        <v>1594</v>
      </c>
      <c r="J4788" s="308">
        <v>1594</v>
      </c>
      <c r="K4788" s="103"/>
      <c r="L4788" s="188"/>
      <c r="M4788" s="188"/>
      <c r="N4788" s="103"/>
      <c r="O4788" s="103" t="s">
        <v>786</v>
      </c>
    </row>
    <row r="4789" spans="1:15" ht="22.5" hidden="1">
      <c r="A4789" s="103">
        <f>MAX(A$3:A4788)+1</f>
        <v>4504</v>
      </c>
      <c r="B4789" s="103">
        <v>331104008</v>
      </c>
      <c r="C4789" s="315" t="s">
        <v>8233</v>
      </c>
      <c r="D4789" s="103"/>
      <c r="E4789" s="103"/>
      <c r="F4789" s="114" t="s">
        <v>31</v>
      </c>
      <c r="G4789" s="114" t="s">
        <v>32</v>
      </c>
      <c r="H4789" s="312">
        <v>1080</v>
      </c>
      <c r="I4789" s="312">
        <v>972</v>
      </c>
      <c r="J4789" s="312">
        <v>874.8</v>
      </c>
      <c r="K4789" s="103"/>
      <c r="L4789" s="114"/>
      <c r="M4789" s="114"/>
      <c r="N4789" s="103"/>
      <c r="O4789" s="103" t="s">
        <v>17</v>
      </c>
    </row>
    <row r="4790" spans="1:15" ht="22.5" hidden="1">
      <c r="A4790" s="103">
        <f>MAX(A$3:A4789)+1</f>
        <v>4505</v>
      </c>
      <c r="B4790" s="103">
        <v>331104009</v>
      </c>
      <c r="C4790" s="315" t="s">
        <v>8234</v>
      </c>
      <c r="D4790" s="103"/>
      <c r="E4790" s="103"/>
      <c r="F4790" s="114" t="s">
        <v>31</v>
      </c>
      <c r="G4790" s="114" t="s">
        <v>32</v>
      </c>
      <c r="H4790" s="312">
        <v>840</v>
      </c>
      <c r="I4790" s="312">
        <v>756</v>
      </c>
      <c r="J4790" s="312">
        <v>680.4</v>
      </c>
      <c r="K4790" s="103"/>
      <c r="L4790" s="114"/>
      <c r="M4790" s="114"/>
      <c r="N4790" s="103"/>
      <c r="O4790" s="103" t="s">
        <v>17</v>
      </c>
    </row>
    <row r="4791" spans="1:15" ht="22.5" hidden="1">
      <c r="A4791" s="103">
        <f>MAX(A$3:A4790)+1</f>
        <v>4506</v>
      </c>
      <c r="B4791" s="103">
        <v>331104010</v>
      </c>
      <c r="C4791" s="315" t="s">
        <v>8235</v>
      </c>
      <c r="D4791" s="103"/>
      <c r="E4791" s="103"/>
      <c r="F4791" s="114" t="s">
        <v>31</v>
      </c>
      <c r="G4791" s="114" t="s">
        <v>32</v>
      </c>
      <c r="H4791" s="312">
        <v>840</v>
      </c>
      <c r="I4791" s="312">
        <v>756</v>
      </c>
      <c r="J4791" s="312">
        <v>680.4</v>
      </c>
      <c r="K4791" s="103"/>
      <c r="L4791" s="114"/>
      <c r="M4791" s="114"/>
      <c r="N4791" s="103"/>
      <c r="O4791" s="103" t="s">
        <v>17</v>
      </c>
    </row>
    <row r="4792" spans="1:15" ht="22.5" hidden="1">
      <c r="A4792" s="103">
        <f>MAX(A$3:A4791)+1</f>
        <v>4507</v>
      </c>
      <c r="B4792" s="103">
        <v>331104011</v>
      </c>
      <c r="C4792" s="315" t="s">
        <v>8236</v>
      </c>
      <c r="D4792" s="103"/>
      <c r="E4792" s="103"/>
      <c r="F4792" s="114" t="s">
        <v>31</v>
      </c>
      <c r="G4792" s="114" t="s">
        <v>32</v>
      </c>
      <c r="H4792" s="312">
        <v>1560</v>
      </c>
      <c r="I4792" s="312">
        <v>1404</v>
      </c>
      <c r="J4792" s="312">
        <v>1263.5999999999999</v>
      </c>
      <c r="K4792" s="103"/>
      <c r="L4792" s="114"/>
      <c r="M4792" s="114"/>
      <c r="N4792" s="103"/>
      <c r="O4792" s="103" t="s">
        <v>17</v>
      </c>
    </row>
    <row r="4793" spans="1:15" ht="22.5" hidden="1">
      <c r="A4793" s="103">
        <f>MAX(A$3:A4792)+1</f>
        <v>4508</v>
      </c>
      <c r="B4793" s="103" t="s">
        <v>8237</v>
      </c>
      <c r="C4793" s="181" t="s">
        <v>8238</v>
      </c>
      <c r="D4793" s="103"/>
      <c r="E4793" s="103"/>
      <c r="F4793" s="114" t="s">
        <v>31</v>
      </c>
      <c r="G4793" s="114" t="s">
        <v>32</v>
      </c>
      <c r="H4793" s="302">
        <f t="shared" ref="H4793:J4793" si="38">1.5*500</f>
        <v>750</v>
      </c>
      <c r="I4793" s="302">
        <f t="shared" si="38"/>
        <v>750</v>
      </c>
      <c r="J4793" s="302">
        <f t="shared" si="38"/>
        <v>750</v>
      </c>
      <c r="K4793" s="103" t="s">
        <v>8238</v>
      </c>
      <c r="L4793" s="114"/>
      <c r="M4793" s="114"/>
      <c r="N4793" s="103"/>
      <c r="O4793" s="103" t="s">
        <v>17</v>
      </c>
    </row>
    <row r="4794" spans="1:15" ht="22.5" hidden="1">
      <c r="A4794" s="103">
        <f>MAX(A$3:A4793)+1</f>
        <v>4509</v>
      </c>
      <c r="B4794" s="103">
        <v>331104012</v>
      </c>
      <c r="C4794" s="315" t="s">
        <v>8239</v>
      </c>
      <c r="D4794" s="103" t="s">
        <v>8240</v>
      </c>
      <c r="E4794" s="103"/>
      <c r="F4794" s="114" t="s">
        <v>31</v>
      </c>
      <c r="G4794" s="114" t="s">
        <v>32</v>
      </c>
      <c r="H4794" s="312">
        <v>840</v>
      </c>
      <c r="I4794" s="312">
        <v>756</v>
      </c>
      <c r="J4794" s="312">
        <v>680.4</v>
      </c>
      <c r="K4794" s="103"/>
      <c r="L4794" s="114"/>
      <c r="M4794" s="114"/>
      <c r="N4794" s="103"/>
      <c r="O4794" s="103" t="s">
        <v>17</v>
      </c>
    </row>
    <row r="4795" spans="1:15" ht="22.5" hidden="1">
      <c r="A4795" s="103">
        <f>MAX(A$3:A4794)+1</f>
        <v>4510</v>
      </c>
      <c r="B4795" s="103">
        <v>331104013</v>
      </c>
      <c r="C4795" s="315" t="s">
        <v>8241</v>
      </c>
      <c r="D4795" s="103" t="s">
        <v>8242</v>
      </c>
      <c r="E4795" s="103"/>
      <c r="F4795" s="114" t="s">
        <v>31</v>
      </c>
      <c r="G4795" s="114" t="s">
        <v>32</v>
      </c>
      <c r="H4795" s="312">
        <v>1440</v>
      </c>
      <c r="I4795" s="312">
        <v>1296</v>
      </c>
      <c r="J4795" s="312">
        <v>1166.4000000000001</v>
      </c>
      <c r="K4795" s="103"/>
      <c r="L4795" s="114"/>
      <c r="M4795" s="114"/>
      <c r="N4795" s="103"/>
      <c r="O4795" s="103" t="s">
        <v>17</v>
      </c>
    </row>
    <row r="4796" spans="1:15" ht="22.5" hidden="1">
      <c r="A4796" s="103">
        <f>MAX(A$3:A4795)+1</f>
        <v>4511</v>
      </c>
      <c r="B4796" s="103">
        <v>331104014</v>
      </c>
      <c r="C4796" s="315" t="s">
        <v>8243</v>
      </c>
      <c r="D4796" s="103"/>
      <c r="E4796" s="103"/>
      <c r="F4796" s="114" t="s">
        <v>31</v>
      </c>
      <c r="G4796" s="114" t="s">
        <v>32</v>
      </c>
      <c r="H4796" s="312">
        <v>1440</v>
      </c>
      <c r="I4796" s="312">
        <v>1296</v>
      </c>
      <c r="J4796" s="312">
        <v>1166.4000000000001</v>
      </c>
      <c r="K4796" s="103"/>
      <c r="L4796" s="114"/>
      <c r="M4796" s="114"/>
      <c r="N4796" s="103"/>
      <c r="O4796" s="103" t="s">
        <v>17</v>
      </c>
    </row>
    <row r="4797" spans="1:15" ht="22.5" hidden="1">
      <c r="A4797" s="103">
        <f>MAX(A$3:A4796)+1</f>
        <v>4512</v>
      </c>
      <c r="B4797" s="103">
        <v>331104015</v>
      </c>
      <c r="C4797" s="315" t="s">
        <v>8244</v>
      </c>
      <c r="D4797" s="103"/>
      <c r="E4797" s="103"/>
      <c r="F4797" s="114" t="s">
        <v>31</v>
      </c>
      <c r="G4797" s="114" t="s">
        <v>32</v>
      </c>
      <c r="H4797" s="312">
        <v>1440</v>
      </c>
      <c r="I4797" s="312">
        <v>1296</v>
      </c>
      <c r="J4797" s="312">
        <v>1166.4000000000001</v>
      </c>
      <c r="K4797" s="103"/>
      <c r="L4797" s="114"/>
      <c r="M4797" s="114"/>
      <c r="N4797" s="103"/>
      <c r="O4797" s="103" t="s">
        <v>17</v>
      </c>
    </row>
    <row r="4798" spans="1:15" ht="22.5" hidden="1">
      <c r="A4798" s="103">
        <f>MAX(A$3:A4797)+1</f>
        <v>4513</v>
      </c>
      <c r="B4798" s="103">
        <v>331104016</v>
      </c>
      <c r="C4798" s="315" t="s">
        <v>8245</v>
      </c>
      <c r="D4798" s="103"/>
      <c r="E4798" s="103"/>
      <c r="F4798" s="114" t="s">
        <v>31</v>
      </c>
      <c r="G4798" s="114" t="s">
        <v>32</v>
      </c>
      <c r="H4798" s="312">
        <v>1320</v>
      </c>
      <c r="I4798" s="312">
        <v>1188</v>
      </c>
      <c r="J4798" s="312">
        <v>1069.2</v>
      </c>
      <c r="K4798" s="103"/>
      <c r="L4798" s="114"/>
      <c r="M4798" s="114"/>
      <c r="N4798" s="103"/>
      <c r="O4798" s="103" t="s">
        <v>17</v>
      </c>
    </row>
    <row r="4799" spans="1:15" ht="22.5" hidden="1">
      <c r="A4799" s="103">
        <f>MAX(A$3:A4798)+1</f>
        <v>4514</v>
      </c>
      <c r="B4799" s="103">
        <v>331104017</v>
      </c>
      <c r="C4799" s="315" t="s">
        <v>8246</v>
      </c>
      <c r="D4799" s="103"/>
      <c r="E4799" s="103"/>
      <c r="F4799" s="114" t="s">
        <v>31</v>
      </c>
      <c r="G4799" s="114" t="s">
        <v>32</v>
      </c>
      <c r="H4799" s="312">
        <v>720</v>
      </c>
      <c r="I4799" s="312">
        <v>648</v>
      </c>
      <c r="J4799" s="312">
        <v>583.20000000000005</v>
      </c>
      <c r="K4799" s="103"/>
      <c r="L4799" s="114"/>
      <c r="M4799" s="114"/>
      <c r="N4799" s="103"/>
      <c r="O4799" s="103" t="s">
        <v>17</v>
      </c>
    </row>
    <row r="4800" spans="1:15" ht="22.5" hidden="1">
      <c r="A4800" s="103">
        <f>MAX(A$3:A4799)+1</f>
        <v>4515</v>
      </c>
      <c r="B4800" s="103">
        <v>331104018</v>
      </c>
      <c r="C4800" s="315" t="s">
        <v>8247</v>
      </c>
      <c r="D4800" s="103" t="s">
        <v>8248</v>
      </c>
      <c r="E4800" s="103"/>
      <c r="F4800" s="114" t="s">
        <v>31</v>
      </c>
      <c r="G4800" s="114" t="s">
        <v>32</v>
      </c>
      <c r="H4800" s="312">
        <v>720</v>
      </c>
      <c r="I4800" s="312">
        <v>648</v>
      </c>
      <c r="J4800" s="312">
        <v>583.20000000000005</v>
      </c>
      <c r="K4800" s="103"/>
      <c r="L4800" s="114"/>
      <c r="M4800" s="114"/>
      <c r="N4800" s="103"/>
      <c r="O4800" s="103" t="s">
        <v>17</v>
      </c>
    </row>
    <row r="4801" spans="1:15" ht="22.5" hidden="1">
      <c r="A4801" s="103">
        <f>MAX(A$3:A4800)+1</f>
        <v>4516</v>
      </c>
      <c r="B4801" s="103">
        <v>331104019</v>
      </c>
      <c r="C4801" s="315" t="s">
        <v>8249</v>
      </c>
      <c r="D4801" s="103"/>
      <c r="E4801" s="103"/>
      <c r="F4801" s="114" t="s">
        <v>31</v>
      </c>
      <c r="G4801" s="114" t="s">
        <v>32</v>
      </c>
      <c r="H4801" s="312">
        <v>720</v>
      </c>
      <c r="I4801" s="312">
        <v>648</v>
      </c>
      <c r="J4801" s="312">
        <v>583.20000000000005</v>
      </c>
      <c r="K4801" s="103"/>
      <c r="L4801" s="114"/>
      <c r="M4801" s="114"/>
      <c r="N4801" s="103"/>
      <c r="O4801" s="103" t="s">
        <v>17</v>
      </c>
    </row>
    <row r="4802" spans="1:15" ht="22.5" hidden="1">
      <c r="A4802" s="103">
        <f>MAX(A$3:A4801)+1</f>
        <v>4517</v>
      </c>
      <c r="B4802" s="103">
        <v>331104020</v>
      </c>
      <c r="C4802" s="315" t="s">
        <v>8250</v>
      </c>
      <c r="D4802" s="103"/>
      <c r="E4802" s="103"/>
      <c r="F4802" s="114" t="s">
        <v>31</v>
      </c>
      <c r="G4802" s="114" t="s">
        <v>32</v>
      </c>
      <c r="H4802" s="312">
        <v>720</v>
      </c>
      <c r="I4802" s="312">
        <v>648</v>
      </c>
      <c r="J4802" s="312">
        <v>583.20000000000005</v>
      </c>
      <c r="K4802" s="103"/>
      <c r="L4802" s="114"/>
      <c r="M4802" s="114"/>
      <c r="N4802" s="103"/>
      <c r="O4802" s="103" t="s">
        <v>17</v>
      </c>
    </row>
    <row r="4803" spans="1:15" ht="22.5" hidden="1">
      <c r="A4803" s="103">
        <f>MAX(A$3:A4802)+1</f>
        <v>4518</v>
      </c>
      <c r="B4803" s="103">
        <v>331104021</v>
      </c>
      <c r="C4803" s="315" t="s">
        <v>8251</v>
      </c>
      <c r="D4803" s="103"/>
      <c r="E4803" s="103"/>
      <c r="F4803" s="114" t="s">
        <v>31</v>
      </c>
      <c r="G4803" s="114" t="s">
        <v>32</v>
      </c>
      <c r="H4803" s="312">
        <v>720</v>
      </c>
      <c r="I4803" s="312">
        <v>648</v>
      </c>
      <c r="J4803" s="312">
        <v>583.20000000000005</v>
      </c>
      <c r="K4803" s="103"/>
      <c r="L4803" s="114"/>
      <c r="M4803" s="114"/>
      <c r="N4803" s="103"/>
      <c r="O4803" s="103" t="s">
        <v>17</v>
      </c>
    </row>
    <row r="4804" spans="1:15" ht="22.5" hidden="1">
      <c r="A4804" s="103">
        <f>MAX(A$3:A4803)+1</f>
        <v>4519</v>
      </c>
      <c r="B4804" s="103">
        <v>331104022</v>
      </c>
      <c r="C4804" s="315" t="s">
        <v>8252</v>
      </c>
      <c r="D4804" s="103"/>
      <c r="E4804" s="103" t="s">
        <v>8253</v>
      </c>
      <c r="F4804" s="114" t="s">
        <v>31</v>
      </c>
      <c r="G4804" s="114" t="s">
        <v>32</v>
      </c>
      <c r="H4804" s="312">
        <v>960</v>
      </c>
      <c r="I4804" s="312">
        <v>864</v>
      </c>
      <c r="J4804" s="312">
        <v>777.6</v>
      </c>
      <c r="K4804" s="103"/>
      <c r="L4804" s="114"/>
      <c r="M4804" s="114"/>
      <c r="N4804" s="103"/>
      <c r="O4804" s="103" t="s">
        <v>17</v>
      </c>
    </row>
    <row r="4805" spans="1:15" ht="22.5" hidden="1">
      <c r="A4805" s="103">
        <f>MAX(A$3:A4804)+1</f>
        <v>4520</v>
      </c>
      <c r="B4805" s="103">
        <v>331104023</v>
      </c>
      <c r="C4805" s="315" t="s">
        <v>8254</v>
      </c>
      <c r="D4805" s="103"/>
      <c r="E4805" s="103"/>
      <c r="F4805" s="114" t="s">
        <v>3112</v>
      </c>
      <c r="G4805" s="114" t="s">
        <v>32</v>
      </c>
      <c r="H4805" s="312">
        <v>1080</v>
      </c>
      <c r="I4805" s="312">
        <v>972</v>
      </c>
      <c r="J4805" s="312">
        <v>874.8</v>
      </c>
      <c r="K4805" s="105" t="s">
        <v>5969</v>
      </c>
      <c r="L4805" s="114"/>
      <c r="M4805" s="114"/>
      <c r="N4805" s="103"/>
      <c r="O4805" s="103" t="s">
        <v>17</v>
      </c>
    </row>
    <row r="4806" spans="1:15" ht="22.5" hidden="1">
      <c r="A4806" s="103">
        <f>MAX(A$3:A4805)+1</f>
        <v>4521</v>
      </c>
      <c r="B4806" s="103">
        <v>331104024</v>
      </c>
      <c r="C4806" s="315" t="s">
        <v>8255</v>
      </c>
      <c r="D4806" s="103"/>
      <c r="E4806" s="103"/>
      <c r="F4806" s="114" t="s">
        <v>3112</v>
      </c>
      <c r="G4806" s="114" t="s">
        <v>32</v>
      </c>
      <c r="H4806" s="312">
        <v>1080</v>
      </c>
      <c r="I4806" s="312">
        <v>972</v>
      </c>
      <c r="J4806" s="312">
        <v>874.8</v>
      </c>
      <c r="K4806" s="105" t="s">
        <v>5969</v>
      </c>
      <c r="L4806" s="114"/>
      <c r="M4806" s="114"/>
      <c r="N4806" s="103"/>
      <c r="O4806" s="103" t="s">
        <v>17</v>
      </c>
    </row>
    <row r="4807" spans="1:15" ht="22.5" hidden="1">
      <c r="A4807" s="103">
        <f>MAX(A$3:A4806)+1</f>
        <v>4522</v>
      </c>
      <c r="B4807" s="103">
        <v>331104025</v>
      </c>
      <c r="C4807" s="315" t="s">
        <v>8256</v>
      </c>
      <c r="D4807" s="103"/>
      <c r="E4807" s="103"/>
      <c r="F4807" s="114" t="s">
        <v>3112</v>
      </c>
      <c r="G4807" s="114" t="s">
        <v>32</v>
      </c>
      <c r="H4807" s="312">
        <v>720</v>
      </c>
      <c r="I4807" s="312">
        <v>648</v>
      </c>
      <c r="J4807" s="312">
        <v>583.20000000000005</v>
      </c>
      <c r="K4807" s="105" t="s">
        <v>5969</v>
      </c>
      <c r="L4807" s="114"/>
      <c r="M4807" s="114"/>
      <c r="N4807" s="103"/>
      <c r="O4807" s="103" t="s">
        <v>17</v>
      </c>
    </row>
    <row r="4808" spans="1:15" ht="22.5" hidden="1">
      <c r="A4808" s="103">
        <f>MAX(A$3:A4807)+1</f>
        <v>4523</v>
      </c>
      <c r="B4808" s="103">
        <v>331104026</v>
      </c>
      <c r="C4808" s="315" t="s">
        <v>8257</v>
      </c>
      <c r="D4808" s="103" t="s">
        <v>8258</v>
      </c>
      <c r="E4808" s="103"/>
      <c r="F4808" s="114" t="s">
        <v>3112</v>
      </c>
      <c r="G4808" s="114" t="s">
        <v>32</v>
      </c>
      <c r="H4808" s="308">
        <v>1453</v>
      </c>
      <c r="I4808" s="308">
        <v>1453</v>
      </c>
      <c r="J4808" s="308">
        <v>1453</v>
      </c>
      <c r="K4808" s="105" t="s">
        <v>5969</v>
      </c>
      <c r="L4808" s="188"/>
      <c r="M4808" s="188"/>
      <c r="N4808" s="103"/>
      <c r="O4808" s="103" t="s">
        <v>786</v>
      </c>
    </row>
    <row r="4809" spans="1:15" ht="22.5" hidden="1">
      <c r="A4809" s="103">
        <f>MAX(A$3:A4808)+1</f>
        <v>4524</v>
      </c>
      <c r="B4809" s="103">
        <v>331104027</v>
      </c>
      <c r="C4809" s="315" t="s">
        <v>8259</v>
      </c>
      <c r="D4809" s="103" t="s">
        <v>8260</v>
      </c>
      <c r="E4809" s="103"/>
      <c r="F4809" s="114" t="s">
        <v>3112</v>
      </c>
      <c r="G4809" s="114" t="s">
        <v>32</v>
      </c>
      <c r="H4809" s="308">
        <v>1840</v>
      </c>
      <c r="I4809" s="308">
        <v>1840</v>
      </c>
      <c r="J4809" s="308">
        <v>1840</v>
      </c>
      <c r="K4809" s="105" t="s">
        <v>5969</v>
      </c>
      <c r="L4809" s="188"/>
      <c r="M4809" s="188"/>
      <c r="N4809" s="103"/>
      <c r="O4809" s="103" t="s">
        <v>786</v>
      </c>
    </row>
    <row r="4810" spans="1:15" ht="22.5" hidden="1">
      <c r="A4810" s="103">
        <f>MAX(A$3:A4809)+1</f>
        <v>4525</v>
      </c>
      <c r="B4810" s="103">
        <v>331104028</v>
      </c>
      <c r="C4810" s="315" t="s">
        <v>8261</v>
      </c>
      <c r="D4810" s="103"/>
      <c r="E4810" s="103"/>
      <c r="F4810" s="114" t="s">
        <v>907</v>
      </c>
      <c r="G4810" s="114" t="s">
        <v>32</v>
      </c>
      <c r="H4810" s="312">
        <v>1560</v>
      </c>
      <c r="I4810" s="312">
        <v>1404</v>
      </c>
      <c r="J4810" s="312">
        <v>1263.5999999999999</v>
      </c>
      <c r="K4810" s="105" t="s">
        <v>6754</v>
      </c>
      <c r="L4810" s="114"/>
      <c r="M4810" s="114"/>
      <c r="N4810" s="103"/>
      <c r="O4810" s="103" t="s">
        <v>17</v>
      </c>
    </row>
    <row r="4811" spans="1:15" ht="22.5" hidden="1">
      <c r="A4811" s="103">
        <f>MAX(A$3:A4810)+1</f>
        <v>4526</v>
      </c>
      <c r="B4811" s="103" t="s">
        <v>8262</v>
      </c>
      <c r="C4811" s="181" t="s">
        <v>8263</v>
      </c>
      <c r="D4811" s="103"/>
      <c r="E4811" s="103"/>
      <c r="F4811" s="114" t="s">
        <v>907</v>
      </c>
      <c r="G4811" s="114" t="s">
        <v>32</v>
      </c>
      <c r="H4811" s="302">
        <f t="shared" ref="H4811:J4811" si="39">1.5*500</f>
        <v>750</v>
      </c>
      <c r="I4811" s="302">
        <f t="shared" si="39"/>
        <v>750</v>
      </c>
      <c r="J4811" s="302">
        <f t="shared" si="39"/>
        <v>750</v>
      </c>
      <c r="K4811" s="105" t="s">
        <v>8264</v>
      </c>
      <c r="L4811" s="114"/>
      <c r="M4811" s="114"/>
      <c r="N4811" s="103"/>
      <c r="O4811" s="103" t="s">
        <v>17</v>
      </c>
    </row>
    <row r="4812" spans="1:15" s="87" customFormat="1" ht="22.5" hidden="1">
      <c r="A4812" s="103"/>
      <c r="B4812" s="103">
        <v>3312</v>
      </c>
      <c r="C4812" s="103" t="s">
        <v>8265</v>
      </c>
      <c r="D4812" s="103"/>
      <c r="E4812" s="103" t="s">
        <v>8266</v>
      </c>
      <c r="F4812" s="114"/>
      <c r="G4812" s="114"/>
      <c r="H4812" s="302"/>
      <c r="I4812" s="302"/>
      <c r="J4812" s="302"/>
      <c r="K4812" s="103"/>
      <c r="L4812" s="114"/>
      <c r="M4812" s="114"/>
      <c r="N4812" s="103"/>
      <c r="O4812" s="103" t="s">
        <v>17</v>
      </c>
    </row>
    <row r="4813" spans="1:15" s="87" customFormat="1" ht="22.5" hidden="1">
      <c r="A4813" s="103"/>
      <c r="B4813" s="103">
        <v>331201</v>
      </c>
      <c r="C4813" s="103" t="s">
        <v>8267</v>
      </c>
      <c r="D4813" s="103"/>
      <c r="E4813" s="103"/>
      <c r="F4813" s="114"/>
      <c r="G4813" s="114"/>
      <c r="H4813" s="302"/>
      <c r="I4813" s="302"/>
      <c r="J4813" s="302"/>
      <c r="K4813" s="103"/>
      <c r="L4813" s="114"/>
      <c r="M4813" s="114"/>
      <c r="N4813" s="103"/>
      <c r="O4813" s="103" t="s">
        <v>17</v>
      </c>
    </row>
    <row r="4814" spans="1:15" ht="22.5" hidden="1">
      <c r="A4814" s="103">
        <f>MAX(A$3:A4813)+1</f>
        <v>4527</v>
      </c>
      <c r="B4814" s="103">
        <v>331201001</v>
      </c>
      <c r="C4814" s="103" t="s">
        <v>8268</v>
      </c>
      <c r="D4814" s="103" t="s">
        <v>8269</v>
      </c>
      <c r="E4814" s="103"/>
      <c r="F4814" s="114" t="s">
        <v>31</v>
      </c>
      <c r="G4814" s="114" t="s">
        <v>32</v>
      </c>
      <c r="H4814" s="302">
        <v>3862</v>
      </c>
      <c r="I4814" s="302">
        <v>3862</v>
      </c>
      <c r="J4814" s="302">
        <v>3862</v>
      </c>
      <c r="K4814" s="103"/>
      <c r="L4814" s="114"/>
      <c r="M4814" s="114"/>
      <c r="N4814" s="103"/>
      <c r="O4814" s="103" t="s">
        <v>17</v>
      </c>
    </row>
    <row r="4815" spans="1:15" ht="22.5" hidden="1">
      <c r="A4815" s="103">
        <f>MAX(A$3:A4814)+1</f>
        <v>4528</v>
      </c>
      <c r="B4815" s="103">
        <v>331201002</v>
      </c>
      <c r="C4815" s="315" t="s">
        <v>8270</v>
      </c>
      <c r="D4815" s="103"/>
      <c r="E4815" s="103"/>
      <c r="F4815" s="114" t="s">
        <v>31</v>
      </c>
      <c r="G4815" s="114" t="s">
        <v>32</v>
      </c>
      <c r="H4815" s="312">
        <v>1320</v>
      </c>
      <c r="I4815" s="312">
        <v>1188</v>
      </c>
      <c r="J4815" s="312">
        <v>1069.2</v>
      </c>
      <c r="K4815" s="103"/>
      <c r="L4815" s="114"/>
      <c r="M4815" s="114"/>
      <c r="N4815" s="103"/>
      <c r="O4815" s="103" t="s">
        <v>17</v>
      </c>
    </row>
    <row r="4816" spans="1:15" ht="22.5" hidden="1">
      <c r="A4816" s="103">
        <f>MAX(A$3:A4815)+1</f>
        <v>4529</v>
      </c>
      <c r="B4816" s="103">
        <v>331201003</v>
      </c>
      <c r="C4816" s="315" t="s">
        <v>8271</v>
      </c>
      <c r="D4816" s="103"/>
      <c r="E4816" s="103"/>
      <c r="F4816" s="114" t="s">
        <v>31</v>
      </c>
      <c r="G4816" s="114" t="s">
        <v>32</v>
      </c>
      <c r="H4816" s="312">
        <v>1440</v>
      </c>
      <c r="I4816" s="312">
        <v>1296</v>
      </c>
      <c r="J4816" s="312">
        <v>1166.4000000000001</v>
      </c>
      <c r="K4816" s="103"/>
      <c r="L4816" s="114"/>
      <c r="M4816" s="114"/>
      <c r="N4816" s="103"/>
      <c r="O4816" s="103" t="s">
        <v>17</v>
      </c>
    </row>
    <row r="4817" spans="1:15" ht="22.5" hidden="1">
      <c r="A4817" s="103">
        <f>MAX(A$3:A4816)+1</f>
        <v>4530</v>
      </c>
      <c r="B4817" s="103">
        <v>331201004</v>
      </c>
      <c r="C4817" s="315" t="s">
        <v>8272</v>
      </c>
      <c r="D4817" s="103"/>
      <c r="E4817" s="103"/>
      <c r="F4817" s="114" t="s">
        <v>31</v>
      </c>
      <c r="G4817" s="114" t="s">
        <v>32</v>
      </c>
      <c r="H4817" s="312">
        <v>1320</v>
      </c>
      <c r="I4817" s="312">
        <v>1188</v>
      </c>
      <c r="J4817" s="312">
        <v>1069.2</v>
      </c>
      <c r="K4817" s="103"/>
      <c r="L4817" s="114"/>
      <c r="M4817" s="114"/>
      <c r="N4817" s="103"/>
      <c r="O4817" s="103" t="s">
        <v>17</v>
      </c>
    </row>
    <row r="4818" spans="1:15" ht="22.5" hidden="1">
      <c r="A4818" s="103">
        <f>MAX(A$3:A4817)+1</f>
        <v>4531</v>
      </c>
      <c r="B4818" s="103">
        <v>331201005</v>
      </c>
      <c r="C4818" s="315" t="s">
        <v>8273</v>
      </c>
      <c r="D4818" s="103"/>
      <c r="E4818" s="103"/>
      <c r="F4818" s="114" t="s">
        <v>31</v>
      </c>
      <c r="G4818" s="114" t="s">
        <v>32</v>
      </c>
      <c r="H4818" s="312">
        <v>600</v>
      </c>
      <c r="I4818" s="312">
        <v>540</v>
      </c>
      <c r="J4818" s="312">
        <v>486</v>
      </c>
      <c r="K4818" s="103"/>
      <c r="L4818" s="114"/>
      <c r="M4818" s="114"/>
      <c r="N4818" s="103"/>
      <c r="O4818" s="103" t="s">
        <v>17</v>
      </c>
    </row>
    <row r="4819" spans="1:15" ht="22.5" hidden="1">
      <c r="A4819" s="103">
        <f>MAX(A$3:A4818)+1</f>
        <v>4532</v>
      </c>
      <c r="B4819" s="103">
        <v>331201006</v>
      </c>
      <c r="C4819" s="315" t="s">
        <v>8274</v>
      </c>
      <c r="D4819" s="103"/>
      <c r="E4819" s="103"/>
      <c r="F4819" s="114" t="s">
        <v>36</v>
      </c>
      <c r="G4819" s="114" t="s">
        <v>32</v>
      </c>
      <c r="H4819" s="308">
        <v>2884</v>
      </c>
      <c r="I4819" s="308">
        <v>2884</v>
      </c>
      <c r="J4819" s="308">
        <v>2884</v>
      </c>
      <c r="K4819" s="103"/>
      <c r="L4819" s="188"/>
      <c r="M4819" s="188"/>
      <c r="N4819" s="103"/>
      <c r="O4819" s="103" t="s">
        <v>786</v>
      </c>
    </row>
    <row r="4820" spans="1:15" ht="22.5" hidden="1">
      <c r="A4820" s="103">
        <f>MAX(A$3:A4819)+1</f>
        <v>4533</v>
      </c>
      <c r="B4820" s="103">
        <v>331201007</v>
      </c>
      <c r="C4820" s="315" t="s">
        <v>8275</v>
      </c>
      <c r="D4820" s="103"/>
      <c r="E4820" s="103" t="s">
        <v>5228</v>
      </c>
      <c r="F4820" s="114" t="s">
        <v>31</v>
      </c>
      <c r="G4820" s="114" t="s">
        <v>32</v>
      </c>
      <c r="H4820" s="312">
        <v>300</v>
      </c>
      <c r="I4820" s="312">
        <v>270</v>
      </c>
      <c r="J4820" s="312">
        <v>243</v>
      </c>
      <c r="K4820" s="103"/>
      <c r="L4820" s="114"/>
      <c r="M4820" s="114"/>
      <c r="N4820" s="103"/>
      <c r="O4820" s="103" t="s">
        <v>17</v>
      </c>
    </row>
    <row r="4821" spans="1:15" ht="22.5" hidden="1">
      <c r="A4821" s="103">
        <f>MAX(A$3:A4820)+1</f>
        <v>4534</v>
      </c>
      <c r="B4821" s="103">
        <v>331201008</v>
      </c>
      <c r="C4821" s="315" t="s">
        <v>8276</v>
      </c>
      <c r="D4821" s="103"/>
      <c r="E4821" s="103"/>
      <c r="F4821" s="114" t="s">
        <v>36</v>
      </c>
      <c r="G4821" s="114" t="s">
        <v>32</v>
      </c>
      <c r="H4821" s="312">
        <v>720</v>
      </c>
      <c r="I4821" s="312">
        <v>648</v>
      </c>
      <c r="J4821" s="312">
        <v>583.20000000000005</v>
      </c>
      <c r="K4821" s="103"/>
      <c r="L4821" s="114"/>
      <c r="M4821" s="114"/>
      <c r="N4821" s="103"/>
      <c r="O4821" s="103" t="s">
        <v>17</v>
      </c>
    </row>
    <row r="4822" spans="1:15" ht="22.5" hidden="1">
      <c r="A4822" s="103">
        <f>MAX(A$3:A4821)+1</f>
        <v>4535</v>
      </c>
      <c r="B4822" s="103">
        <v>331201009</v>
      </c>
      <c r="C4822" s="315" t="s">
        <v>8277</v>
      </c>
      <c r="D4822" s="103"/>
      <c r="E4822" s="103"/>
      <c r="F4822" s="114" t="s">
        <v>31</v>
      </c>
      <c r="G4822" s="114" t="s">
        <v>32</v>
      </c>
      <c r="H4822" s="312">
        <v>1320</v>
      </c>
      <c r="I4822" s="312">
        <v>1188</v>
      </c>
      <c r="J4822" s="312">
        <v>1069.2</v>
      </c>
      <c r="K4822" s="103"/>
      <c r="L4822" s="114"/>
      <c r="M4822" s="114"/>
      <c r="N4822" s="103"/>
      <c r="O4822" s="103" t="s">
        <v>17</v>
      </c>
    </row>
    <row r="4823" spans="1:15" ht="22.5" hidden="1">
      <c r="A4823" s="103">
        <f>MAX(A$3:A4822)+1</f>
        <v>4536</v>
      </c>
      <c r="B4823" s="103">
        <v>331201010</v>
      </c>
      <c r="C4823" s="315" t="s">
        <v>8278</v>
      </c>
      <c r="D4823" s="103"/>
      <c r="E4823" s="103"/>
      <c r="F4823" s="114" t="s">
        <v>23</v>
      </c>
      <c r="G4823" s="114" t="s">
        <v>32</v>
      </c>
      <c r="H4823" s="302">
        <v>1200</v>
      </c>
      <c r="I4823" s="302">
        <v>1200</v>
      </c>
      <c r="J4823" s="302">
        <v>1200</v>
      </c>
      <c r="K4823" s="103"/>
      <c r="L4823" s="114"/>
      <c r="M4823" s="114"/>
      <c r="N4823" s="103"/>
      <c r="O4823" s="103" t="s">
        <v>17</v>
      </c>
    </row>
    <row r="4824" spans="1:15" ht="22.5" hidden="1">
      <c r="A4824" s="103">
        <f>MAX(A$3:A4823)+1</f>
        <v>4537</v>
      </c>
      <c r="B4824" s="103">
        <v>331201011</v>
      </c>
      <c r="C4824" s="315" t="s">
        <v>8279</v>
      </c>
      <c r="D4824" s="103"/>
      <c r="E4824" s="103"/>
      <c r="F4824" s="114" t="s">
        <v>23</v>
      </c>
      <c r="G4824" s="114" t="s">
        <v>32</v>
      </c>
      <c r="H4824" s="302">
        <v>1024</v>
      </c>
      <c r="I4824" s="302">
        <v>1024</v>
      </c>
      <c r="J4824" s="302">
        <v>1024</v>
      </c>
      <c r="K4824" s="103"/>
      <c r="L4824" s="114"/>
      <c r="M4824" s="114"/>
      <c r="N4824" s="103"/>
      <c r="O4824" s="103" t="s">
        <v>17</v>
      </c>
    </row>
    <row r="4825" spans="1:15" ht="22.5" hidden="1">
      <c r="A4825" s="103">
        <f>MAX(A$3:A4824)+1</f>
        <v>4538</v>
      </c>
      <c r="B4825" s="103">
        <v>331201012</v>
      </c>
      <c r="C4825" s="315" t="s">
        <v>8281</v>
      </c>
      <c r="D4825" s="103"/>
      <c r="E4825" s="103"/>
      <c r="F4825" s="114" t="s">
        <v>23</v>
      </c>
      <c r="G4825" s="114" t="s">
        <v>32</v>
      </c>
      <c r="H4825" s="302">
        <v>442</v>
      </c>
      <c r="I4825" s="302">
        <v>442</v>
      </c>
      <c r="J4825" s="302">
        <v>442</v>
      </c>
      <c r="K4825" s="103"/>
      <c r="L4825" s="114"/>
      <c r="M4825" s="114"/>
      <c r="N4825" s="103"/>
      <c r="O4825" s="103" t="s">
        <v>17</v>
      </c>
    </row>
    <row r="4826" spans="1:15" ht="22.5" hidden="1">
      <c r="A4826" s="103">
        <f>MAX(A$3:A4825)+1</f>
        <v>4539</v>
      </c>
      <c r="B4826" s="103">
        <v>331201013</v>
      </c>
      <c r="C4826" s="164" t="s">
        <v>8282</v>
      </c>
      <c r="D4826" s="103" t="s">
        <v>8283</v>
      </c>
      <c r="E4826" s="103" t="s">
        <v>7676</v>
      </c>
      <c r="F4826" s="114" t="s">
        <v>36</v>
      </c>
      <c r="G4826" s="114" t="s">
        <v>32</v>
      </c>
      <c r="H4826" s="188">
        <v>3291</v>
      </c>
      <c r="I4826" s="188">
        <v>3291</v>
      </c>
      <c r="J4826" s="188">
        <v>3291</v>
      </c>
      <c r="K4826" s="103"/>
      <c r="L4826" s="188"/>
      <c r="M4826" s="188"/>
      <c r="N4826" s="103"/>
      <c r="O4826" s="103" t="s">
        <v>786</v>
      </c>
    </row>
    <row r="4827" spans="1:15" ht="22.5" hidden="1">
      <c r="A4827" s="103">
        <f>MAX(A$3:A4826)+1</f>
        <v>4540</v>
      </c>
      <c r="B4827" s="133">
        <v>331201014</v>
      </c>
      <c r="C4827" s="224" t="s">
        <v>8284</v>
      </c>
      <c r="D4827" s="152" t="s">
        <v>8285</v>
      </c>
      <c r="E4827" s="140"/>
      <c r="F4827" s="118" t="s">
        <v>23</v>
      </c>
      <c r="G4827" s="147" t="s">
        <v>32</v>
      </c>
      <c r="H4827" s="302" t="s">
        <v>56</v>
      </c>
      <c r="I4827" s="302" t="s">
        <v>56</v>
      </c>
      <c r="J4827" s="302" t="s">
        <v>56</v>
      </c>
      <c r="K4827" s="244" t="s">
        <v>336</v>
      </c>
      <c r="L4827" s="114"/>
      <c r="M4827" s="114"/>
      <c r="N4827" s="103"/>
      <c r="O4827" s="103" t="s">
        <v>17</v>
      </c>
    </row>
    <row r="4828" spans="1:15" ht="33.75" hidden="1" customHeight="1">
      <c r="A4828" s="103">
        <f>MAX(A$3:A4827)+1</f>
        <v>4541</v>
      </c>
      <c r="B4828" s="133">
        <v>331201015</v>
      </c>
      <c r="C4828" s="335" t="s">
        <v>8286</v>
      </c>
      <c r="D4828" s="152" t="s">
        <v>8287</v>
      </c>
      <c r="E4828" s="140"/>
      <c r="F4828" s="118" t="s">
        <v>23</v>
      </c>
      <c r="G4828" s="147" t="s">
        <v>32</v>
      </c>
      <c r="H4828" s="373" t="s">
        <v>56</v>
      </c>
      <c r="I4828" s="374"/>
      <c r="J4828" s="375"/>
      <c r="K4828" s="326"/>
      <c r="L4828" s="114"/>
      <c r="M4828" s="114"/>
      <c r="N4828" s="103"/>
      <c r="O4828" s="103" t="s">
        <v>492</v>
      </c>
    </row>
    <row r="4829" spans="1:15" s="87" customFormat="1" ht="22.5" hidden="1">
      <c r="A4829" s="103"/>
      <c r="B4829" s="103">
        <v>331202</v>
      </c>
      <c r="C4829" s="103" t="s">
        <v>8288</v>
      </c>
      <c r="D4829" s="103"/>
      <c r="E4829" s="103"/>
      <c r="F4829" s="114"/>
      <c r="G4829" s="114"/>
      <c r="H4829" s="302"/>
      <c r="I4829" s="302"/>
      <c r="J4829" s="302"/>
      <c r="K4829" s="103"/>
      <c r="L4829" s="114"/>
      <c r="M4829" s="114"/>
      <c r="N4829" s="103"/>
      <c r="O4829" s="103" t="s">
        <v>17</v>
      </c>
    </row>
    <row r="4830" spans="1:15" ht="22.5" hidden="1">
      <c r="A4830" s="103">
        <f>MAX(A$3:A4829)+1</f>
        <v>4542</v>
      </c>
      <c r="B4830" s="103">
        <v>331202001</v>
      </c>
      <c r="C4830" s="315" t="s">
        <v>8289</v>
      </c>
      <c r="D4830" s="103"/>
      <c r="E4830" s="103"/>
      <c r="F4830" s="114" t="s">
        <v>31</v>
      </c>
      <c r="G4830" s="114" t="s">
        <v>32</v>
      </c>
      <c r="H4830" s="312">
        <v>360</v>
      </c>
      <c r="I4830" s="312">
        <v>324</v>
      </c>
      <c r="J4830" s="312">
        <v>291.60000000000002</v>
      </c>
      <c r="K4830" s="103"/>
      <c r="L4830" s="114"/>
      <c r="M4830" s="114"/>
      <c r="N4830" s="103"/>
      <c r="O4830" s="103" t="s">
        <v>17</v>
      </c>
    </row>
    <row r="4831" spans="1:15" ht="22.5" hidden="1">
      <c r="A4831" s="103">
        <f>MAX(A$3:A4830)+1</f>
        <v>4543</v>
      </c>
      <c r="B4831" s="103">
        <v>331202002</v>
      </c>
      <c r="C4831" s="315" t="s">
        <v>8290</v>
      </c>
      <c r="D4831" s="103" t="s">
        <v>8291</v>
      </c>
      <c r="E4831" s="103"/>
      <c r="F4831" s="114" t="s">
        <v>31</v>
      </c>
      <c r="G4831" s="114" t="s">
        <v>32</v>
      </c>
      <c r="H4831" s="312">
        <v>360</v>
      </c>
      <c r="I4831" s="312">
        <v>324</v>
      </c>
      <c r="J4831" s="312">
        <v>291.60000000000002</v>
      </c>
      <c r="K4831" s="103"/>
      <c r="L4831" s="114"/>
      <c r="M4831" s="114"/>
      <c r="N4831" s="103"/>
      <c r="O4831" s="103" t="s">
        <v>17</v>
      </c>
    </row>
    <row r="4832" spans="1:15" ht="22.5" hidden="1">
      <c r="A4832" s="103">
        <f>MAX(A$3:A4831)+1</f>
        <v>4544</v>
      </c>
      <c r="B4832" s="103">
        <v>331202003</v>
      </c>
      <c r="C4832" s="315" t="s">
        <v>8292</v>
      </c>
      <c r="D4832" s="103"/>
      <c r="E4832" s="103"/>
      <c r="F4832" s="114" t="s">
        <v>31</v>
      </c>
      <c r="G4832" s="114" t="s">
        <v>32</v>
      </c>
      <c r="H4832" s="312">
        <v>600</v>
      </c>
      <c r="I4832" s="312">
        <v>540</v>
      </c>
      <c r="J4832" s="312">
        <v>486</v>
      </c>
      <c r="K4832" s="103"/>
      <c r="L4832" s="114"/>
      <c r="M4832" s="114"/>
      <c r="N4832" s="103"/>
      <c r="O4832" s="103" t="s">
        <v>17</v>
      </c>
    </row>
    <row r="4833" spans="1:15" ht="22.5" hidden="1">
      <c r="A4833" s="103">
        <f>MAX(A$3:A4832)+1</f>
        <v>4545</v>
      </c>
      <c r="B4833" s="103">
        <v>331202004</v>
      </c>
      <c r="C4833" s="315" t="s">
        <v>8293</v>
      </c>
      <c r="D4833" s="103"/>
      <c r="E4833" s="103"/>
      <c r="F4833" s="114" t="s">
        <v>31</v>
      </c>
      <c r="G4833" s="114" t="s">
        <v>32</v>
      </c>
      <c r="H4833" s="312">
        <v>360</v>
      </c>
      <c r="I4833" s="312">
        <v>324</v>
      </c>
      <c r="J4833" s="312">
        <v>291.60000000000002</v>
      </c>
      <c r="K4833" s="103"/>
      <c r="L4833" s="114"/>
      <c r="M4833" s="114"/>
      <c r="N4833" s="103"/>
      <c r="O4833" s="103" t="s">
        <v>17</v>
      </c>
    </row>
    <row r="4834" spans="1:15" ht="22.5" hidden="1">
      <c r="A4834" s="103">
        <f>MAX(A$3:A4833)+1</f>
        <v>4546</v>
      </c>
      <c r="B4834" s="103">
        <v>331202005</v>
      </c>
      <c r="C4834" s="315" t="s">
        <v>8294</v>
      </c>
      <c r="D4834" s="103" t="s">
        <v>8295</v>
      </c>
      <c r="E4834" s="103"/>
      <c r="F4834" s="114" t="s">
        <v>3112</v>
      </c>
      <c r="G4834" s="114" t="s">
        <v>719</v>
      </c>
      <c r="H4834" s="308">
        <v>943</v>
      </c>
      <c r="I4834" s="308">
        <v>943</v>
      </c>
      <c r="J4834" s="308">
        <v>943</v>
      </c>
      <c r="K4834" s="105" t="s">
        <v>5969</v>
      </c>
      <c r="L4834" s="188"/>
      <c r="M4834" s="188"/>
      <c r="N4834" s="103"/>
      <c r="O4834" s="103" t="s">
        <v>786</v>
      </c>
    </row>
    <row r="4835" spans="1:15" ht="22.5" hidden="1">
      <c r="A4835" s="103">
        <f>MAX(A$3:A4834)+1</f>
        <v>4547</v>
      </c>
      <c r="B4835" s="103">
        <v>331202006</v>
      </c>
      <c r="C4835" s="315" t="s">
        <v>8296</v>
      </c>
      <c r="D4835" s="103"/>
      <c r="E4835" s="103"/>
      <c r="F4835" s="114" t="s">
        <v>31</v>
      </c>
      <c r="G4835" s="114" t="s">
        <v>719</v>
      </c>
      <c r="H4835" s="312">
        <v>480</v>
      </c>
      <c r="I4835" s="312">
        <v>432</v>
      </c>
      <c r="J4835" s="312">
        <v>388.8</v>
      </c>
      <c r="K4835" s="103"/>
      <c r="L4835" s="114"/>
      <c r="M4835" s="114"/>
      <c r="N4835" s="103"/>
      <c r="O4835" s="103" t="s">
        <v>17</v>
      </c>
    </row>
    <row r="4836" spans="1:15" ht="22.5" hidden="1">
      <c r="A4836" s="103">
        <f>MAX(A$3:A4835)+1</f>
        <v>4548</v>
      </c>
      <c r="B4836" s="103">
        <v>331202007</v>
      </c>
      <c r="C4836" s="303" t="s">
        <v>8297</v>
      </c>
      <c r="D4836" s="103"/>
      <c r="E4836" s="103"/>
      <c r="F4836" s="114" t="s">
        <v>31</v>
      </c>
      <c r="G4836" s="114" t="s">
        <v>719</v>
      </c>
      <c r="H4836" s="312">
        <v>480</v>
      </c>
      <c r="I4836" s="312">
        <v>432</v>
      </c>
      <c r="J4836" s="312">
        <v>388.8</v>
      </c>
      <c r="K4836" s="103"/>
      <c r="L4836" s="114"/>
      <c r="M4836" s="114"/>
      <c r="N4836" s="103"/>
      <c r="O4836" s="103" t="s">
        <v>17</v>
      </c>
    </row>
    <row r="4837" spans="1:15" ht="22.5" hidden="1">
      <c r="A4837" s="103">
        <f>MAX(A$3:A4836)+1</f>
        <v>4549</v>
      </c>
      <c r="B4837" s="103">
        <v>331202008</v>
      </c>
      <c r="C4837" s="315" t="s">
        <v>8298</v>
      </c>
      <c r="D4837" s="103" t="s">
        <v>8299</v>
      </c>
      <c r="E4837" s="103"/>
      <c r="F4837" s="114" t="s">
        <v>31</v>
      </c>
      <c r="G4837" s="114" t="s">
        <v>719</v>
      </c>
      <c r="H4837" s="312">
        <v>480</v>
      </c>
      <c r="I4837" s="312">
        <v>432</v>
      </c>
      <c r="J4837" s="312">
        <v>388.8</v>
      </c>
      <c r="K4837" s="103"/>
      <c r="L4837" s="114"/>
      <c r="M4837" s="114"/>
      <c r="N4837" s="103"/>
      <c r="O4837" s="103" t="s">
        <v>17</v>
      </c>
    </row>
    <row r="4838" spans="1:15" ht="22.5" hidden="1">
      <c r="A4838" s="103">
        <f>MAX(A$3:A4837)+1</f>
        <v>4550</v>
      </c>
      <c r="B4838" s="103">
        <v>331202009</v>
      </c>
      <c r="C4838" s="315" t="s">
        <v>8300</v>
      </c>
      <c r="D4838" s="103"/>
      <c r="E4838" s="103"/>
      <c r="F4838" s="114" t="s">
        <v>31</v>
      </c>
      <c r="G4838" s="114" t="s">
        <v>32</v>
      </c>
      <c r="H4838" s="312">
        <v>480</v>
      </c>
      <c r="I4838" s="312">
        <v>432</v>
      </c>
      <c r="J4838" s="312">
        <v>388.8</v>
      </c>
      <c r="K4838" s="103"/>
      <c r="L4838" s="114"/>
      <c r="M4838" s="114"/>
      <c r="N4838" s="103"/>
      <c r="O4838" s="103" t="s">
        <v>17</v>
      </c>
    </row>
    <row r="4839" spans="1:15" ht="22.5" hidden="1">
      <c r="A4839" s="103">
        <f>MAX(A$3:A4838)+1</f>
        <v>4551</v>
      </c>
      <c r="B4839" s="103">
        <v>331202010</v>
      </c>
      <c r="C4839" s="315" t="s">
        <v>8301</v>
      </c>
      <c r="D4839" s="103" t="s">
        <v>8302</v>
      </c>
      <c r="E4839" s="103"/>
      <c r="F4839" s="114" t="s">
        <v>31</v>
      </c>
      <c r="G4839" s="114" t="s">
        <v>719</v>
      </c>
      <c r="H4839" s="308">
        <v>643</v>
      </c>
      <c r="I4839" s="308">
        <v>643</v>
      </c>
      <c r="J4839" s="308">
        <v>643</v>
      </c>
      <c r="K4839" s="103"/>
      <c r="L4839" s="188"/>
      <c r="M4839" s="188"/>
      <c r="N4839" s="103"/>
      <c r="O4839" s="103" t="s">
        <v>786</v>
      </c>
    </row>
    <row r="4840" spans="1:15" ht="22.5" hidden="1">
      <c r="A4840" s="103">
        <f>MAX(A$3:A4839)+1</f>
        <v>4552</v>
      </c>
      <c r="B4840" s="103">
        <v>331202011</v>
      </c>
      <c r="C4840" s="315" t="s">
        <v>8303</v>
      </c>
      <c r="D4840" s="103"/>
      <c r="E4840" s="103"/>
      <c r="F4840" s="114" t="s">
        <v>31</v>
      </c>
      <c r="G4840" s="114" t="s">
        <v>719</v>
      </c>
      <c r="H4840" s="312">
        <v>480</v>
      </c>
      <c r="I4840" s="312">
        <v>432</v>
      </c>
      <c r="J4840" s="312">
        <v>388.8</v>
      </c>
      <c r="K4840" s="103"/>
      <c r="L4840" s="114"/>
      <c r="M4840" s="114"/>
      <c r="N4840" s="103"/>
      <c r="O4840" s="103" t="s">
        <v>17</v>
      </c>
    </row>
    <row r="4841" spans="1:15" ht="22.5" hidden="1">
      <c r="A4841" s="103">
        <f>MAX(A$3:A4840)+1</f>
        <v>4553</v>
      </c>
      <c r="B4841" s="103">
        <v>331202012</v>
      </c>
      <c r="C4841" s="315" t="s">
        <v>8304</v>
      </c>
      <c r="D4841" s="103"/>
      <c r="E4841" s="103"/>
      <c r="F4841" s="114" t="s">
        <v>31</v>
      </c>
      <c r="G4841" s="114" t="s">
        <v>32</v>
      </c>
      <c r="H4841" s="308">
        <v>3120</v>
      </c>
      <c r="I4841" s="308">
        <v>3120</v>
      </c>
      <c r="J4841" s="308">
        <v>3120</v>
      </c>
      <c r="K4841" s="103"/>
      <c r="L4841" s="188"/>
      <c r="M4841" s="188"/>
      <c r="N4841" s="103"/>
      <c r="O4841" s="103" t="s">
        <v>786</v>
      </c>
    </row>
    <row r="4842" spans="1:15" ht="22.5" hidden="1">
      <c r="A4842" s="103">
        <f>MAX(A$3:A4841)+1</f>
        <v>4554</v>
      </c>
      <c r="B4842" s="103">
        <v>331202013</v>
      </c>
      <c r="C4842" s="315" t="s">
        <v>8305</v>
      </c>
      <c r="D4842" s="103"/>
      <c r="E4842" s="103"/>
      <c r="F4842" s="114" t="s">
        <v>36</v>
      </c>
      <c r="G4842" s="114" t="s">
        <v>32</v>
      </c>
      <c r="H4842" s="312">
        <v>1200</v>
      </c>
      <c r="I4842" s="312">
        <v>1080</v>
      </c>
      <c r="J4842" s="312">
        <v>972</v>
      </c>
      <c r="K4842" s="103"/>
      <c r="L4842" s="114"/>
      <c r="M4842" s="114"/>
      <c r="N4842" s="103"/>
      <c r="O4842" s="103" t="s">
        <v>17</v>
      </c>
    </row>
    <row r="4843" spans="1:15" ht="22.5" hidden="1">
      <c r="A4843" s="103">
        <f>MAX(A$3:A4842)+1</f>
        <v>4555</v>
      </c>
      <c r="B4843" s="103">
        <v>331202014</v>
      </c>
      <c r="C4843" s="315" t="s">
        <v>8306</v>
      </c>
      <c r="D4843" s="103" t="s">
        <v>8307</v>
      </c>
      <c r="E4843" s="103"/>
      <c r="F4843" s="114" t="s">
        <v>36</v>
      </c>
      <c r="G4843" s="114" t="s">
        <v>719</v>
      </c>
      <c r="H4843" s="312">
        <v>1560</v>
      </c>
      <c r="I4843" s="312">
        <v>1404</v>
      </c>
      <c r="J4843" s="312">
        <v>1263.5999999999999</v>
      </c>
      <c r="K4843" s="103"/>
      <c r="L4843" s="114"/>
      <c r="M4843" s="114"/>
      <c r="N4843" s="103"/>
      <c r="O4843" s="103" t="s">
        <v>17</v>
      </c>
    </row>
    <row r="4844" spans="1:15" ht="22.5" hidden="1">
      <c r="A4844" s="103">
        <f>MAX(A$3:A4843)+1</f>
        <v>4556</v>
      </c>
      <c r="B4844" s="103">
        <v>331202015</v>
      </c>
      <c r="C4844" s="315" t="s">
        <v>8308</v>
      </c>
      <c r="D4844" s="103"/>
      <c r="E4844" s="103"/>
      <c r="F4844" s="114" t="s">
        <v>3112</v>
      </c>
      <c r="G4844" s="114" t="s">
        <v>32</v>
      </c>
      <c r="H4844" s="312">
        <v>1200</v>
      </c>
      <c r="I4844" s="312">
        <v>1080</v>
      </c>
      <c r="J4844" s="312">
        <v>972</v>
      </c>
      <c r="K4844" s="105" t="s">
        <v>5969</v>
      </c>
      <c r="L4844" s="114"/>
      <c r="M4844" s="114"/>
      <c r="N4844" s="103"/>
      <c r="O4844" s="103" t="s">
        <v>17</v>
      </c>
    </row>
    <row r="4845" spans="1:15" s="87" customFormat="1" ht="22.5" hidden="1">
      <c r="A4845" s="103"/>
      <c r="B4845" s="103">
        <v>331203</v>
      </c>
      <c r="C4845" s="103" t="s">
        <v>8309</v>
      </c>
      <c r="D4845" s="103"/>
      <c r="E4845" s="103"/>
      <c r="F4845" s="114"/>
      <c r="G4845" s="114"/>
      <c r="H4845" s="302"/>
      <c r="I4845" s="302"/>
      <c r="J4845" s="302"/>
      <c r="K4845" s="103"/>
      <c r="L4845" s="114"/>
      <c r="M4845" s="114"/>
      <c r="N4845" s="103"/>
      <c r="O4845" s="103" t="s">
        <v>17</v>
      </c>
    </row>
    <row r="4846" spans="1:15" ht="22.5" hidden="1">
      <c r="A4846" s="103">
        <f>MAX(A$3:A4845)+1</f>
        <v>4557</v>
      </c>
      <c r="B4846" s="103">
        <v>331203001</v>
      </c>
      <c r="C4846" s="315" t="s">
        <v>8310</v>
      </c>
      <c r="D4846" s="103" t="s">
        <v>8311</v>
      </c>
      <c r="E4846" s="103"/>
      <c r="F4846" s="114" t="s">
        <v>31</v>
      </c>
      <c r="G4846" s="114" t="s">
        <v>32</v>
      </c>
      <c r="H4846" s="312">
        <v>600</v>
      </c>
      <c r="I4846" s="312">
        <v>540</v>
      </c>
      <c r="J4846" s="312">
        <v>486</v>
      </c>
      <c r="K4846" s="103"/>
      <c r="L4846" s="114"/>
      <c r="M4846" s="114"/>
      <c r="N4846" s="103"/>
      <c r="O4846" s="103" t="s">
        <v>17</v>
      </c>
    </row>
    <row r="4847" spans="1:15" ht="22.5" hidden="1">
      <c r="A4847" s="103">
        <f>MAX(A$3:A4846)+1</f>
        <v>4558</v>
      </c>
      <c r="B4847" s="103">
        <v>331203002</v>
      </c>
      <c r="C4847" s="315" t="s">
        <v>8312</v>
      </c>
      <c r="D4847" s="103"/>
      <c r="E4847" s="103"/>
      <c r="F4847" s="114" t="s">
        <v>31</v>
      </c>
      <c r="G4847" s="114" t="s">
        <v>719</v>
      </c>
      <c r="H4847" s="312">
        <v>600</v>
      </c>
      <c r="I4847" s="312">
        <v>540</v>
      </c>
      <c r="J4847" s="312">
        <v>486</v>
      </c>
      <c r="K4847" s="103"/>
      <c r="L4847" s="114"/>
      <c r="M4847" s="114"/>
      <c r="N4847" s="103"/>
      <c r="O4847" s="103" t="s">
        <v>17</v>
      </c>
    </row>
    <row r="4848" spans="1:15" ht="22.5" hidden="1">
      <c r="A4848" s="103">
        <f>MAX(A$3:A4847)+1</f>
        <v>4559</v>
      </c>
      <c r="B4848" s="103">
        <v>331203003</v>
      </c>
      <c r="C4848" s="315" t="s">
        <v>8313</v>
      </c>
      <c r="D4848" s="103"/>
      <c r="E4848" s="103"/>
      <c r="F4848" s="114" t="s">
        <v>31</v>
      </c>
      <c r="G4848" s="114" t="s">
        <v>32</v>
      </c>
      <c r="H4848" s="312">
        <v>600</v>
      </c>
      <c r="I4848" s="312">
        <v>540</v>
      </c>
      <c r="J4848" s="312">
        <v>486</v>
      </c>
      <c r="K4848" s="103"/>
      <c r="L4848" s="114"/>
      <c r="M4848" s="114"/>
      <c r="N4848" s="103"/>
      <c r="O4848" s="103" t="s">
        <v>17</v>
      </c>
    </row>
    <row r="4849" spans="1:15" ht="22.5" hidden="1">
      <c r="A4849" s="103">
        <f>MAX(A$3:A4848)+1</f>
        <v>4560</v>
      </c>
      <c r="B4849" s="103">
        <v>331203004</v>
      </c>
      <c r="C4849" s="315" t="s">
        <v>8314</v>
      </c>
      <c r="D4849" s="103"/>
      <c r="E4849" s="103"/>
      <c r="F4849" s="114" t="s">
        <v>31</v>
      </c>
      <c r="G4849" s="114" t="s">
        <v>32</v>
      </c>
      <c r="H4849" s="312">
        <v>480</v>
      </c>
      <c r="I4849" s="312">
        <v>432</v>
      </c>
      <c r="J4849" s="312">
        <v>388.8</v>
      </c>
      <c r="K4849" s="103"/>
      <c r="L4849" s="114"/>
      <c r="M4849" s="114"/>
      <c r="N4849" s="103"/>
      <c r="O4849" s="103" t="s">
        <v>17</v>
      </c>
    </row>
    <row r="4850" spans="1:15" ht="22.5" hidden="1">
      <c r="A4850" s="103">
        <f>MAX(A$3:A4849)+1</f>
        <v>4561</v>
      </c>
      <c r="B4850" s="103">
        <v>331203005</v>
      </c>
      <c r="C4850" s="315" t="s">
        <v>8315</v>
      </c>
      <c r="D4850" s="103"/>
      <c r="E4850" s="103"/>
      <c r="F4850" s="114" t="s">
        <v>31</v>
      </c>
      <c r="G4850" s="114" t="s">
        <v>32</v>
      </c>
      <c r="H4850" s="312">
        <v>480</v>
      </c>
      <c r="I4850" s="312">
        <v>432</v>
      </c>
      <c r="J4850" s="312">
        <v>388.8</v>
      </c>
      <c r="K4850" s="103"/>
      <c r="L4850" s="114"/>
      <c r="M4850" s="114"/>
      <c r="N4850" s="103"/>
      <c r="O4850" s="103" t="s">
        <v>17</v>
      </c>
    </row>
    <row r="4851" spans="1:15" ht="22.5" hidden="1">
      <c r="A4851" s="103">
        <f>MAX(A$3:A4850)+1</f>
        <v>4562</v>
      </c>
      <c r="B4851" s="103">
        <v>331203006</v>
      </c>
      <c r="C4851" s="317" t="s">
        <v>8316</v>
      </c>
      <c r="D4851" s="154"/>
      <c r="E4851" s="154"/>
      <c r="F4851" s="114" t="s">
        <v>31</v>
      </c>
      <c r="G4851" s="188" t="s">
        <v>719</v>
      </c>
      <c r="H4851" s="302">
        <v>656</v>
      </c>
      <c r="I4851" s="302">
        <v>656</v>
      </c>
      <c r="J4851" s="302">
        <v>656</v>
      </c>
      <c r="K4851" s="154"/>
      <c r="L4851" s="114"/>
      <c r="M4851" s="188"/>
      <c r="N4851" s="114"/>
      <c r="O4851" s="103" t="s">
        <v>915</v>
      </c>
    </row>
    <row r="4852" spans="1:15" ht="22.5" hidden="1">
      <c r="A4852" s="103">
        <f>MAX(A$3:A4851)+1</f>
        <v>4563</v>
      </c>
      <c r="B4852" s="103" t="s">
        <v>8317</v>
      </c>
      <c r="C4852" s="181" t="s">
        <v>8318</v>
      </c>
      <c r="D4852" s="103"/>
      <c r="E4852" s="103"/>
      <c r="F4852" s="114" t="s">
        <v>31</v>
      </c>
      <c r="G4852" s="114" t="s">
        <v>32</v>
      </c>
      <c r="H4852" s="302">
        <f t="shared" ref="H4852:J4852" si="40">1.5*100</f>
        <v>150</v>
      </c>
      <c r="I4852" s="302">
        <f t="shared" si="40"/>
        <v>150</v>
      </c>
      <c r="J4852" s="302">
        <f t="shared" si="40"/>
        <v>150</v>
      </c>
      <c r="K4852" s="244" t="s">
        <v>8318</v>
      </c>
      <c r="L4852" s="114"/>
      <c r="M4852" s="114"/>
      <c r="N4852" s="103"/>
      <c r="O4852" s="103" t="s">
        <v>17</v>
      </c>
    </row>
    <row r="4853" spans="1:15" ht="22.5" hidden="1">
      <c r="A4853" s="103">
        <f>MAX(A$3:A4852)+1</f>
        <v>4564</v>
      </c>
      <c r="B4853" s="103">
        <v>331203007</v>
      </c>
      <c r="C4853" s="315" t="s">
        <v>8319</v>
      </c>
      <c r="D4853" s="103"/>
      <c r="E4853" s="103"/>
      <c r="F4853" s="114" t="s">
        <v>23</v>
      </c>
      <c r="G4853" s="114" t="s">
        <v>32</v>
      </c>
      <c r="H4853" s="312">
        <v>360</v>
      </c>
      <c r="I4853" s="312">
        <v>324</v>
      </c>
      <c r="J4853" s="312">
        <v>291.60000000000002</v>
      </c>
      <c r="K4853" s="103"/>
      <c r="L4853" s="114"/>
      <c r="M4853" s="114"/>
      <c r="N4853" s="103"/>
      <c r="O4853" s="103" t="s">
        <v>17</v>
      </c>
    </row>
    <row r="4854" spans="1:15" ht="22.5" hidden="1">
      <c r="A4854" s="103">
        <f>MAX(A$3:A4853)+1</f>
        <v>4565</v>
      </c>
      <c r="B4854" s="103">
        <v>331203008</v>
      </c>
      <c r="C4854" s="315" t="s">
        <v>8320</v>
      </c>
      <c r="D4854" s="103"/>
      <c r="E4854" s="103"/>
      <c r="F4854" s="114" t="s">
        <v>907</v>
      </c>
      <c r="G4854" s="114" t="s">
        <v>32</v>
      </c>
      <c r="H4854" s="312">
        <v>360</v>
      </c>
      <c r="I4854" s="312">
        <v>324</v>
      </c>
      <c r="J4854" s="312">
        <v>291.60000000000002</v>
      </c>
      <c r="K4854" s="105" t="s">
        <v>5328</v>
      </c>
      <c r="L4854" s="114"/>
      <c r="M4854" s="114"/>
      <c r="N4854" s="103"/>
      <c r="O4854" s="103" t="s">
        <v>17</v>
      </c>
    </row>
    <row r="4855" spans="1:15" ht="22.5" hidden="1">
      <c r="A4855" s="103">
        <f>MAX(A$3:A4854)+1</f>
        <v>4566</v>
      </c>
      <c r="B4855" s="103">
        <v>331203009</v>
      </c>
      <c r="C4855" s="315" t="s">
        <v>8321</v>
      </c>
      <c r="D4855" s="103"/>
      <c r="E4855" s="103"/>
      <c r="F4855" s="114" t="s">
        <v>907</v>
      </c>
      <c r="G4855" s="114" t="s">
        <v>32</v>
      </c>
      <c r="H4855" s="312">
        <v>360</v>
      </c>
      <c r="I4855" s="312">
        <v>324</v>
      </c>
      <c r="J4855" s="312">
        <v>291.60000000000002</v>
      </c>
      <c r="K4855" s="105" t="s">
        <v>5328</v>
      </c>
      <c r="L4855" s="114"/>
      <c r="M4855" s="114"/>
      <c r="N4855" s="103"/>
      <c r="O4855" s="103" t="s">
        <v>17</v>
      </c>
    </row>
    <row r="4856" spans="1:15" ht="22.5" hidden="1">
      <c r="A4856" s="103">
        <f>MAX(A$3:A4855)+1</f>
        <v>4567</v>
      </c>
      <c r="B4856" s="103">
        <v>331203010</v>
      </c>
      <c r="C4856" s="315" t="s">
        <v>8322</v>
      </c>
      <c r="D4856" s="103"/>
      <c r="E4856" s="103"/>
      <c r="F4856" s="114" t="s">
        <v>23</v>
      </c>
      <c r="G4856" s="114" t="s">
        <v>32</v>
      </c>
      <c r="H4856" s="312">
        <v>360</v>
      </c>
      <c r="I4856" s="312">
        <v>324</v>
      </c>
      <c r="J4856" s="312">
        <v>291.60000000000002</v>
      </c>
      <c r="K4856" s="103"/>
      <c r="L4856" s="114"/>
      <c r="M4856" s="114"/>
      <c r="N4856" s="103"/>
      <c r="O4856" s="103" t="s">
        <v>17</v>
      </c>
    </row>
    <row r="4857" spans="1:15" ht="22.5" hidden="1">
      <c r="A4857" s="103">
        <f>MAX(A$3:A4856)+1</f>
        <v>4568</v>
      </c>
      <c r="B4857" s="103">
        <v>331203011</v>
      </c>
      <c r="C4857" s="315" t="s">
        <v>8323</v>
      </c>
      <c r="D4857" s="103"/>
      <c r="E4857" s="103"/>
      <c r="F4857" s="114" t="s">
        <v>907</v>
      </c>
      <c r="G4857" s="114" t="s">
        <v>719</v>
      </c>
      <c r="H4857" s="312">
        <v>600</v>
      </c>
      <c r="I4857" s="312">
        <v>540</v>
      </c>
      <c r="J4857" s="312">
        <v>486</v>
      </c>
      <c r="K4857" s="105" t="s">
        <v>5328</v>
      </c>
      <c r="L4857" s="114"/>
      <c r="M4857" s="114"/>
      <c r="N4857" s="103"/>
      <c r="O4857" s="103" t="s">
        <v>17</v>
      </c>
    </row>
    <row r="4858" spans="1:15" ht="22.5" hidden="1">
      <c r="A4858" s="103">
        <f>MAX(A$3:A4857)+1</f>
        <v>4569</v>
      </c>
      <c r="B4858" s="103">
        <v>331203012</v>
      </c>
      <c r="C4858" s="315" t="s">
        <v>8324</v>
      </c>
      <c r="D4858" s="103"/>
      <c r="E4858" s="103"/>
      <c r="F4858" s="114" t="s">
        <v>31</v>
      </c>
      <c r="G4858" s="114" t="s">
        <v>32</v>
      </c>
      <c r="H4858" s="312">
        <v>600</v>
      </c>
      <c r="I4858" s="312">
        <v>540</v>
      </c>
      <c r="J4858" s="312">
        <v>486</v>
      </c>
      <c r="K4858" s="103"/>
      <c r="L4858" s="114"/>
      <c r="M4858" s="114"/>
      <c r="N4858" s="103"/>
      <c r="O4858" s="103" t="s">
        <v>17</v>
      </c>
    </row>
    <row r="4859" spans="1:15" ht="22.5" hidden="1">
      <c r="A4859" s="103">
        <f>MAX(A$3:A4858)+1</f>
        <v>4570</v>
      </c>
      <c r="B4859" s="103">
        <v>331203013</v>
      </c>
      <c r="C4859" s="315" t="s">
        <v>8280</v>
      </c>
      <c r="D4859" s="103"/>
      <c r="E4859" s="103"/>
      <c r="F4859" s="114" t="s">
        <v>23</v>
      </c>
      <c r="G4859" s="114" t="s">
        <v>32</v>
      </c>
      <c r="H4859" s="312">
        <v>660</v>
      </c>
      <c r="I4859" s="312">
        <v>594</v>
      </c>
      <c r="J4859" s="312">
        <v>534.6</v>
      </c>
      <c r="K4859" s="103"/>
      <c r="L4859" s="114"/>
      <c r="M4859" s="114"/>
      <c r="N4859" s="103"/>
      <c r="O4859" s="103" t="s">
        <v>17</v>
      </c>
    </row>
    <row r="4860" spans="1:15" ht="22.5" hidden="1">
      <c r="A4860" s="103">
        <f>MAX(A$3:A4859)+1</f>
        <v>4571</v>
      </c>
      <c r="B4860" s="103">
        <v>331203014</v>
      </c>
      <c r="C4860" s="103" t="s">
        <v>8325</v>
      </c>
      <c r="D4860" s="103" t="s">
        <v>8326</v>
      </c>
      <c r="E4860" s="103"/>
      <c r="F4860" s="114" t="s">
        <v>23</v>
      </c>
      <c r="G4860" s="114" t="s">
        <v>6452</v>
      </c>
      <c r="H4860" s="302" t="s">
        <v>56</v>
      </c>
      <c r="I4860" s="302" t="s">
        <v>56</v>
      </c>
      <c r="J4860" s="302" t="s">
        <v>56</v>
      </c>
      <c r="K4860" s="103" t="s">
        <v>94</v>
      </c>
      <c r="L4860" s="114"/>
      <c r="M4860" s="114"/>
      <c r="N4860" s="103"/>
      <c r="O4860" s="103" t="s">
        <v>17</v>
      </c>
    </row>
    <row r="4861" spans="1:15" s="87" customFormat="1" ht="22.5" hidden="1">
      <c r="A4861" s="103"/>
      <c r="B4861" s="103">
        <v>331204</v>
      </c>
      <c r="C4861" s="103" t="s">
        <v>8327</v>
      </c>
      <c r="D4861" s="103"/>
      <c r="E4861" s="103"/>
      <c r="F4861" s="114"/>
      <c r="G4861" s="114"/>
      <c r="H4861" s="302"/>
      <c r="I4861" s="302"/>
      <c r="J4861" s="302"/>
      <c r="K4861" s="103"/>
      <c r="L4861" s="114"/>
      <c r="M4861" s="114"/>
      <c r="N4861" s="103"/>
      <c r="O4861" s="103" t="s">
        <v>17</v>
      </c>
    </row>
    <row r="4862" spans="1:15" ht="22.5" hidden="1">
      <c r="A4862" s="103">
        <f>MAX(A$3:A4861)+1</f>
        <v>4572</v>
      </c>
      <c r="B4862" s="103">
        <v>331204001</v>
      </c>
      <c r="C4862" s="315" t="s">
        <v>5231</v>
      </c>
      <c r="D4862" s="103"/>
      <c r="E4862" s="103"/>
      <c r="F4862" s="114" t="s">
        <v>31</v>
      </c>
      <c r="G4862" s="114" t="s">
        <v>32</v>
      </c>
      <c r="H4862" s="312">
        <v>240</v>
      </c>
      <c r="I4862" s="312">
        <v>216</v>
      </c>
      <c r="J4862" s="312">
        <v>194.4</v>
      </c>
      <c r="K4862" s="103"/>
      <c r="L4862" s="114"/>
      <c r="M4862" s="114"/>
      <c r="N4862" s="103"/>
      <c r="O4862" s="103" t="s">
        <v>17</v>
      </c>
    </row>
    <row r="4863" spans="1:15" ht="22.5" hidden="1">
      <c r="A4863" s="103">
        <f>MAX(A$3:A4862)+1</f>
        <v>4573</v>
      </c>
      <c r="B4863" s="103">
        <v>331204002</v>
      </c>
      <c r="C4863" s="315" t="s">
        <v>8328</v>
      </c>
      <c r="D4863" s="103" t="s">
        <v>8329</v>
      </c>
      <c r="E4863" s="103"/>
      <c r="F4863" s="114" t="s">
        <v>31</v>
      </c>
      <c r="G4863" s="114" t="s">
        <v>32</v>
      </c>
      <c r="H4863" s="308">
        <v>337</v>
      </c>
      <c r="I4863" s="308">
        <v>337</v>
      </c>
      <c r="J4863" s="308">
        <v>337</v>
      </c>
      <c r="K4863" s="103"/>
      <c r="L4863" s="188"/>
      <c r="M4863" s="188"/>
      <c r="N4863" s="103"/>
      <c r="O4863" s="103" t="s">
        <v>786</v>
      </c>
    </row>
    <row r="4864" spans="1:15" ht="22.5" hidden="1">
      <c r="A4864" s="103">
        <f>MAX(A$3:A4863)+1</f>
        <v>4574</v>
      </c>
      <c r="B4864" s="103">
        <v>331204003</v>
      </c>
      <c r="C4864" s="315" t="s">
        <v>8330</v>
      </c>
      <c r="D4864" s="103"/>
      <c r="E4864" s="103"/>
      <c r="F4864" s="114" t="s">
        <v>3112</v>
      </c>
      <c r="G4864" s="114" t="s">
        <v>32</v>
      </c>
      <c r="H4864" s="312">
        <v>624</v>
      </c>
      <c r="I4864" s="312">
        <v>561.6</v>
      </c>
      <c r="J4864" s="312">
        <v>505.44</v>
      </c>
      <c r="K4864" s="105" t="s">
        <v>5969</v>
      </c>
      <c r="L4864" s="114"/>
      <c r="M4864" s="114"/>
      <c r="N4864" s="103"/>
      <c r="O4864" s="103" t="s">
        <v>17</v>
      </c>
    </row>
    <row r="4865" spans="1:15" ht="22.5" hidden="1">
      <c r="A4865" s="103">
        <f>MAX(A$3:A4864)+1</f>
        <v>4575</v>
      </c>
      <c r="B4865" s="103">
        <v>331204004</v>
      </c>
      <c r="C4865" s="315" t="s">
        <v>8331</v>
      </c>
      <c r="D4865" s="103"/>
      <c r="E4865" s="103"/>
      <c r="F4865" s="114" t="s">
        <v>31</v>
      </c>
      <c r="G4865" s="114" t="s">
        <v>32</v>
      </c>
      <c r="H4865" s="312">
        <v>312</v>
      </c>
      <c r="I4865" s="312">
        <v>280.8</v>
      </c>
      <c r="J4865" s="312">
        <v>252.72</v>
      </c>
      <c r="K4865" s="103"/>
      <c r="L4865" s="114"/>
      <c r="M4865" s="114"/>
      <c r="N4865" s="103"/>
      <c r="O4865" s="103" t="s">
        <v>17</v>
      </c>
    </row>
    <row r="4866" spans="1:15" ht="22.5" hidden="1">
      <c r="A4866" s="103">
        <f>MAX(A$3:A4865)+1</f>
        <v>4576</v>
      </c>
      <c r="B4866" s="103">
        <v>331204005</v>
      </c>
      <c r="C4866" s="315" t="s">
        <v>8332</v>
      </c>
      <c r="D4866" s="103"/>
      <c r="E4866" s="103"/>
      <c r="F4866" s="114" t="s">
        <v>23</v>
      </c>
      <c r="G4866" s="114" t="s">
        <v>32</v>
      </c>
      <c r="H4866" s="312">
        <v>1560</v>
      </c>
      <c r="I4866" s="312">
        <v>1404</v>
      </c>
      <c r="J4866" s="312">
        <v>1263.5999999999999</v>
      </c>
      <c r="K4866" s="103"/>
      <c r="L4866" s="114"/>
      <c r="M4866" s="114"/>
      <c r="N4866" s="103"/>
      <c r="O4866" s="103" t="s">
        <v>17</v>
      </c>
    </row>
    <row r="4867" spans="1:15" ht="22.5" hidden="1">
      <c r="A4867" s="103">
        <f>MAX(A$3:A4866)+1</f>
        <v>4577</v>
      </c>
      <c r="B4867" s="103">
        <v>331204006</v>
      </c>
      <c r="C4867" s="315" t="s">
        <v>8333</v>
      </c>
      <c r="D4867" s="103" t="s">
        <v>8334</v>
      </c>
      <c r="E4867" s="103"/>
      <c r="F4867" s="114" t="s">
        <v>31</v>
      </c>
      <c r="G4867" s="114" t="s">
        <v>32</v>
      </c>
      <c r="H4867" s="312">
        <v>540</v>
      </c>
      <c r="I4867" s="312">
        <v>486</v>
      </c>
      <c r="J4867" s="312">
        <v>437.4</v>
      </c>
      <c r="K4867" s="103"/>
      <c r="L4867" s="114"/>
      <c r="M4867" s="114"/>
      <c r="N4867" s="103"/>
      <c r="O4867" s="103" t="s">
        <v>17</v>
      </c>
    </row>
    <row r="4868" spans="1:15" ht="22.5" hidden="1">
      <c r="A4868" s="103">
        <f>MAX(A$3:A4867)+1</f>
        <v>4578</v>
      </c>
      <c r="B4868" s="103">
        <v>331204007</v>
      </c>
      <c r="C4868" s="315" t="s">
        <v>8335</v>
      </c>
      <c r="D4868" s="103" t="s">
        <v>8336</v>
      </c>
      <c r="E4868" s="103"/>
      <c r="F4868" s="114" t="s">
        <v>31</v>
      </c>
      <c r="G4868" s="114" t="s">
        <v>32</v>
      </c>
      <c r="H4868" s="312">
        <v>840</v>
      </c>
      <c r="I4868" s="312">
        <v>756</v>
      </c>
      <c r="J4868" s="312">
        <v>680.4</v>
      </c>
      <c r="K4868" s="103"/>
      <c r="L4868" s="114"/>
      <c r="M4868" s="114"/>
      <c r="N4868" s="103"/>
      <c r="O4868" s="103" t="s">
        <v>17</v>
      </c>
    </row>
    <row r="4869" spans="1:15" ht="22.5" hidden="1">
      <c r="A4869" s="103">
        <f>MAX(A$3:A4868)+1</f>
        <v>4579</v>
      </c>
      <c r="B4869" s="103">
        <v>331204008</v>
      </c>
      <c r="C4869" s="315" t="s">
        <v>8337</v>
      </c>
      <c r="D4869" s="103" t="s">
        <v>8336</v>
      </c>
      <c r="E4869" s="103"/>
      <c r="F4869" s="114" t="s">
        <v>31</v>
      </c>
      <c r="G4869" s="114" t="s">
        <v>32</v>
      </c>
      <c r="H4869" s="312">
        <v>1080</v>
      </c>
      <c r="I4869" s="312">
        <v>972</v>
      </c>
      <c r="J4869" s="312">
        <v>874.8</v>
      </c>
      <c r="K4869" s="103"/>
      <c r="L4869" s="114"/>
      <c r="M4869" s="114"/>
      <c r="N4869" s="103"/>
      <c r="O4869" s="103" t="s">
        <v>17</v>
      </c>
    </row>
    <row r="4870" spans="1:15" ht="22.5" hidden="1">
      <c r="A4870" s="103">
        <f>MAX(A$3:A4869)+1</f>
        <v>4580</v>
      </c>
      <c r="B4870" s="103">
        <v>331204009</v>
      </c>
      <c r="C4870" s="315" t="s">
        <v>8338</v>
      </c>
      <c r="D4870" s="103"/>
      <c r="E4870" s="103"/>
      <c r="F4870" s="114" t="s">
        <v>31</v>
      </c>
      <c r="G4870" s="114" t="s">
        <v>32</v>
      </c>
      <c r="H4870" s="312">
        <v>1080</v>
      </c>
      <c r="I4870" s="312">
        <v>972</v>
      </c>
      <c r="J4870" s="312">
        <v>874.8</v>
      </c>
      <c r="K4870" s="103"/>
      <c r="L4870" s="114"/>
      <c r="M4870" s="114"/>
      <c r="N4870" s="103"/>
      <c r="O4870" s="103" t="s">
        <v>17</v>
      </c>
    </row>
    <row r="4871" spans="1:15" ht="22.5" hidden="1">
      <c r="A4871" s="103">
        <f>MAX(A$3:A4870)+1</f>
        <v>4581</v>
      </c>
      <c r="B4871" s="103" t="s">
        <v>8339</v>
      </c>
      <c r="C4871" s="181" t="s">
        <v>8340</v>
      </c>
      <c r="D4871" s="103"/>
      <c r="E4871" s="103"/>
      <c r="F4871" s="114" t="s">
        <v>31</v>
      </c>
      <c r="G4871" s="114" t="s">
        <v>32</v>
      </c>
      <c r="H4871" s="302">
        <v>300</v>
      </c>
      <c r="I4871" s="302">
        <v>300</v>
      </c>
      <c r="J4871" s="302">
        <v>300</v>
      </c>
      <c r="K4871" s="244" t="s">
        <v>8340</v>
      </c>
      <c r="L4871" s="114"/>
      <c r="M4871" s="114"/>
      <c r="N4871" s="103"/>
      <c r="O4871" s="103" t="s">
        <v>17</v>
      </c>
    </row>
    <row r="4872" spans="1:15" ht="22.5" hidden="1">
      <c r="A4872" s="103">
        <f>MAX(A$3:A4871)+1</f>
        <v>4582</v>
      </c>
      <c r="B4872" s="103">
        <v>331204010</v>
      </c>
      <c r="C4872" s="315" t="s">
        <v>8341</v>
      </c>
      <c r="D4872" s="103" t="s">
        <v>8342</v>
      </c>
      <c r="E4872" s="103" t="s">
        <v>6029</v>
      </c>
      <c r="F4872" s="114" t="s">
        <v>3112</v>
      </c>
      <c r="G4872" s="114" t="s">
        <v>32</v>
      </c>
      <c r="H4872" s="312">
        <v>1560</v>
      </c>
      <c r="I4872" s="312">
        <v>1404</v>
      </c>
      <c r="J4872" s="312">
        <v>1263.5999999999999</v>
      </c>
      <c r="K4872" s="105" t="s">
        <v>5969</v>
      </c>
      <c r="L4872" s="114"/>
      <c r="M4872" s="114"/>
      <c r="N4872" s="103"/>
      <c r="O4872" s="103" t="s">
        <v>17</v>
      </c>
    </row>
    <row r="4873" spans="1:15" ht="22.5" hidden="1">
      <c r="A4873" s="103">
        <f>MAX(A$3:A4872)+1</f>
        <v>4583</v>
      </c>
      <c r="B4873" s="103">
        <v>331204011</v>
      </c>
      <c r="C4873" s="315" t="s">
        <v>8343</v>
      </c>
      <c r="D4873" s="103" t="s">
        <v>8344</v>
      </c>
      <c r="E4873" s="103" t="s">
        <v>6029</v>
      </c>
      <c r="F4873" s="114" t="s">
        <v>23</v>
      </c>
      <c r="G4873" s="114" t="s">
        <v>32</v>
      </c>
      <c r="H4873" s="308">
        <v>3545</v>
      </c>
      <c r="I4873" s="308">
        <v>3545</v>
      </c>
      <c r="J4873" s="308">
        <v>3545</v>
      </c>
      <c r="K4873" s="103"/>
      <c r="L4873" s="188"/>
      <c r="M4873" s="188"/>
      <c r="N4873" s="103"/>
      <c r="O4873" s="103" t="s">
        <v>786</v>
      </c>
    </row>
    <row r="4874" spans="1:15" ht="22.5" hidden="1">
      <c r="A4874" s="103">
        <f>MAX(A$3:A4873)+1</f>
        <v>4584</v>
      </c>
      <c r="B4874" s="103">
        <v>331204012</v>
      </c>
      <c r="C4874" s="315" t="s">
        <v>8345</v>
      </c>
      <c r="D4874" s="103"/>
      <c r="E4874" s="103" t="s">
        <v>6029</v>
      </c>
      <c r="F4874" s="114" t="s">
        <v>23</v>
      </c>
      <c r="G4874" s="114" t="s">
        <v>32</v>
      </c>
      <c r="H4874" s="312">
        <v>1080</v>
      </c>
      <c r="I4874" s="312">
        <v>972</v>
      </c>
      <c r="J4874" s="312">
        <v>874.8</v>
      </c>
      <c r="K4874" s="103"/>
      <c r="L4874" s="114"/>
      <c r="M4874" s="114"/>
      <c r="N4874" s="103"/>
      <c r="O4874" s="103" t="s">
        <v>17</v>
      </c>
    </row>
    <row r="4875" spans="1:15" ht="22.5" hidden="1">
      <c r="A4875" s="103">
        <f>MAX(A$3:A4874)+1</f>
        <v>4585</v>
      </c>
      <c r="B4875" s="103">
        <v>331204013</v>
      </c>
      <c r="C4875" s="315" t="s">
        <v>8346</v>
      </c>
      <c r="D4875" s="103" t="s">
        <v>8347</v>
      </c>
      <c r="E4875" s="103"/>
      <c r="F4875" s="114" t="s">
        <v>3112</v>
      </c>
      <c r="G4875" s="114" t="s">
        <v>32</v>
      </c>
      <c r="H4875" s="312">
        <v>1080</v>
      </c>
      <c r="I4875" s="312">
        <v>972</v>
      </c>
      <c r="J4875" s="312">
        <v>874.8</v>
      </c>
      <c r="K4875" s="105" t="s">
        <v>5969</v>
      </c>
      <c r="L4875" s="114"/>
      <c r="M4875" s="114"/>
      <c r="N4875" s="103"/>
      <c r="O4875" s="103" t="s">
        <v>17</v>
      </c>
    </row>
    <row r="4876" spans="1:15" ht="22.5" hidden="1">
      <c r="A4876" s="103">
        <f>MAX(A$3:A4875)+1</f>
        <v>4586</v>
      </c>
      <c r="B4876" s="103">
        <v>331204014</v>
      </c>
      <c r="C4876" s="315" t="s">
        <v>8348</v>
      </c>
      <c r="D4876" s="103" t="s">
        <v>8349</v>
      </c>
      <c r="E4876" s="103" t="s">
        <v>6029</v>
      </c>
      <c r="F4876" s="114" t="s">
        <v>23</v>
      </c>
      <c r="G4876" s="114" t="s">
        <v>32</v>
      </c>
      <c r="H4876" s="312">
        <v>1080</v>
      </c>
      <c r="I4876" s="312">
        <v>972</v>
      </c>
      <c r="J4876" s="312">
        <v>874.8</v>
      </c>
      <c r="K4876" s="103"/>
      <c r="L4876" s="114"/>
      <c r="M4876" s="114"/>
      <c r="N4876" s="103"/>
      <c r="O4876" s="103" t="s">
        <v>17</v>
      </c>
    </row>
    <row r="4877" spans="1:15" ht="22.5" hidden="1">
      <c r="A4877" s="103">
        <f>MAX(A$3:A4876)+1</f>
        <v>4587</v>
      </c>
      <c r="B4877" s="103">
        <v>331204015</v>
      </c>
      <c r="C4877" s="315" t="s">
        <v>8350</v>
      </c>
      <c r="D4877" s="103"/>
      <c r="E4877" s="103"/>
      <c r="F4877" s="114" t="s">
        <v>3112</v>
      </c>
      <c r="G4877" s="114" t="s">
        <v>32</v>
      </c>
      <c r="H4877" s="312">
        <v>1200</v>
      </c>
      <c r="I4877" s="312">
        <v>1080</v>
      </c>
      <c r="J4877" s="312">
        <v>972</v>
      </c>
      <c r="K4877" s="105" t="s">
        <v>5969</v>
      </c>
      <c r="L4877" s="114"/>
      <c r="M4877" s="114"/>
      <c r="N4877" s="103"/>
      <c r="O4877" s="103" t="s">
        <v>17</v>
      </c>
    </row>
    <row r="4878" spans="1:15" ht="33.75" hidden="1">
      <c r="A4878" s="103">
        <f>MAX(A$3:A4877)+1</f>
        <v>4588</v>
      </c>
      <c r="B4878" s="103" t="s">
        <v>8351</v>
      </c>
      <c r="C4878" s="181" t="s">
        <v>8352</v>
      </c>
      <c r="D4878" s="103"/>
      <c r="E4878" s="103"/>
      <c r="F4878" s="114" t="s">
        <v>3112</v>
      </c>
      <c r="G4878" s="114" t="s">
        <v>32</v>
      </c>
      <c r="H4878" s="302">
        <v>300</v>
      </c>
      <c r="I4878" s="302">
        <v>300</v>
      </c>
      <c r="J4878" s="302">
        <v>300</v>
      </c>
      <c r="K4878" s="105" t="s">
        <v>8353</v>
      </c>
      <c r="L4878" s="114"/>
      <c r="M4878" s="114"/>
      <c r="N4878" s="103"/>
      <c r="O4878" s="103" t="s">
        <v>17</v>
      </c>
    </row>
    <row r="4879" spans="1:15" ht="22.5" hidden="1">
      <c r="A4879" s="103">
        <f>MAX(A$3:A4878)+1</f>
        <v>4589</v>
      </c>
      <c r="B4879" s="103">
        <v>331204016</v>
      </c>
      <c r="C4879" s="315" t="s">
        <v>8354</v>
      </c>
      <c r="D4879" s="103"/>
      <c r="E4879" s="103"/>
      <c r="F4879" s="114" t="s">
        <v>23</v>
      </c>
      <c r="G4879" s="114" t="s">
        <v>32</v>
      </c>
      <c r="H4879" s="312">
        <v>600</v>
      </c>
      <c r="I4879" s="312">
        <v>540</v>
      </c>
      <c r="J4879" s="312">
        <v>486</v>
      </c>
      <c r="K4879" s="103"/>
      <c r="L4879" s="114"/>
      <c r="M4879" s="114"/>
      <c r="N4879" s="103"/>
      <c r="O4879" s="103" t="s">
        <v>17</v>
      </c>
    </row>
    <row r="4880" spans="1:15" ht="22.5" hidden="1">
      <c r="A4880" s="103">
        <f>MAX(A$3:A4879)+1</f>
        <v>4590</v>
      </c>
      <c r="B4880" s="103">
        <v>331204017</v>
      </c>
      <c r="C4880" s="315" t="s">
        <v>8355</v>
      </c>
      <c r="D4880" s="103"/>
      <c r="E4880" s="103"/>
      <c r="F4880" s="114" t="s">
        <v>23</v>
      </c>
      <c r="G4880" s="114" t="s">
        <v>32</v>
      </c>
      <c r="H4880" s="312">
        <v>1200</v>
      </c>
      <c r="I4880" s="312">
        <v>1080</v>
      </c>
      <c r="J4880" s="312">
        <v>972</v>
      </c>
      <c r="K4880" s="103"/>
      <c r="L4880" s="114"/>
      <c r="M4880" s="114"/>
      <c r="N4880" s="103"/>
      <c r="O4880" s="103" t="s">
        <v>17</v>
      </c>
    </row>
    <row r="4881" spans="1:15" ht="22.5" hidden="1">
      <c r="A4881" s="103">
        <f>MAX(A$3:A4880)+1</f>
        <v>4591</v>
      </c>
      <c r="B4881" s="103">
        <v>331204018</v>
      </c>
      <c r="C4881" s="315" t="s">
        <v>8356</v>
      </c>
      <c r="D4881" s="103"/>
      <c r="E4881" s="103"/>
      <c r="F4881" s="114" t="s">
        <v>23</v>
      </c>
      <c r="G4881" s="114" t="s">
        <v>32</v>
      </c>
      <c r="H4881" s="312">
        <v>600</v>
      </c>
      <c r="I4881" s="312">
        <v>540</v>
      </c>
      <c r="J4881" s="312">
        <v>486</v>
      </c>
      <c r="K4881" s="103"/>
      <c r="L4881" s="114"/>
      <c r="M4881" s="114"/>
      <c r="N4881" s="103"/>
      <c r="O4881" s="103" t="s">
        <v>17</v>
      </c>
    </row>
    <row r="4882" spans="1:15" ht="22.5" hidden="1">
      <c r="A4882" s="103">
        <f>MAX(A$3:A4881)+1</f>
        <v>4592</v>
      </c>
      <c r="B4882" s="103">
        <v>331204019</v>
      </c>
      <c r="C4882" s="315" t="s">
        <v>8357</v>
      </c>
      <c r="D4882" s="103" t="s">
        <v>8358</v>
      </c>
      <c r="E4882" s="103"/>
      <c r="F4882" s="114" t="s">
        <v>23</v>
      </c>
      <c r="G4882" s="114" t="s">
        <v>32</v>
      </c>
      <c r="H4882" s="312">
        <v>600</v>
      </c>
      <c r="I4882" s="312">
        <v>540</v>
      </c>
      <c r="J4882" s="312">
        <v>486</v>
      </c>
      <c r="K4882" s="103"/>
      <c r="L4882" s="114"/>
      <c r="M4882" s="114"/>
      <c r="N4882" s="103"/>
      <c r="O4882" s="103" t="s">
        <v>17</v>
      </c>
    </row>
    <row r="4883" spans="1:15" s="87" customFormat="1" ht="22.5" hidden="1">
      <c r="A4883" s="103"/>
      <c r="B4883" s="103">
        <v>3313</v>
      </c>
      <c r="C4883" s="103" t="s">
        <v>8359</v>
      </c>
      <c r="D4883" s="103"/>
      <c r="E4883" s="103"/>
      <c r="F4883" s="114"/>
      <c r="G4883" s="114"/>
      <c r="H4883" s="302"/>
      <c r="I4883" s="302"/>
      <c r="J4883" s="302"/>
      <c r="K4883" s="103"/>
      <c r="L4883" s="114"/>
      <c r="M4883" s="114"/>
      <c r="N4883" s="103"/>
      <c r="O4883" s="103" t="s">
        <v>17</v>
      </c>
    </row>
    <row r="4884" spans="1:15" s="87" customFormat="1" ht="22.5" hidden="1">
      <c r="A4884" s="103"/>
      <c r="B4884" s="103">
        <v>331301</v>
      </c>
      <c r="C4884" s="103" t="s">
        <v>8360</v>
      </c>
      <c r="D4884" s="103"/>
      <c r="E4884" s="103"/>
      <c r="F4884" s="114"/>
      <c r="G4884" s="114"/>
      <c r="H4884" s="302"/>
      <c r="I4884" s="302"/>
      <c r="J4884" s="302"/>
      <c r="K4884" s="103"/>
      <c r="L4884" s="114"/>
      <c r="M4884" s="114"/>
      <c r="N4884" s="103"/>
      <c r="O4884" s="103" t="s">
        <v>17</v>
      </c>
    </row>
    <row r="4885" spans="1:15" ht="22.5" hidden="1">
      <c r="A4885" s="103">
        <f>MAX(A$3:A4884)+1</f>
        <v>4593</v>
      </c>
      <c r="B4885" s="103">
        <v>331301001</v>
      </c>
      <c r="C4885" s="315" t="s">
        <v>8361</v>
      </c>
      <c r="D4885" s="286" t="s">
        <v>8362</v>
      </c>
      <c r="E4885" s="103"/>
      <c r="F4885" s="114" t="s">
        <v>31</v>
      </c>
      <c r="G4885" s="114" t="s">
        <v>719</v>
      </c>
      <c r="H4885" s="312">
        <v>480</v>
      </c>
      <c r="I4885" s="312">
        <v>432</v>
      </c>
      <c r="J4885" s="312">
        <v>388.8</v>
      </c>
      <c r="K4885" s="103"/>
      <c r="L4885" s="114"/>
      <c r="M4885" s="114"/>
      <c r="N4885" s="103"/>
      <c r="O4885" s="103" t="s">
        <v>17</v>
      </c>
    </row>
    <row r="4886" spans="1:15" ht="22.5" hidden="1">
      <c r="A4886" s="103">
        <f>MAX(A$3:A4885)+1</f>
        <v>4594</v>
      </c>
      <c r="B4886" s="103">
        <v>331301002</v>
      </c>
      <c r="C4886" s="315" t="s">
        <v>8363</v>
      </c>
      <c r="D4886" s="286" t="s">
        <v>8364</v>
      </c>
      <c r="E4886" s="103"/>
      <c r="F4886" s="114" t="s">
        <v>31</v>
      </c>
      <c r="G4886" s="114" t="s">
        <v>719</v>
      </c>
      <c r="H4886" s="302">
        <v>1432</v>
      </c>
      <c r="I4886" s="302">
        <v>1432</v>
      </c>
      <c r="J4886" s="302">
        <v>1432</v>
      </c>
      <c r="K4886" s="103"/>
      <c r="L4886" s="126"/>
      <c r="M4886" s="126"/>
      <c r="N4886" s="103"/>
      <c r="O4886" s="103" t="s">
        <v>17</v>
      </c>
    </row>
    <row r="4887" spans="1:15" ht="22.5" hidden="1">
      <c r="A4887" s="103">
        <f>MAX(A$3:A4886)+1</f>
        <v>4595</v>
      </c>
      <c r="B4887" s="103">
        <v>331301003</v>
      </c>
      <c r="C4887" s="315" t="s">
        <v>8365</v>
      </c>
      <c r="D4887" s="286" t="s">
        <v>3961</v>
      </c>
      <c r="E4887" s="103"/>
      <c r="F4887" s="114" t="s">
        <v>31</v>
      </c>
      <c r="G4887" s="114" t="s">
        <v>719</v>
      </c>
      <c r="H4887" s="312">
        <v>600</v>
      </c>
      <c r="I4887" s="312">
        <v>540</v>
      </c>
      <c r="J4887" s="312">
        <v>486</v>
      </c>
      <c r="K4887" s="103"/>
      <c r="L4887" s="114"/>
      <c r="M4887" s="114"/>
      <c r="N4887" s="103"/>
      <c r="O4887" s="103" t="s">
        <v>17</v>
      </c>
    </row>
    <row r="4888" spans="1:15" ht="22.5" hidden="1">
      <c r="A4888" s="103">
        <f>MAX(A$3:A4887)+1</f>
        <v>4596</v>
      </c>
      <c r="B4888" s="103">
        <v>331301004</v>
      </c>
      <c r="C4888" s="315" t="s">
        <v>8366</v>
      </c>
      <c r="D4888" s="286" t="s">
        <v>8367</v>
      </c>
      <c r="E4888" s="103"/>
      <c r="F4888" s="114" t="s">
        <v>31</v>
      </c>
      <c r="G4888" s="114" t="s">
        <v>719</v>
      </c>
      <c r="H4888" s="312">
        <v>720</v>
      </c>
      <c r="I4888" s="312">
        <v>648</v>
      </c>
      <c r="J4888" s="312">
        <v>583.20000000000005</v>
      </c>
      <c r="K4888" s="103"/>
      <c r="L4888" s="114"/>
      <c r="M4888" s="114"/>
      <c r="N4888" s="103"/>
      <c r="O4888" s="103" t="s">
        <v>17</v>
      </c>
    </row>
    <row r="4889" spans="1:15" ht="22.5" hidden="1">
      <c r="A4889" s="103">
        <f>MAX(A$3:A4888)+1</f>
        <v>4597</v>
      </c>
      <c r="B4889" s="103">
        <v>331301005</v>
      </c>
      <c r="C4889" s="315" t="s">
        <v>8368</v>
      </c>
      <c r="D4889" s="286" t="s">
        <v>8369</v>
      </c>
      <c r="E4889" s="103"/>
      <c r="F4889" s="114" t="s">
        <v>31</v>
      </c>
      <c r="G4889" s="114" t="s">
        <v>719</v>
      </c>
      <c r="H4889" s="308">
        <v>935</v>
      </c>
      <c r="I4889" s="308">
        <v>935</v>
      </c>
      <c r="J4889" s="308">
        <v>935</v>
      </c>
      <c r="K4889" s="103"/>
      <c r="L4889" s="188"/>
      <c r="M4889" s="188"/>
      <c r="N4889" s="103"/>
      <c r="O4889" s="103" t="s">
        <v>786</v>
      </c>
    </row>
    <row r="4890" spans="1:15" ht="33.75" hidden="1">
      <c r="A4890" s="103">
        <f>MAX(A$3:A4889)+1</f>
        <v>4598</v>
      </c>
      <c r="B4890" s="103">
        <v>331301006</v>
      </c>
      <c r="C4890" s="315" t="s">
        <v>8370</v>
      </c>
      <c r="D4890" s="286" t="s">
        <v>8371</v>
      </c>
      <c r="E4890" s="103"/>
      <c r="F4890" s="114" t="s">
        <v>31</v>
      </c>
      <c r="G4890" s="114" t="s">
        <v>32</v>
      </c>
      <c r="H4890" s="302">
        <v>4800</v>
      </c>
      <c r="I4890" s="302">
        <v>4800</v>
      </c>
      <c r="J4890" s="302">
        <v>4800</v>
      </c>
      <c r="K4890" s="103"/>
      <c r="L4890" s="126"/>
      <c r="M4890" s="126"/>
      <c r="N4890" s="103"/>
      <c r="O4890" s="103" t="s">
        <v>17</v>
      </c>
    </row>
    <row r="4891" spans="1:15" ht="22.5" hidden="1">
      <c r="A4891" s="103">
        <f>MAX(A$3:A4890)+1</f>
        <v>4599</v>
      </c>
      <c r="B4891" s="103" t="s">
        <v>8372</v>
      </c>
      <c r="C4891" s="181" t="s">
        <v>8373</v>
      </c>
      <c r="D4891" s="286"/>
      <c r="E4891" s="103"/>
      <c r="F4891" s="114" t="s">
        <v>31</v>
      </c>
      <c r="G4891" s="114" t="s">
        <v>32</v>
      </c>
      <c r="H4891" s="302">
        <v>600</v>
      </c>
      <c r="I4891" s="302">
        <v>600</v>
      </c>
      <c r="J4891" s="302">
        <v>600</v>
      </c>
      <c r="K4891" s="244" t="s">
        <v>8373</v>
      </c>
      <c r="L4891" s="114"/>
      <c r="M4891" s="114"/>
      <c r="N4891" s="103"/>
      <c r="O4891" s="103" t="s">
        <v>17</v>
      </c>
    </row>
    <row r="4892" spans="1:15" ht="22.5" hidden="1">
      <c r="A4892" s="103">
        <f>MAX(A$3:A4891)+1</f>
        <v>4600</v>
      </c>
      <c r="B4892" s="103">
        <v>331301007</v>
      </c>
      <c r="C4892" s="315" t="s">
        <v>8374</v>
      </c>
      <c r="D4892" s="286" t="s">
        <v>3961</v>
      </c>
      <c r="E4892" s="103"/>
      <c r="F4892" s="114" t="s">
        <v>31</v>
      </c>
      <c r="G4892" s="114" t="s">
        <v>32</v>
      </c>
      <c r="H4892" s="312">
        <v>1080</v>
      </c>
      <c r="I4892" s="312">
        <v>972</v>
      </c>
      <c r="J4892" s="312">
        <v>874.8</v>
      </c>
      <c r="K4892" s="103"/>
      <c r="L4892" s="114"/>
      <c r="M4892" s="114"/>
      <c r="N4892" s="103"/>
      <c r="O4892" s="103" t="s">
        <v>17</v>
      </c>
    </row>
    <row r="4893" spans="1:15" ht="22.5" hidden="1">
      <c r="A4893" s="103">
        <f>MAX(A$3:A4892)+1</f>
        <v>4601</v>
      </c>
      <c r="B4893" s="103">
        <v>331301008</v>
      </c>
      <c r="C4893" s="315" t="s">
        <v>8375</v>
      </c>
      <c r="D4893" s="103"/>
      <c r="E4893" s="103"/>
      <c r="F4893" s="114" t="s">
        <v>31</v>
      </c>
      <c r="G4893" s="114" t="s">
        <v>719</v>
      </c>
      <c r="H4893" s="308">
        <v>1210</v>
      </c>
      <c r="I4893" s="308">
        <v>1210</v>
      </c>
      <c r="J4893" s="308">
        <v>1210</v>
      </c>
      <c r="K4893" s="103"/>
      <c r="L4893" s="188"/>
      <c r="M4893" s="188"/>
      <c r="N4893" s="103"/>
      <c r="O4893" s="103" t="s">
        <v>786</v>
      </c>
    </row>
    <row r="4894" spans="1:15" ht="22.5" hidden="1">
      <c r="A4894" s="103">
        <f>MAX(A$3:A4893)+1</f>
        <v>4602</v>
      </c>
      <c r="B4894" s="103">
        <v>331301009</v>
      </c>
      <c r="C4894" s="315" t="s">
        <v>8376</v>
      </c>
      <c r="D4894" s="103"/>
      <c r="E4894" s="103"/>
      <c r="F4894" s="114" t="s">
        <v>31</v>
      </c>
      <c r="G4894" s="114" t="s">
        <v>719</v>
      </c>
      <c r="H4894" s="312">
        <v>840</v>
      </c>
      <c r="I4894" s="312">
        <v>756</v>
      </c>
      <c r="J4894" s="312">
        <v>680.4</v>
      </c>
      <c r="K4894" s="103"/>
      <c r="L4894" s="114"/>
      <c r="M4894" s="114"/>
      <c r="N4894" s="103"/>
      <c r="O4894" s="103" t="s">
        <v>17</v>
      </c>
    </row>
    <row r="4895" spans="1:15" ht="22.5" hidden="1">
      <c r="A4895" s="103">
        <f>MAX(A$3:A4894)+1</f>
        <v>4603</v>
      </c>
      <c r="B4895" s="103">
        <v>331301010</v>
      </c>
      <c r="C4895" s="315" t="s">
        <v>8377</v>
      </c>
      <c r="D4895" s="103"/>
      <c r="E4895" s="103" t="s">
        <v>4890</v>
      </c>
      <c r="F4895" s="114" t="s">
        <v>36</v>
      </c>
      <c r="G4895" s="114" t="s">
        <v>719</v>
      </c>
      <c r="H4895" s="312">
        <v>1560</v>
      </c>
      <c r="I4895" s="312">
        <v>1404</v>
      </c>
      <c r="J4895" s="312">
        <v>1263.5999999999999</v>
      </c>
      <c r="K4895" s="103"/>
      <c r="L4895" s="114"/>
      <c r="M4895" s="114"/>
      <c r="N4895" s="103"/>
      <c r="O4895" s="103" t="s">
        <v>17</v>
      </c>
    </row>
    <row r="4896" spans="1:15" ht="22.5" hidden="1">
      <c r="A4896" s="103">
        <f>MAX(A$3:A4895)+1</f>
        <v>4604</v>
      </c>
      <c r="B4896" s="103">
        <v>331301012</v>
      </c>
      <c r="C4896" s="303" t="s">
        <v>8378</v>
      </c>
      <c r="D4896" s="103"/>
      <c r="E4896" s="103"/>
      <c r="F4896" s="114" t="s">
        <v>31</v>
      </c>
      <c r="G4896" s="114" t="s">
        <v>719</v>
      </c>
      <c r="H4896" s="302">
        <v>300</v>
      </c>
      <c r="I4896" s="302">
        <v>300</v>
      </c>
      <c r="J4896" s="302">
        <v>300</v>
      </c>
      <c r="K4896" s="103"/>
      <c r="L4896" s="114"/>
      <c r="M4896" s="114"/>
      <c r="N4896" s="103"/>
      <c r="O4896" s="103" t="s">
        <v>17</v>
      </c>
    </row>
    <row r="4897" spans="1:15" s="87" customFormat="1" ht="22.5" hidden="1">
      <c r="A4897" s="103"/>
      <c r="B4897" s="103">
        <v>331302</v>
      </c>
      <c r="C4897" s="103" t="s">
        <v>8380</v>
      </c>
      <c r="D4897" s="103"/>
      <c r="E4897" s="103"/>
      <c r="F4897" s="114"/>
      <c r="G4897" s="114"/>
      <c r="H4897" s="302"/>
      <c r="I4897" s="302"/>
      <c r="J4897" s="302"/>
      <c r="K4897" s="103"/>
      <c r="L4897" s="114"/>
      <c r="M4897" s="114"/>
      <c r="N4897" s="103"/>
      <c r="O4897" s="103" t="s">
        <v>17</v>
      </c>
    </row>
    <row r="4898" spans="1:15" ht="22.5" hidden="1">
      <c r="A4898" s="103">
        <f>MAX(A$3:A4897)+1</f>
        <v>4605</v>
      </c>
      <c r="B4898" s="103">
        <v>331302001</v>
      </c>
      <c r="C4898" s="315" t="s">
        <v>8381</v>
      </c>
      <c r="D4898" s="103" t="s">
        <v>8382</v>
      </c>
      <c r="E4898" s="103" t="s">
        <v>7389</v>
      </c>
      <c r="F4898" s="114" t="s">
        <v>907</v>
      </c>
      <c r="G4898" s="114" t="s">
        <v>32</v>
      </c>
      <c r="H4898" s="312">
        <v>192</v>
      </c>
      <c r="I4898" s="312">
        <v>172.8</v>
      </c>
      <c r="J4898" s="312">
        <v>155.52000000000001</v>
      </c>
      <c r="K4898" s="105" t="s">
        <v>5328</v>
      </c>
      <c r="L4898" s="114"/>
      <c r="M4898" s="114"/>
      <c r="N4898" s="103"/>
      <c r="O4898" s="103" t="s">
        <v>17</v>
      </c>
    </row>
    <row r="4899" spans="1:15" ht="22.5" hidden="1">
      <c r="A4899" s="103">
        <f>MAX(A$3:A4898)+1</f>
        <v>4606</v>
      </c>
      <c r="B4899" s="103">
        <v>331302002</v>
      </c>
      <c r="C4899" s="315" t="s">
        <v>8383</v>
      </c>
      <c r="D4899" s="103"/>
      <c r="E4899" s="103"/>
      <c r="F4899" s="114" t="s">
        <v>907</v>
      </c>
      <c r="G4899" s="114" t="s">
        <v>32</v>
      </c>
      <c r="H4899" s="312">
        <v>1200</v>
      </c>
      <c r="I4899" s="312">
        <v>1080</v>
      </c>
      <c r="J4899" s="312">
        <v>972</v>
      </c>
      <c r="K4899" s="105" t="s">
        <v>5328</v>
      </c>
      <c r="L4899" s="114"/>
      <c r="M4899" s="114"/>
      <c r="N4899" s="103"/>
      <c r="O4899" s="103" t="s">
        <v>17</v>
      </c>
    </row>
    <row r="4900" spans="1:15" ht="22.5" hidden="1">
      <c r="A4900" s="103">
        <f>MAX(A$3:A4899)+1</f>
        <v>4607</v>
      </c>
      <c r="B4900" s="103">
        <v>331302003</v>
      </c>
      <c r="C4900" s="315" t="s">
        <v>8384</v>
      </c>
      <c r="D4900" s="103" t="s">
        <v>8385</v>
      </c>
      <c r="E4900" s="103"/>
      <c r="F4900" s="114" t="s">
        <v>907</v>
      </c>
      <c r="G4900" s="114" t="s">
        <v>32</v>
      </c>
      <c r="H4900" s="312">
        <v>840</v>
      </c>
      <c r="I4900" s="312">
        <v>756</v>
      </c>
      <c r="J4900" s="312">
        <v>680.4</v>
      </c>
      <c r="K4900" s="105" t="s">
        <v>5328</v>
      </c>
      <c r="L4900" s="114"/>
      <c r="M4900" s="114"/>
      <c r="N4900" s="103"/>
      <c r="O4900" s="103" t="s">
        <v>17</v>
      </c>
    </row>
    <row r="4901" spans="1:15" ht="22.5" hidden="1">
      <c r="A4901" s="103">
        <f>MAX(A$3:A4900)+1</f>
        <v>4608</v>
      </c>
      <c r="B4901" s="103">
        <v>331302004</v>
      </c>
      <c r="C4901" s="315" t="s">
        <v>5420</v>
      </c>
      <c r="D4901" s="286" t="s">
        <v>8386</v>
      </c>
      <c r="E4901" s="103"/>
      <c r="F4901" s="114" t="s">
        <v>31</v>
      </c>
      <c r="G4901" s="114" t="s">
        <v>32</v>
      </c>
      <c r="H4901" s="308">
        <v>970</v>
      </c>
      <c r="I4901" s="308">
        <v>970</v>
      </c>
      <c r="J4901" s="308">
        <v>970</v>
      </c>
      <c r="K4901" s="103"/>
      <c r="L4901" s="188"/>
      <c r="M4901" s="188"/>
      <c r="N4901" s="103"/>
      <c r="O4901" s="103" t="s">
        <v>786</v>
      </c>
    </row>
    <row r="4902" spans="1:15" ht="22.5" hidden="1">
      <c r="A4902" s="103">
        <f>MAX(A$3:A4901)+1</f>
        <v>4609</v>
      </c>
      <c r="B4902" s="103">
        <v>331302005</v>
      </c>
      <c r="C4902" s="315" t="s">
        <v>8387</v>
      </c>
      <c r="D4902" s="103"/>
      <c r="E4902" s="103" t="s">
        <v>4890</v>
      </c>
      <c r="F4902" s="114" t="s">
        <v>36</v>
      </c>
      <c r="G4902" s="114" t="s">
        <v>32</v>
      </c>
      <c r="H4902" s="312">
        <v>1080</v>
      </c>
      <c r="I4902" s="312">
        <v>972</v>
      </c>
      <c r="J4902" s="312">
        <v>874.8</v>
      </c>
      <c r="K4902" s="103"/>
      <c r="L4902" s="114"/>
      <c r="M4902" s="114"/>
      <c r="N4902" s="103"/>
      <c r="O4902" s="103" t="s">
        <v>17</v>
      </c>
    </row>
    <row r="4903" spans="1:15" ht="22.5" hidden="1">
      <c r="A4903" s="103">
        <f>MAX(A$3:A4902)+1</f>
        <v>4610</v>
      </c>
      <c r="B4903" s="103">
        <v>331302006</v>
      </c>
      <c r="C4903" s="315" t="s">
        <v>8388</v>
      </c>
      <c r="D4903" s="103"/>
      <c r="E4903" s="103"/>
      <c r="F4903" s="114" t="s">
        <v>23</v>
      </c>
      <c r="G4903" s="114" t="s">
        <v>32</v>
      </c>
      <c r="H4903" s="308">
        <v>832</v>
      </c>
      <c r="I4903" s="308">
        <v>832</v>
      </c>
      <c r="J4903" s="308">
        <v>832</v>
      </c>
      <c r="K4903" s="103"/>
      <c r="L4903" s="188"/>
      <c r="M4903" s="188"/>
      <c r="N4903" s="103"/>
      <c r="O4903" s="103" t="s">
        <v>786</v>
      </c>
    </row>
    <row r="4904" spans="1:15" ht="22.5" hidden="1">
      <c r="A4904" s="103">
        <f>MAX(A$3:A4903)+1</f>
        <v>4611</v>
      </c>
      <c r="B4904" s="103">
        <v>331302007</v>
      </c>
      <c r="C4904" s="315" t="s">
        <v>8389</v>
      </c>
      <c r="D4904" s="103"/>
      <c r="E4904" s="103"/>
      <c r="F4904" s="114" t="s">
        <v>23</v>
      </c>
      <c r="G4904" s="114" t="s">
        <v>32</v>
      </c>
      <c r="H4904" s="312">
        <v>600</v>
      </c>
      <c r="I4904" s="312">
        <v>540</v>
      </c>
      <c r="J4904" s="312">
        <v>486</v>
      </c>
      <c r="K4904" s="103"/>
      <c r="L4904" s="114"/>
      <c r="M4904" s="114"/>
      <c r="N4904" s="103"/>
      <c r="O4904" s="103" t="s">
        <v>17</v>
      </c>
    </row>
    <row r="4905" spans="1:15" ht="22.5" hidden="1">
      <c r="A4905" s="103">
        <f>MAX(A$3:A4904)+1</f>
        <v>4612</v>
      </c>
      <c r="B4905" s="103">
        <v>331302008</v>
      </c>
      <c r="C4905" s="315" t="s">
        <v>8390</v>
      </c>
      <c r="D4905" s="103"/>
      <c r="E4905" s="103"/>
      <c r="F4905" s="114" t="s">
        <v>23</v>
      </c>
      <c r="G4905" s="114" t="s">
        <v>32</v>
      </c>
      <c r="H4905" s="308">
        <v>1426</v>
      </c>
      <c r="I4905" s="308">
        <v>1426</v>
      </c>
      <c r="J4905" s="308">
        <v>1426</v>
      </c>
      <c r="K4905" s="103"/>
      <c r="L4905" s="188"/>
      <c r="M4905" s="188"/>
      <c r="N4905" s="103"/>
      <c r="O4905" s="103" t="s">
        <v>786</v>
      </c>
    </row>
    <row r="4906" spans="1:15" ht="22.5" hidden="1">
      <c r="A4906" s="103">
        <f>MAX(A$3:A4905)+1</f>
        <v>4613</v>
      </c>
      <c r="B4906" s="103">
        <v>331302009</v>
      </c>
      <c r="C4906" s="315" t="s">
        <v>8391</v>
      </c>
      <c r="D4906" s="103"/>
      <c r="E4906" s="103"/>
      <c r="F4906" s="114" t="s">
        <v>23</v>
      </c>
      <c r="G4906" s="114" t="s">
        <v>32</v>
      </c>
      <c r="H4906" s="312">
        <v>840</v>
      </c>
      <c r="I4906" s="312">
        <v>756</v>
      </c>
      <c r="J4906" s="312">
        <v>680.4</v>
      </c>
      <c r="K4906" s="103"/>
      <c r="L4906" s="114"/>
      <c r="M4906" s="114"/>
      <c r="N4906" s="103"/>
      <c r="O4906" s="103" t="s">
        <v>17</v>
      </c>
    </row>
    <row r="4907" spans="1:15" ht="22.5" hidden="1">
      <c r="A4907" s="103">
        <f>MAX(A$3:A4906)+1</f>
        <v>4614</v>
      </c>
      <c r="B4907" s="103">
        <v>331302010</v>
      </c>
      <c r="C4907" s="315" t="s">
        <v>8392</v>
      </c>
      <c r="D4907" s="103" t="s">
        <v>8393</v>
      </c>
      <c r="E4907" s="103"/>
      <c r="F4907" s="114" t="s">
        <v>36</v>
      </c>
      <c r="G4907" s="114" t="s">
        <v>32</v>
      </c>
      <c r="H4907" s="312">
        <v>1080</v>
      </c>
      <c r="I4907" s="312">
        <v>972</v>
      </c>
      <c r="J4907" s="312">
        <v>874.8</v>
      </c>
      <c r="K4907" s="103"/>
      <c r="L4907" s="114"/>
      <c r="M4907" s="114"/>
      <c r="N4907" s="103"/>
      <c r="O4907" s="103" t="s">
        <v>17</v>
      </c>
    </row>
    <row r="4908" spans="1:15" s="87" customFormat="1" ht="22.5" hidden="1">
      <c r="A4908" s="103"/>
      <c r="B4908" s="103">
        <v>331303</v>
      </c>
      <c r="C4908" s="103" t="s">
        <v>8394</v>
      </c>
      <c r="D4908" s="103"/>
      <c r="E4908" s="103"/>
      <c r="F4908" s="116"/>
      <c r="G4908" s="114"/>
      <c r="H4908" s="302"/>
      <c r="I4908" s="302"/>
      <c r="J4908" s="302"/>
      <c r="K4908" s="103"/>
      <c r="L4908" s="114"/>
      <c r="M4908" s="114"/>
      <c r="N4908" s="103"/>
      <c r="O4908" s="103" t="s">
        <v>17</v>
      </c>
    </row>
    <row r="4909" spans="1:15" ht="22.5" hidden="1">
      <c r="A4909" s="103">
        <f>MAX(A$3:A4908)+1</f>
        <v>4615</v>
      </c>
      <c r="B4909" s="103">
        <v>331303001</v>
      </c>
      <c r="C4909" s="315" t="s">
        <v>8395</v>
      </c>
      <c r="D4909" s="324" t="s">
        <v>8396</v>
      </c>
      <c r="E4909" s="103"/>
      <c r="F4909" s="114" t="s">
        <v>31</v>
      </c>
      <c r="G4909" s="114" t="s">
        <v>32</v>
      </c>
      <c r="H4909" s="308">
        <v>224</v>
      </c>
      <c r="I4909" s="308">
        <v>224</v>
      </c>
      <c r="J4909" s="308">
        <v>224</v>
      </c>
      <c r="K4909" s="103"/>
      <c r="L4909" s="188"/>
      <c r="M4909" s="188"/>
      <c r="N4909" s="103"/>
      <c r="O4909" s="103" t="s">
        <v>786</v>
      </c>
    </row>
    <row r="4910" spans="1:15" ht="22.5" hidden="1">
      <c r="A4910" s="103">
        <f>MAX(A$3:A4909)+1</f>
        <v>4616</v>
      </c>
      <c r="B4910" s="103">
        <v>331303002</v>
      </c>
      <c r="C4910" s="315" t="s">
        <v>8397</v>
      </c>
      <c r="D4910" s="103" t="s">
        <v>8398</v>
      </c>
      <c r="E4910" s="103"/>
      <c r="F4910" s="114" t="s">
        <v>31</v>
      </c>
      <c r="G4910" s="114" t="s">
        <v>32</v>
      </c>
      <c r="H4910" s="312">
        <v>960</v>
      </c>
      <c r="I4910" s="312">
        <v>864</v>
      </c>
      <c r="J4910" s="312">
        <v>777.6</v>
      </c>
      <c r="K4910" s="103"/>
      <c r="L4910" s="114"/>
      <c r="M4910" s="114"/>
      <c r="N4910" s="103"/>
      <c r="O4910" s="103" t="s">
        <v>17</v>
      </c>
    </row>
    <row r="4911" spans="1:15" ht="22.5" hidden="1">
      <c r="A4911" s="103">
        <f>MAX(A$3:A4910)+1</f>
        <v>4617</v>
      </c>
      <c r="B4911" s="103">
        <v>331303003</v>
      </c>
      <c r="C4911" s="315" t="s">
        <v>8399</v>
      </c>
      <c r="D4911" s="103" t="s">
        <v>8400</v>
      </c>
      <c r="E4911" s="103"/>
      <c r="F4911" s="114" t="s">
        <v>31</v>
      </c>
      <c r="G4911" s="114" t="s">
        <v>32</v>
      </c>
      <c r="H4911" s="312">
        <v>1200</v>
      </c>
      <c r="I4911" s="312">
        <v>1080</v>
      </c>
      <c r="J4911" s="312">
        <v>972</v>
      </c>
      <c r="K4911" s="103"/>
      <c r="L4911" s="114"/>
      <c r="M4911" s="114"/>
      <c r="N4911" s="103"/>
      <c r="O4911" s="103" t="s">
        <v>17</v>
      </c>
    </row>
    <row r="4912" spans="1:15" ht="22.5" hidden="1">
      <c r="A4912" s="103">
        <f>MAX(A$3:A4911)+1</f>
        <v>4618</v>
      </c>
      <c r="B4912" s="103">
        <v>331303004</v>
      </c>
      <c r="C4912" s="315" t="s">
        <v>8401</v>
      </c>
      <c r="D4912" s="286"/>
      <c r="E4912" s="103"/>
      <c r="F4912" s="114" t="s">
        <v>31</v>
      </c>
      <c r="G4912" s="114" t="s">
        <v>32</v>
      </c>
      <c r="H4912" s="308">
        <v>1038</v>
      </c>
      <c r="I4912" s="308">
        <v>1038</v>
      </c>
      <c r="J4912" s="308">
        <v>1038</v>
      </c>
      <c r="K4912" s="103"/>
      <c r="L4912" s="188"/>
      <c r="M4912" s="188"/>
      <c r="N4912" s="103"/>
      <c r="O4912" s="103" t="s">
        <v>786</v>
      </c>
    </row>
    <row r="4913" spans="1:15" ht="22.5" hidden="1">
      <c r="A4913" s="103">
        <f>MAX(A$3:A4912)+1</f>
        <v>4619</v>
      </c>
      <c r="B4913" s="103">
        <v>331303005</v>
      </c>
      <c r="C4913" s="315" t="s">
        <v>8402</v>
      </c>
      <c r="D4913" s="103"/>
      <c r="E4913" s="103"/>
      <c r="F4913" s="114" t="s">
        <v>31</v>
      </c>
      <c r="G4913" s="114" t="s">
        <v>32</v>
      </c>
      <c r="H4913" s="312">
        <v>600</v>
      </c>
      <c r="I4913" s="312">
        <v>540</v>
      </c>
      <c r="J4913" s="312">
        <v>486</v>
      </c>
      <c r="K4913" s="103"/>
      <c r="L4913" s="114"/>
      <c r="M4913" s="114"/>
      <c r="N4913" s="103"/>
      <c r="O4913" s="103" t="s">
        <v>17</v>
      </c>
    </row>
    <row r="4914" spans="1:15" ht="22.5" hidden="1">
      <c r="A4914" s="103">
        <f>MAX(A$3:A4913)+1</f>
        <v>4620</v>
      </c>
      <c r="B4914" s="103" t="s">
        <v>8403</v>
      </c>
      <c r="C4914" s="181" t="s">
        <v>8404</v>
      </c>
      <c r="D4914" s="103"/>
      <c r="E4914" s="103"/>
      <c r="F4914" s="114" t="s">
        <v>36</v>
      </c>
      <c r="G4914" s="114" t="s">
        <v>32</v>
      </c>
      <c r="H4914" s="302">
        <f t="shared" ref="H4914:J4914" si="41">1.5*50</f>
        <v>75</v>
      </c>
      <c r="I4914" s="302">
        <f t="shared" si="41"/>
        <v>75</v>
      </c>
      <c r="J4914" s="302">
        <f t="shared" si="41"/>
        <v>75</v>
      </c>
      <c r="K4914" s="244" t="s">
        <v>8404</v>
      </c>
      <c r="L4914" s="114"/>
      <c r="M4914" s="114"/>
      <c r="N4914" s="103"/>
      <c r="O4914" s="103" t="s">
        <v>17</v>
      </c>
    </row>
    <row r="4915" spans="1:15" ht="22.5" hidden="1">
      <c r="A4915" s="103">
        <f>MAX(A$3:A4914)+1</f>
        <v>4621</v>
      </c>
      <c r="B4915" s="103">
        <v>331303006</v>
      </c>
      <c r="C4915" s="315" t="s">
        <v>8405</v>
      </c>
      <c r="D4915" s="103"/>
      <c r="E4915" s="103"/>
      <c r="F4915" s="114" t="s">
        <v>23</v>
      </c>
      <c r="G4915" s="114" t="s">
        <v>32</v>
      </c>
      <c r="H4915" s="312">
        <v>480</v>
      </c>
      <c r="I4915" s="312">
        <v>432</v>
      </c>
      <c r="J4915" s="312">
        <v>388.8</v>
      </c>
      <c r="K4915" s="103"/>
      <c r="L4915" s="114"/>
      <c r="M4915" s="114"/>
      <c r="N4915" s="103"/>
      <c r="O4915" s="103" t="s">
        <v>17</v>
      </c>
    </row>
    <row r="4916" spans="1:15" ht="22.5" hidden="1">
      <c r="A4916" s="103">
        <f>MAX(A$3:A4915)+1</f>
        <v>4622</v>
      </c>
      <c r="B4916" s="103">
        <v>331303007</v>
      </c>
      <c r="C4916" s="315" t="s">
        <v>8406</v>
      </c>
      <c r="D4916" s="103"/>
      <c r="E4916" s="103"/>
      <c r="F4916" s="114" t="s">
        <v>23</v>
      </c>
      <c r="G4916" s="114" t="s">
        <v>32</v>
      </c>
      <c r="H4916" s="308">
        <v>817</v>
      </c>
      <c r="I4916" s="308">
        <v>817</v>
      </c>
      <c r="J4916" s="308">
        <v>817</v>
      </c>
      <c r="K4916" s="103"/>
      <c r="L4916" s="188"/>
      <c r="M4916" s="188"/>
      <c r="N4916" s="103"/>
      <c r="O4916" s="103" t="s">
        <v>786</v>
      </c>
    </row>
    <row r="4917" spans="1:15" ht="22.5" hidden="1">
      <c r="A4917" s="103">
        <f>MAX(A$3:A4916)+1</f>
        <v>4623</v>
      </c>
      <c r="B4917" s="103">
        <v>331303008</v>
      </c>
      <c r="C4917" s="315" t="s">
        <v>8407</v>
      </c>
      <c r="D4917" s="103" t="s">
        <v>8408</v>
      </c>
      <c r="E4917" s="103"/>
      <c r="F4917" s="114" t="s">
        <v>31</v>
      </c>
      <c r="G4917" s="114" t="s">
        <v>32</v>
      </c>
      <c r="H4917" s="312">
        <v>1200</v>
      </c>
      <c r="I4917" s="312">
        <v>1080</v>
      </c>
      <c r="J4917" s="312">
        <v>972</v>
      </c>
      <c r="K4917" s="103"/>
      <c r="L4917" s="114"/>
      <c r="M4917" s="114"/>
      <c r="N4917" s="103"/>
      <c r="O4917" s="103" t="s">
        <v>17</v>
      </c>
    </row>
    <row r="4918" spans="1:15" ht="22.5" hidden="1">
      <c r="A4918" s="103">
        <f>MAX(A$3:A4917)+1</f>
        <v>4624</v>
      </c>
      <c r="B4918" s="103" t="s">
        <v>8409</v>
      </c>
      <c r="C4918" s="164" t="s">
        <v>8410</v>
      </c>
      <c r="D4918" s="103" t="s">
        <v>8411</v>
      </c>
      <c r="E4918" s="103" t="s">
        <v>8412</v>
      </c>
      <c r="F4918" s="114" t="s">
        <v>36</v>
      </c>
      <c r="G4918" s="114" t="s">
        <v>648</v>
      </c>
      <c r="H4918" s="302" t="s">
        <v>25</v>
      </c>
      <c r="I4918" s="302" t="s">
        <v>25</v>
      </c>
      <c r="J4918" s="302" t="s">
        <v>25</v>
      </c>
      <c r="K4918" s="103"/>
      <c r="L4918" s="114"/>
      <c r="M4918" s="114"/>
      <c r="N4918" s="103"/>
      <c r="O4918" s="103" t="s">
        <v>17</v>
      </c>
    </row>
    <row r="4919" spans="1:15" ht="22.5" hidden="1">
      <c r="A4919" s="103">
        <f>MAX(A$3:A4918)+1</f>
        <v>4625</v>
      </c>
      <c r="B4919" s="103" t="s">
        <v>8413</v>
      </c>
      <c r="C4919" s="164" t="s">
        <v>8414</v>
      </c>
      <c r="D4919" s="103" t="s">
        <v>8415</v>
      </c>
      <c r="E4919" s="103" t="s">
        <v>8416</v>
      </c>
      <c r="F4919" s="114" t="s">
        <v>36</v>
      </c>
      <c r="G4919" s="114" t="s">
        <v>648</v>
      </c>
      <c r="H4919" s="302" t="s">
        <v>25</v>
      </c>
      <c r="I4919" s="302" t="s">
        <v>25</v>
      </c>
      <c r="J4919" s="302" t="s">
        <v>25</v>
      </c>
      <c r="K4919" s="103"/>
      <c r="L4919" s="114"/>
      <c r="M4919" s="114"/>
      <c r="N4919" s="114"/>
      <c r="O4919" s="103" t="s">
        <v>94</v>
      </c>
    </row>
    <row r="4920" spans="1:15" ht="22.5" hidden="1">
      <c r="A4920" s="103">
        <f>MAX(A$3:A4919)+1</f>
        <v>4626</v>
      </c>
      <c r="B4920" s="103">
        <v>331303009</v>
      </c>
      <c r="C4920" s="315" t="s">
        <v>8417</v>
      </c>
      <c r="D4920" s="103"/>
      <c r="E4920" s="103"/>
      <c r="F4920" s="114" t="s">
        <v>31</v>
      </c>
      <c r="G4920" s="114" t="s">
        <v>32</v>
      </c>
      <c r="H4920" s="312">
        <v>720</v>
      </c>
      <c r="I4920" s="312">
        <v>648</v>
      </c>
      <c r="J4920" s="312">
        <v>583.20000000000005</v>
      </c>
      <c r="K4920" s="103"/>
      <c r="L4920" s="114"/>
      <c r="M4920" s="114"/>
      <c r="N4920" s="103"/>
      <c r="O4920" s="103" t="s">
        <v>17</v>
      </c>
    </row>
    <row r="4921" spans="1:15" ht="22.5" hidden="1">
      <c r="A4921" s="103">
        <f>MAX(A$3:A4920)+1</f>
        <v>4627</v>
      </c>
      <c r="B4921" s="103">
        <v>331303010</v>
      </c>
      <c r="C4921" s="315" t="s">
        <v>8418</v>
      </c>
      <c r="D4921" s="103"/>
      <c r="E4921" s="103"/>
      <c r="F4921" s="114" t="s">
        <v>31</v>
      </c>
      <c r="G4921" s="114" t="s">
        <v>32</v>
      </c>
      <c r="H4921" s="312">
        <v>840</v>
      </c>
      <c r="I4921" s="312">
        <v>756</v>
      </c>
      <c r="J4921" s="312">
        <v>680.4</v>
      </c>
      <c r="K4921" s="103"/>
      <c r="L4921" s="114"/>
      <c r="M4921" s="114"/>
      <c r="N4921" s="103"/>
      <c r="O4921" s="103" t="s">
        <v>17</v>
      </c>
    </row>
    <row r="4922" spans="1:15" ht="22.5" hidden="1">
      <c r="A4922" s="103">
        <f>MAX(A$3:A4921)+1</f>
        <v>4628</v>
      </c>
      <c r="B4922" s="103">
        <v>331303011</v>
      </c>
      <c r="C4922" s="315" t="s">
        <v>8419</v>
      </c>
      <c r="D4922" s="103"/>
      <c r="E4922" s="103"/>
      <c r="F4922" s="114" t="s">
        <v>31</v>
      </c>
      <c r="G4922" s="114" t="s">
        <v>32</v>
      </c>
      <c r="H4922" s="302">
        <v>1752</v>
      </c>
      <c r="I4922" s="302">
        <v>1752</v>
      </c>
      <c r="J4922" s="302">
        <v>1752</v>
      </c>
      <c r="K4922" s="103"/>
      <c r="L4922" s="126"/>
      <c r="M4922" s="126"/>
      <c r="N4922" s="103"/>
      <c r="O4922" s="103" t="s">
        <v>17</v>
      </c>
    </row>
    <row r="4923" spans="1:15" ht="22.5" hidden="1">
      <c r="A4923" s="103">
        <f>MAX(A$3:A4922)+1</f>
        <v>4629</v>
      </c>
      <c r="B4923" s="103" t="s">
        <v>8420</v>
      </c>
      <c r="C4923" s="181" t="s">
        <v>8421</v>
      </c>
      <c r="D4923" s="103"/>
      <c r="E4923" s="103"/>
      <c r="F4923" s="114" t="s">
        <v>36</v>
      </c>
      <c r="G4923" s="114" t="s">
        <v>32</v>
      </c>
      <c r="H4923" s="302">
        <v>300</v>
      </c>
      <c r="I4923" s="302">
        <v>300</v>
      </c>
      <c r="J4923" s="302">
        <v>300</v>
      </c>
      <c r="K4923" s="244" t="s">
        <v>8421</v>
      </c>
      <c r="L4923" s="114"/>
      <c r="M4923" s="114"/>
      <c r="N4923" s="103"/>
      <c r="O4923" s="103" t="s">
        <v>17</v>
      </c>
    </row>
    <row r="4924" spans="1:15" ht="22.5" hidden="1">
      <c r="A4924" s="103">
        <f>MAX(A$3:A4923)+1</f>
        <v>4630</v>
      </c>
      <c r="B4924" s="103" t="s">
        <v>8422</v>
      </c>
      <c r="C4924" s="303" t="s">
        <v>8423</v>
      </c>
      <c r="D4924" s="103"/>
      <c r="E4924" s="103"/>
      <c r="F4924" s="114" t="s">
        <v>36</v>
      </c>
      <c r="G4924" s="114" t="s">
        <v>32</v>
      </c>
      <c r="H4924" s="302">
        <v>240</v>
      </c>
      <c r="I4924" s="302">
        <v>240</v>
      </c>
      <c r="J4924" s="302">
        <v>240</v>
      </c>
      <c r="K4924" s="103"/>
      <c r="L4924" s="114"/>
      <c r="M4924" s="114"/>
      <c r="N4924" s="103"/>
      <c r="O4924" s="103" t="s">
        <v>17</v>
      </c>
    </row>
    <row r="4925" spans="1:15" ht="24" hidden="1">
      <c r="A4925" s="103">
        <f>MAX(A$3:A4924)+1</f>
        <v>4631</v>
      </c>
      <c r="B4925" s="103" t="s">
        <v>8424</v>
      </c>
      <c r="C4925" s="303" t="s">
        <v>8425</v>
      </c>
      <c r="D4925" s="103"/>
      <c r="E4925" s="103"/>
      <c r="F4925" s="114" t="s">
        <v>36</v>
      </c>
      <c r="G4925" s="114" t="s">
        <v>1321</v>
      </c>
      <c r="H4925" s="302">
        <v>150</v>
      </c>
      <c r="I4925" s="302">
        <v>150</v>
      </c>
      <c r="J4925" s="302">
        <v>150</v>
      </c>
      <c r="K4925" s="303" t="s">
        <v>8426</v>
      </c>
      <c r="L4925" s="114"/>
      <c r="M4925" s="114"/>
      <c r="N4925" s="103"/>
      <c r="O4925" s="103" t="s">
        <v>17</v>
      </c>
    </row>
    <row r="4926" spans="1:15" ht="22.5" hidden="1">
      <c r="A4926" s="103">
        <f>MAX(A$3:A4925)+1</f>
        <v>4632</v>
      </c>
      <c r="B4926" s="103">
        <v>331303012</v>
      </c>
      <c r="C4926" s="103" t="s">
        <v>8427</v>
      </c>
      <c r="D4926" s="103"/>
      <c r="E4926" s="103"/>
      <c r="F4926" s="114" t="s">
        <v>31</v>
      </c>
      <c r="G4926" s="114" t="s">
        <v>32</v>
      </c>
      <c r="H4926" s="312">
        <v>960</v>
      </c>
      <c r="I4926" s="312">
        <v>864</v>
      </c>
      <c r="J4926" s="312">
        <v>777.6</v>
      </c>
      <c r="K4926" s="103"/>
      <c r="L4926" s="114"/>
      <c r="M4926" s="114"/>
      <c r="N4926" s="103"/>
      <c r="O4926" s="103" t="s">
        <v>17</v>
      </c>
    </row>
    <row r="4927" spans="1:15" ht="22.5" hidden="1">
      <c r="A4927" s="103">
        <f>MAX(A$3:A4926)+1</f>
        <v>4633</v>
      </c>
      <c r="B4927" s="103">
        <v>331303013</v>
      </c>
      <c r="C4927" s="103" t="s">
        <v>8428</v>
      </c>
      <c r="D4927" s="103"/>
      <c r="E4927" s="103"/>
      <c r="F4927" s="114" t="s">
        <v>31</v>
      </c>
      <c r="G4927" s="114" t="s">
        <v>32</v>
      </c>
      <c r="H4927" s="302">
        <v>2240</v>
      </c>
      <c r="I4927" s="302">
        <v>2240</v>
      </c>
      <c r="J4927" s="302">
        <v>2240</v>
      </c>
      <c r="K4927" s="103"/>
      <c r="L4927" s="126"/>
      <c r="M4927" s="126"/>
      <c r="N4927" s="103"/>
      <c r="O4927" s="103" t="s">
        <v>17</v>
      </c>
    </row>
    <row r="4928" spans="1:15" ht="22.5" hidden="1">
      <c r="A4928" s="103">
        <f>MAX(A$3:A4927)+1</f>
        <v>4634</v>
      </c>
      <c r="B4928" s="103">
        <v>331303014</v>
      </c>
      <c r="C4928" s="103" t="s">
        <v>8429</v>
      </c>
      <c r="D4928" s="103"/>
      <c r="E4928" s="103"/>
      <c r="F4928" s="114" t="s">
        <v>31</v>
      </c>
      <c r="G4928" s="114" t="s">
        <v>32</v>
      </c>
      <c r="H4928" s="302">
        <v>1936</v>
      </c>
      <c r="I4928" s="302">
        <v>1936</v>
      </c>
      <c r="J4928" s="302">
        <v>1936</v>
      </c>
      <c r="K4928" s="103"/>
      <c r="L4928" s="126"/>
      <c r="M4928" s="126"/>
      <c r="N4928" s="103"/>
      <c r="O4928" s="103" t="s">
        <v>17</v>
      </c>
    </row>
    <row r="4929" spans="1:15" ht="22.5" hidden="1">
      <c r="A4929" s="103">
        <f>MAX(A$3:A4928)+1</f>
        <v>4635</v>
      </c>
      <c r="B4929" s="103">
        <v>331303015</v>
      </c>
      <c r="C4929" s="103" t="s">
        <v>8430</v>
      </c>
      <c r="D4929" s="103"/>
      <c r="E4929" s="103"/>
      <c r="F4929" s="114" t="s">
        <v>31</v>
      </c>
      <c r="G4929" s="114" t="s">
        <v>32</v>
      </c>
      <c r="H4929" s="302">
        <v>2320</v>
      </c>
      <c r="I4929" s="302">
        <v>2320</v>
      </c>
      <c r="J4929" s="302">
        <v>2320</v>
      </c>
      <c r="K4929" s="103"/>
      <c r="L4929" s="126"/>
      <c r="M4929" s="126"/>
      <c r="N4929" s="103"/>
      <c r="O4929" s="103" t="s">
        <v>17</v>
      </c>
    </row>
    <row r="4930" spans="1:15" ht="22.5" hidden="1">
      <c r="A4930" s="103">
        <f>MAX(A$3:A4929)+1</f>
        <v>4636</v>
      </c>
      <c r="B4930" s="103">
        <v>331303016</v>
      </c>
      <c r="C4930" s="103" t="s">
        <v>8431</v>
      </c>
      <c r="D4930" s="103" t="s">
        <v>8432</v>
      </c>
      <c r="E4930" s="103"/>
      <c r="F4930" s="114" t="s">
        <v>31</v>
      </c>
      <c r="G4930" s="114" t="s">
        <v>32</v>
      </c>
      <c r="H4930" s="312">
        <v>1560</v>
      </c>
      <c r="I4930" s="312">
        <v>1404</v>
      </c>
      <c r="J4930" s="312">
        <v>1263.5999999999999</v>
      </c>
      <c r="K4930" s="103"/>
      <c r="L4930" s="114"/>
      <c r="M4930" s="114"/>
      <c r="N4930" s="103"/>
      <c r="O4930" s="103" t="s">
        <v>17</v>
      </c>
    </row>
    <row r="4931" spans="1:15" ht="22.5" hidden="1">
      <c r="A4931" s="103">
        <f>MAX(A$3:A4930)+1</f>
        <v>4637</v>
      </c>
      <c r="B4931" s="103">
        <v>331303017</v>
      </c>
      <c r="C4931" s="103" t="s">
        <v>8433</v>
      </c>
      <c r="D4931" s="103" t="s">
        <v>8434</v>
      </c>
      <c r="E4931" s="103"/>
      <c r="F4931" s="114" t="s">
        <v>31</v>
      </c>
      <c r="G4931" s="114" t="s">
        <v>32</v>
      </c>
      <c r="H4931" s="302">
        <v>4160</v>
      </c>
      <c r="I4931" s="302">
        <v>4160</v>
      </c>
      <c r="J4931" s="302">
        <v>4160</v>
      </c>
      <c r="K4931" s="103"/>
      <c r="L4931" s="126"/>
      <c r="M4931" s="126"/>
      <c r="N4931" s="103"/>
      <c r="O4931" s="103" t="s">
        <v>17</v>
      </c>
    </row>
    <row r="4932" spans="1:15" ht="22.5" hidden="1">
      <c r="A4932" s="103">
        <f>MAX(A$3:A4931)+1</f>
        <v>4638</v>
      </c>
      <c r="B4932" s="103">
        <v>331303018</v>
      </c>
      <c r="C4932" s="103" t="s">
        <v>8435</v>
      </c>
      <c r="D4932" s="103"/>
      <c r="E4932" s="103"/>
      <c r="F4932" s="114" t="s">
        <v>31</v>
      </c>
      <c r="G4932" s="114" t="s">
        <v>32</v>
      </c>
      <c r="H4932" s="302">
        <v>2048</v>
      </c>
      <c r="I4932" s="302">
        <v>2048</v>
      </c>
      <c r="J4932" s="302">
        <v>2048</v>
      </c>
      <c r="K4932" s="103"/>
      <c r="L4932" s="126"/>
      <c r="M4932" s="126"/>
      <c r="N4932" s="103"/>
      <c r="O4932" s="103" t="s">
        <v>17</v>
      </c>
    </row>
    <row r="4933" spans="1:15" ht="22.5" hidden="1">
      <c r="A4933" s="103">
        <f>MAX(A$3:A4932)+1</f>
        <v>4639</v>
      </c>
      <c r="B4933" s="103">
        <v>331303019</v>
      </c>
      <c r="C4933" s="103" t="s">
        <v>8436</v>
      </c>
      <c r="D4933" s="103" t="s">
        <v>8437</v>
      </c>
      <c r="E4933" s="103"/>
      <c r="F4933" s="114" t="s">
        <v>23</v>
      </c>
      <c r="G4933" s="114" t="s">
        <v>32</v>
      </c>
      <c r="H4933" s="312">
        <v>960</v>
      </c>
      <c r="I4933" s="312">
        <v>864</v>
      </c>
      <c r="J4933" s="312">
        <v>777.6</v>
      </c>
      <c r="K4933" s="103"/>
      <c r="L4933" s="114"/>
      <c r="M4933" s="114"/>
      <c r="N4933" s="103"/>
      <c r="O4933" s="103" t="s">
        <v>17</v>
      </c>
    </row>
    <row r="4934" spans="1:15" ht="22.5" hidden="1">
      <c r="A4934" s="103">
        <f>MAX(A$3:A4933)+1</f>
        <v>4640</v>
      </c>
      <c r="B4934" s="103">
        <v>331303020</v>
      </c>
      <c r="C4934" s="103" t="s">
        <v>8438</v>
      </c>
      <c r="D4934" s="103"/>
      <c r="E4934" s="103"/>
      <c r="F4934" s="114" t="s">
        <v>23</v>
      </c>
      <c r="G4934" s="114" t="s">
        <v>32</v>
      </c>
      <c r="H4934" s="312">
        <v>600</v>
      </c>
      <c r="I4934" s="312">
        <v>540</v>
      </c>
      <c r="J4934" s="312">
        <v>486</v>
      </c>
      <c r="K4934" s="103"/>
      <c r="L4934" s="114"/>
      <c r="M4934" s="114"/>
      <c r="N4934" s="103"/>
      <c r="O4934" s="103" t="s">
        <v>17</v>
      </c>
    </row>
    <row r="4935" spans="1:15" ht="22.5" hidden="1">
      <c r="A4935" s="103">
        <f>MAX(A$3:A4934)+1</f>
        <v>4641</v>
      </c>
      <c r="B4935" s="103">
        <v>331303021</v>
      </c>
      <c r="C4935" s="103" t="s">
        <v>8439</v>
      </c>
      <c r="D4935" s="103"/>
      <c r="E4935" s="103"/>
      <c r="F4935" s="114" t="s">
        <v>23</v>
      </c>
      <c r="G4935" s="114" t="s">
        <v>32</v>
      </c>
      <c r="H4935" s="312">
        <v>1080</v>
      </c>
      <c r="I4935" s="312">
        <v>972</v>
      </c>
      <c r="J4935" s="312">
        <v>874.8</v>
      </c>
      <c r="K4935" s="103"/>
      <c r="L4935" s="114"/>
      <c r="M4935" s="114"/>
      <c r="N4935" s="103"/>
      <c r="O4935" s="103" t="s">
        <v>17</v>
      </c>
    </row>
    <row r="4936" spans="1:15" ht="22.5" hidden="1">
      <c r="A4936" s="103">
        <f>MAX(A$3:A4935)+1</f>
        <v>4642</v>
      </c>
      <c r="B4936" s="103">
        <v>331303022</v>
      </c>
      <c r="C4936" s="103" t="s">
        <v>8440</v>
      </c>
      <c r="D4936" s="103"/>
      <c r="E4936" s="103"/>
      <c r="F4936" s="114" t="s">
        <v>31</v>
      </c>
      <c r="G4936" s="114" t="s">
        <v>32</v>
      </c>
      <c r="H4936" s="312">
        <v>300</v>
      </c>
      <c r="I4936" s="312">
        <v>270</v>
      </c>
      <c r="J4936" s="312">
        <v>243</v>
      </c>
      <c r="K4936" s="103"/>
      <c r="L4936" s="114"/>
      <c r="M4936" s="114"/>
      <c r="N4936" s="103"/>
      <c r="O4936" s="103" t="s">
        <v>17</v>
      </c>
    </row>
    <row r="4937" spans="1:15" ht="22.5" hidden="1">
      <c r="A4937" s="103">
        <f>MAX(A$3:A4936)+1</f>
        <v>4643</v>
      </c>
      <c r="B4937" s="103">
        <v>331303023</v>
      </c>
      <c r="C4937" s="103" t="s">
        <v>8441</v>
      </c>
      <c r="D4937" s="103"/>
      <c r="E4937" s="103"/>
      <c r="F4937" s="114" t="s">
        <v>31</v>
      </c>
      <c r="G4937" s="114" t="s">
        <v>32</v>
      </c>
      <c r="H4937" s="308">
        <v>1080</v>
      </c>
      <c r="I4937" s="308">
        <v>1080</v>
      </c>
      <c r="J4937" s="308">
        <v>1080</v>
      </c>
      <c r="K4937" s="103"/>
      <c r="L4937" s="188"/>
      <c r="M4937" s="188"/>
      <c r="N4937" s="103"/>
      <c r="O4937" s="103" t="s">
        <v>786</v>
      </c>
    </row>
    <row r="4938" spans="1:15" ht="22.5" hidden="1">
      <c r="A4938" s="103">
        <f>MAX(A$3:A4937)+1</f>
        <v>4644</v>
      </c>
      <c r="B4938" s="103">
        <v>331303024</v>
      </c>
      <c r="C4938" s="103" t="s">
        <v>5292</v>
      </c>
      <c r="D4938" s="103" t="s">
        <v>5293</v>
      </c>
      <c r="E4938" s="103"/>
      <c r="F4938" s="114" t="s">
        <v>23</v>
      </c>
      <c r="G4938" s="114" t="s">
        <v>32</v>
      </c>
      <c r="H4938" s="312">
        <v>480</v>
      </c>
      <c r="I4938" s="312">
        <v>432</v>
      </c>
      <c r="J4938" s="312">
        <v>388.8</v>
      </c>
      <c r="K4938" s="103"/>
      <c r="L4938" s="114"/>
      <c r="M4938" s="114"/>
      <c r="N4938" s="103"/>
      <c r="O4938" s="103" t="s">
        <v>17</v>
      </c>
    </row>
    <row r="4939" spans="1:15" ht="22.5" hidden="1">
      <c r="A4939" s="103">
        <f>MAX(A$3:A4938)+1</f>
        <v>4645</v>
      </c>
      <c r="B4939" s="103">
        <v>331303025</v>
      </c>
      <c r="C4939" s="103" t="s">
        <v>8442</v>
      </c>
      <c r="D4939" s="103"/>
      <c r="E4939" s="103"/>
      <c r="F4939" s="114" t="s">
        <v>31</v>
      </c>
      <c r="G4939" s="114" t="s">
        <v>32</v>
      </c>
      <c r="H4939" s="302">
        <v>2120</v>
      </c>
      <c r="I4939" s="302">
        <v>2120</v>
      </c>
      <c r="J4939" s="302">
        <v>2120</v>
      </c>
      <c r="K4939" s="103"/>
      <c r="L4939" s="126"/>
      <c r="M4939" s="126"/>
      <c r="N4939" s="103"/>
      <c r="O4939" s="103" t="s">
        <v>17</v>
      </c>
    </row>
    <row r="4940" spans="1:15" ht="22.5" hidden="1">
      <c r="A4940" s="103">
        <f>MAX(A$3:A4939)+1</f>
        <v>4646</v>
      </c>
      <c r="B4940" s="103">
        <v>331303026</v>
      </c>
      <c r="C4940" s="103" t="s">
        <v>8443</v>
      </c>
      <c r="D4940" s="103"/>
      <c r="E4940" s="103"/>
      <c r="F4940" s="114" t="s">
        <v>31</v>
      </c>
      <c r="G4940" s="114" t="s">
        <v>32</v>
      </c>
      <c r="H4940" s="312">
        <v>1080</v>
      </c>
      <c r="I4940" s="312">
        <v>972</v>
      </c>
      <c r="J4940" s="312">
        <v>874.8</v>
      </c>
      <c r="K4940" s="103"/>
      <c r="L4940" s="114"/>
      <c r="M4940" s="114"/>
      <c r="N4940" s="103"/>
      <c r="O4940" s="103" t="s">
        <v>17</v>
      </c>
    </row>
    <row r="4941" spans="1:15" ht="22.5" hidden="1">
      <c r="A4941" s="103">
        <f>MAX(A$3:A4940)+1</f>
        <v>4647</v>
      </c>
      <c r="B4941" s="103">
        <v>331303027</v>
      </c>
      <c r="C4941" s="103" t="s">
        <v>8444</v>
      </c>
      <c r="D4941" s="103" t="s">
        <v>8445</v>
      </c>
      <c r="E4941" s="103" t="s">
        <v>8446</v>
      </c>
      <c r="F4941" s="114" t="s">
        <v>36</v>
      </c>
      <c r="G4941" s="114" t="s">
        <v>32</v>
      </c>
      <c r="H4941" s="312">
        <v>1080</v>
      </c>
      <c r="I4941" s="312">
        <v>972</v>
      </c>
      <c r="J4941" s="312">
        <v>874.8</v>
      </c>
      <c r="K4941" s="103"/>
      <c r="L4941" s="114"/>
      <c r="M4941" s="114"/>
      <c r="N4941" s="103"/>
      <c r="O4941" s="103" t="s">
        <v>17</v>
      </c>
    </row>
    <row r="4942" spans="1:15" ht="22.5" hidden="1">
      <c r="A4942" s="103">
        <f>MAX(A$3:A4941)+1</f>
        <v>4648</v>
      </c>
      <c r="B4942" s="103">
        <v>331303028</v>
      </c>
      <c r="C4942" s="103" t="s">
        <v>8379</v>
      </c>
      <c r="D4942" s="103" t="s">
        <v>8447</v>
      </c>
      <c r="E4942" s="103"/>
      <c r="F4942" s="114" t="s">
        <v>31</v>
      </c>
      <c r="G4942" s="114" t="s">
        <v>32</v>
      </c>
      <c r="H4942" s="302">
        <v>4080</v>
      </c>
      <c r="I4942" s="302">
        <v>4080</v>
      </c>
      <c r="J4942" s="302">
        <v>4080</v>
      </c>
      <c r="K4942" s="105" t="s">
        <v>8448</v>
      </c>
      <c r="L4942" s="126"/>
      <c r="M4942" s="126"/>
      <c r="N4942" s="103"/>
      <c r="O4942" s="103" t="s">
        <v>17</v>
      </c>
    </row>
    <row r="4943" spans="1:15" ht="22.5" hidden="1">
      <c r="A4943" s="103">
        <f>MAX(A$3:A4942)+1</f>
        <v>4649</v>
      </c>
      <c r="B4943" s="103">
        <v>331303029</v>
      </c>
      <c r="C4943" s="103" t="s">
        <v>8449</v>
      </c>
      <c r="D4943" s="103"/>
      <c r="E4943" s="103" t="s">
        <v>4955</v>
      </c>
      <c r="F4943" s="114" t="s">
        <v>31</v>
      </c>
      <c r="G4943" s="114" t="s">
        <v>32</v>
      </c>
      <c r="H4943" s="302">
        <v>1080</v>
      </c>
      <c r="I4943" s="302">
        <v>1080</v>
      </c>
      <c r="J4943" s="302">
        <v>1080</v>
      </c>
      <c r="K4943" s="103"/>
      <c r="L4943" s="114"/>
      <c r="M4943" s="114"/>
      <c r="N4943" s="103"/>
      <c r="O4943" s="103" t="s">
        <v>17</v>
      </c>
    </row>
    <row r="4944" spans="1:15" ht="22.5" hidden="1">
      <c r="A4944" s="103">
        <f>MAX(A$3:A4943)+1</f>
        <v>4650</v>
      </c>
      <c r="B4944" s="103">
        <v>331303031</v>
      </c>
      <c r="C4944" s="103" t="s">
        <v>8450</v>
      </c>
      <c r="D4944" s="103"/>
      <c r="E4944" s="103"/>
      <c r="F4944" s="114" t="s">
        <v>36</v>
      </c>
      <c r="G4944" s="114" t="s">
        <v>32</v>
      </c>
      <c r="H4944" s="188">
        <v>2309</v>
      </c>
      <c r="I4944" s="188">
        <v>2309</v>
      </c>
      <c r="J4944" s="188">
        <v>2309</v>
      </c>
      <c r="K4944" s="103"/>
      <c r="L4944" s="188"/>
      <c r="M4944" s="188"/>
      <c r="N4944" s="103"/>
      <c r="O4944" s="103" t="s">
        <v>786</v>
      </c>
    </row>
    <row r="4945" spans="1:15" ht="33.75" hidden="1" customHeight="1">
      <c r="A4945" s="103">
        <f>MAX(A$3:A4944)+1</f>
        <v>4651</v>
      </c>
      <c r="B4945" s="103">
        <v>331303032</v>
      </c>
      <c r="C4945" s="104" t="s">
        <v>8451</v>
      </c>
      <c r="D4945" s="103" t="s">
        <v>8452</v>
      </c>
      <c r="E4945" s="103" t="s">
        <v>8453</v>
      </c>
      <c r="F4945" s="118" t="s">
        <v>23</v>
      </c>
      <c r="G4945" s="188" t="s">
        <v>1321</v>
      </c>
      <c r="H4945" s="373" t="s">
        <v>56</v>
      </c>
      <c r="I4945" s="374"/>
      <c r="J4945" s="375"/>
      <c r="K4945" s="104"/>
      <c r="L4945" s="114"/>
      <c r="M4945" s="114"/>
      <c r="N4945" s="103"/>
      <c r="O4945" s="103" t="s">
        <v>492</v>
      </c>
    </row>
    <row r="4946" spans="1:15" s="87" customFormat="1" ht="22.5" hidden="1">
      <c r="A4946" s="103"/>
      <c r="B4946" s="103">
        <v>331304</v>
      </c>
      <c r="C4946" s="103" t="s">
        <v>8454</v>
      </c>
      <c r="D4946" s="103"/>
      <c r="E4946" s="103"/>
      <c r="F4946" s="114"/>
      <c r="G4946" s="114"/>
      <c r="H4946" s="302"/>
      <c r="I4946" s="302"/>
      <c r="J4946" s="302"/>
      <c r="K4946" s="103"/>
      <c r="L4946" s="114"/>
      <c r="M4946" s="114"/>
      <c r="N4946" s="103"/>
      <c r="O4946" s="103" t="s">
        <v>17</v>
      </c>
    </row>
    <row r="4947" spans="1:15" ht="22.5" hidden="1">
      <c r="A4947" s="103">
        <f>MAX(A$3:A4946)+1</f>
        <v>4652</v>
      </c>
      <c r="B4947" s="103">
        <v>331304001</v>
      </c>
      <c r="C4947" s="315" t="s">
        <v>8455</v>
      </c>
      <c r="D4947" s="103"/>
      <c r="E4947" s="103"/>
      <c r="F4947" s="114" t="s">
        <v>31</v>
      </c>
      <c r="G4947" s="114" t="s">
        <v>32</v>
      </c>
      <c r="H4947" s="312">
        <v>180</v>
      </c>
      <c r="I4947" s="312">
        <v>162</v>
      </c>
      <c r="J4947" s="312">
        <v>145.80000000000001</v>
      </c>
      <c r="K4947" s="103"/>
      <c r="L4947" s="114"/>
      <c r="M4947" s="114"/>
      <c r="N4947" s="103"/>
      <c r="O4947" s="103" t="s">
        <v>17</v>
      </c>
    </row>
    <row r="4948" spans="1:15" ht="22.5" hidden="1">
      <c r="A4948" s="103">
        <f>MAX(A$3:A4947)+1</f>
        <v>4653</v>
      </c>
      <c r="B4948" s="103">
        <v>331304002</v>
      </c>
      <c r="C4948" s="315" t="s">
        <v>8456</v>
      </c>
      <c r="D4948" s="103"/>
      <c r="E4948" s="103"/>
      <c r="F4948" s="114" t="s">
        <v>31</v>
      </c>
      <c r="G4948" s="114" t="s">
        <v>32</v>
      </c>
      <c r="H4948" s="312">
        <v>360</v>
      </c>
      <c r="I4948" s="312">
        <v>324</v>
      </c>
      <c r="J4948" s="312">
        <v>291.60000000000002</v>
      </c>
      <c r="K4948" s="103"/>
      <c r="L4948" s="114"/>
      <c r="M4948" s="114"/>
      <c r="N4948" s="103"/>
      <c r="O4948" s="103" t="s">
        <v>17</v>
      </c>
    </row>
    <row r="4949" spans="1:15" ht="22.5" hidden="1">
      <c r="A4949" s="103">
        <f>MAX(A$3:A4948)+1</f>
        <v>4654</v>
      </c>
      <c r="B4949" s="103">
        <v>331304003</v>
      </c>
      <c r="C4949" s="315" t="s">
        <v>8457</v>
      </c>
      <c r="D4949" s="103"/>
      <c r="E4949" s="103" t="s">
        <v>8458</v>
      </c>
      <c r="F4949" s="114" t="s">
        <v>31</v>
      </c>
      <c r="G4949" s="114" t="s">
        <v>32</v>
      </c>
      <c r="H4949" s="312">
        <v>240</v>
      </c>
      <c r="I4949" s="312">
        <v>216</v>
      </c>
      <c r="J4949" s="312">
        <v>194.4</v>
      </c>
      <c r="K4949" s="103"/>
      <c r="L4949" s="114"/>
      <c r="M4949" s="114"/>
      <c r="N4949" s="103"/>
      <c r="O4949" s="103" t="s">
        <v>17</v>
      </c>
    </row>
    <row r="4950" spans="1:15" ht="22.5" hidden="1">
      <c r="A4950" s="103">
        <f>MAX(A$3:A4949)+1</f>
        <v>4655</v>
      </c>
      <c r="B4950" s="103">
        <v>331304004</v>
      </c>
      <c r="C4950" s="315" t="s">
        <v>8459</v>
      </c>
      <c r="D4950" s="103"/>
      <c r="E4950" s="103" t="s">
        <v>8458</v>
      </c>
      <c r="F4950" s="114" t="s">
        <v>31</v>
      </c>
      <c r="G4950" s="114" t="s">
        <v>32</v>
      </c>
      <c r="H4950" s="312">
        <v>420</v>
      </c>
      <c r="I4950" s="312">
        <v>378</v>
      </c>
      <c r="J4950" s="312">
        <v>340.2</v>
      </c>
      <c r="K4950" s="103"/>
      <c r="L4950" s="114"/>
      <c r="M4950" s="114"/>
      <c r="N4950" s="103"/>
      <c r="O4950" s="103" t="s">
        <v>17</v>
      </c>
    </row>
    <row r="4951" spans="1:15" ht="22.5" hidden="1">
      <c r="A4951" s="103">
        <f>MAX(A$3:A4950)+1</f>
        <v>4656</v>
      </c>
      <c r="B4951" s="103">
        <v>331304005</v>
      </c>
      <c r="C4951" s="315" t="s">
        <v>8460</v>
      </c>
      <c r="D4951" s="103"/>
      <c r="E4951" s="103"/>
      <c r="F4951" s="114" t="s">
        <v>23</v>
      </c>
      <c r="G4951" s="114" t="s">
        <v>32</v>
      </c>
      <c r="H4951" s="312">
        <v>420</v>
      </c>
      <c r="I4951" s="312">
        <v>378</v>
      </c>
      <c r="J4951" s="312">
        <v>340.2</v>
      </c>
      <c r="K4951" s="103"/>
      <c r="L4951" s="114"/>
      <c r="M4951" s="114"/>
      <c r="N4951" s="103"/>
      <c r="O4951" s="103" t="s">
        <v>17</v>
      </c>
    </row>
    <row r="4952" spans="1:15" ht="22.5" hidden="1">
      <c r="A4952" s="103">
        <f>MAX(A$3:A4951)+1</f>
        <v>4657</v>
      </c>
      <c r="B4952" s="103">
        <v>331304006</v>
      </c>
      <c r="C4952" s="315" t="s">
        <v>8461</v>
      </c>
      <c r="D4952" s="103" t="s">
        <v>6025</v>
      </c>
      <c r="E4952" s="103" t="s">
        <v>8458</v>
      </c>
      <c r="F4952" s="114" t="s">
        <v>3112</v>
      </c>
      <c r="G4952" s="114" t="s">
        <v>32</v>
      </c>
      <c r="H4952" s="312">
        <v>840</v>
      </c>
      <c r="I4952" s="312">
        <v>756</v>
      </c>
      <c r="J4952" s="312">
        <v>680.4</v>
      </c>
      <c r="K4952" s="105" t="s">
        <v>5969</v>
      </c>
      <c r="L4952" s="114"/>
      <c r="M4952" s="114"/>
      <c r="N4952" s="103"/>
      <c r="O4952" s="103" t="s">
        <v>17</v>
      </c>
    </row>
    <row r="4953" spans="1:15" ht="22.5" hidden="1">
      <c r="A4953" s="103">
        <f>MAX(A$3:A4952)+1</f>
        <v>4658</v>
      </c>
      <c r="B4953" s="103">
        <v>331304007</v>
      </c>
      <c r="C4953" s="315" t="s">
        <v>5360</v>
      </c>
      <c r="D4953" s="286" t="s">
        <v>8462</v>
      </c>
      <c r="E4953" s="103"/>
      <c r="F4953" s="114" t="s">
        <v>31</v>
      </c>
      <c r="G4953" s="114" t="s">
        <v>32</v>
      </c>
      <c r="H4953" s="308">
        <v>728</v>
      </c>
      <c r="I4953" s="308">
        <v>728</v>
      </c>
      <c r="J4953" s="308">
        <v>728</v>
      </c>
      <c r="K4953" s="103"/>
      <c r="L4953" s="188"/>
      <c r="M4953" s="188"/>
      <c r="N4953" s="103"/>
      <c r="O4953" s="103" t="s">
        <v>786</v>
      </c>
    </row>
    <row r="4954" spans="1:15" ht="22.5" hidden="1">
      <c r="A4954" s="103">
        <f>MAX(A$3:A4953)+1</f>
        <v>4659</v>
      </c>
      <c r="B4954" s="103">
        <v>331304008</v>
      </c>
      <c r="C4954" s="315" t="s">
        <v>8463</v>
      </c>
      <c r="D4954" s="286" t="s">
        <v>8464</v>
      </c>
      <c r="E4954" s="103"/>
      <c r="F4954" s="114" t="s">
        <v>3112</v>
      </c>
      <c r="G4954" s="114" t="s">
        <v>32</v>
      </c>
      <c r="H4954" s="312">
        <v>1400</v>
      </c>
      <c r="I4954" s="312">
        <v>1260</v>
      </c>
      <c r="J4954" s="312">
        <v>1134</v>
      </c>
      <c r="K4954" s="105" t="s">
        <v>5969</v>
      </c>
      <c r="L4954" s="114"/>
      <c r="M4954" s="114"/>
      <c r="N4954" s="103"/>
      <c r="O4954" s="103" t="s">
        <v>17</v>
      </c>
    </row>
    <row r="4955" spans="1:15" ht="22.5" hidden="1">
      <c r="A4955" s="103">
        <f>MAX(A$3:A4954)+1</f>
        <v>4660</v>
      </c>
      <c r="B4955" s="103">
        <v>331304009</v>
      </c>
      <c r="C4955" s="315" t="s">
        <v>8465</v>
      </c>
      <c r="D4955" s="103"/>
      <c r="E4955" s="103"/>
      <c r="F4955" s="114" t="s">
        <v>31</v>
      </c>
      <c r="G4955" s="114" t="s">
        <v>32</v>
      </c>
      <c r="H4955" s="312">
        <v>1200</v>
      </c>
      <c r="I4955" s="312">
        <v>1080</v>
      </c>
      <c r="J4955" s="312">
        <v>972</v>
      </c>
      <c r="K4955" s="103"/>
      <c r="L4955" s="114"/>
      <c r="M4955" s="114"/>
      <c r="N4955" s="103"/>
      <c r="O4955" s="103" t="s">
        <v>17</v>
      </c>
    </row>
    <row r="4956" spans="1:15" ht="22.5" hidden="1">
      <c r="A4956" s="103">
        <f>MAX(A$3:A4955)+1</f>
        <v>4661</v>
      </c>
      <c r="B4956" s="103">
        <v>331304010</v>
      </c>
      <c r="C4956" s="315" t="s">
        <v>8466</v>
      </c>
      <c r="D4956" s="103"/>
      <c r="E4956" s="103"/>
      <c r="F4956" s="114" t="s">
        <v>31</v>
      </c>
      <c r="G4956" s="114" t="s">
        <v>32</v>
      </c>
      <c r="H4956" s="308">
        <v>556</v>
      </c>
      <c r="I4956" s="308">
        <v>556</v>
      </c>
      <c r="J4956" s="308">
        <v>556</v>
      </c>
      <c r="K4956" s="103"/>
      <c r="L4956" s="188"/>
      <c r="M4956" s="188"/>
      <c r="N4956" s="103"/>
      <c r="O4956" s="103" t="s">
        <v>786</v>
      </c>
    </row>
    <row r="4957" spans="1:15" ht="22.5" hidden="1">
      <c r="A4957" s="103">
        <f>MAX(A$3:A4956)+1</f>
        <v>4662</v>
      </c>
      <c r="B4957" s="103">
        <v>331304011</v>
      </c>
      <c r="C4957" s="315" t="s">
        <v>8467</v>
      </c>
      <c r="D4957" s="103"/>
      <c r="E4957" s="103"/>
      <c r="F4957" s="114" t="s">
        <v>31</v>
      </c>
      <c r="G4957" s="114" t="s">
        <v>32</v>
      </c>
      <c r="H4957" s="308">
        <v>1080</v>
      </c>
      <c r="I4957" s="308">
        <v>1080</v>
      </c>
      <c r="J4957" s="308">
        <v>1080</v>
      </c>
      <c r="K4957" s="103"/>
      <c r="L4957" s="188"/>
      <c r="M4957" s="188"/>
      <c r="N4957" s="103"/>
      <c r="O4957" s="103" t="s">
        <v>786</v>
      </c>
    </row>
    <row r="4958" spans="1:15" ht="22.5" hidden="1">
      <c r="A4958" s="103">
        <f>MAX(A$3:A4957)+1</f>
        <v>4663</v>
      </c>
      <c r="B4958" s="103">
        <v>331304012</v>
      </c>
      <c r="C4958" s="315" t="s">
        <v>8468</v>
      </c>
      <c r="D4958" s="103"/>
      <c r="E4958" s="103"/>
      <c r="F4958" s="114" t="s">
        <v>3112</v>
      </c>
      <c r="G4958" s="114" t="s">
        <v>32</v>
      </c>
      <c r="H4958" s="312">
        <v>720</v>
      </c>
      <c r="I4958" s="312">
        <v>648</v>
      </c>
      <c r="J4958" s="312">
        <v>583.20000000000005</v>
      </c>
      <c r="K4958" s="105" t="s">
        <v>5969</v>
      </c>
      <c r="L4958" s="114"/>
      <c r="M4958" s="114"/>
      <c r="N4958" s="103"/>
      <c r="O4958" s="103" t="s">
        <v>17</v>
      </c>
    </row>
    <row r="4959" spans="1:15" ht="22.5" hidden="1">
      <c r="A4959" s="103">
        <f>MAX(A$3:A4958)+1</f>
        <v>4664</v>
      </c>
      <c r="B4959" s="103">
        <v>331304013</v>
      </c>
      <c r="C4959" s="315" t="s">
        <v>8469</v>
      </c>
      <c r="D4959" s="103" t="s">
        <v>8470</v>
      </c>
      <c r="E4959" s="103"/>
      <c r="F4959" s="114" t="s">
        <v>31</v>
      </c>
      <c r="G4959" s="114" t="s">
        <v>32</v>
      </c>
      <c r="H4959" s="312">
        <v>600</v>
      </c>
      <c r="I4959" s="312">
        <v>540</v>
      </c>
      <c r="J4959" s="312">
        <v>486</v>
      </c>
      <c r="K4959" s="103"/>
      <c r="L4959" s="114"/>
      <c r="M4959" s="114"/>
      <c r="N4959" s="103"/>
      <c r="O4959" s="103" t="s">
        <v>17</v>
      </c>
    </row>
    <row r="4960" spans="1:15" ht="22.5" hidden="1">
      <c r="A4960" s="103">
        <f>MAX(A$3:A4959)+1</f>
        <v>4665</v>
      </c>
      <c r="B4960" s="103">
        <v>331304014</v>
      </c>
      <c r="C4960" s="315" t="s">
        <v>8471</v>
      </c>
      <c r="D4960" s="103"/>
      <c r="E4960" s="103"/>
      <c r="F4960" s="114" t="s">
        <v>23</v>
      </c>
      <c r="G4960" s="114" t="s">
        <v>32</v>
      </c>
      <c r="H4960" s="308">
        <v>1024</v>
      </c>
      <c r="I4960" s="308">
        <v>1024</v>
      </c>
      <c r="J4960" s="308">
        <v>1024</v>
      </c>
      <c r="K4960" s="103"/>
      <c r="L4960" s="188"/>
      <c r="M4960" s="188"/>
      <c r="N4960" s="103"/>
      <c r="O4960" s="103" t="s">
        <v>786</v>
      </c>
    </row>
    <row r="4961" spans="1:15" ht="22.5" hidden="1">
      <c r="A4961" s="103">
        <f>MAX(A$3:A4960)+1</f>
        <v>4666</v>
      </c>
      <c r="B4961" s="103">
        <v>331304015</v>
      </c>
      <c r="C4961" s="303" t="s">
        <v>8472</v>
      </c>
      <c r="D4961" s="103"/>
      <c r="E4961" s="103"/>
      <c r="F4961" s="114" t="s">
        <v>31</v>
      </c>
      <c r="G4961" s="114" t="s">
        <v>32</v>
      </c>
      <c r="H4961" s="302">
        <v>960</v>
      </c>
      <c r="I4961" s="302">
        <v>960</v>
      </c>
      <c r="J4961" s="302">
        <v>960</v>
      </c>
      <c r="K4961" s="103"/>
      <c r="L4961" s="114"/>
      <c r="M4961" s="114"/>
      <c r="N4961" s="103"/>
      <c r="O4961" s="103" t="s">
        <v>17</v>
      </c>
    </row>
    <row r="4962" spans="1:15" ht="22.5" hidden="1">
      <c r="A4962" s="103">
        <f>MAX(A$3:A4961)+1</f>
        <v>4667</v>
      </c>
      <c r="B4962" s="103">
        <v>331304016</v>
      </c>
      <c r="C4962" s="164" t="s">
        <v>8473</v>
      </c>
      <c r="D4962" s="103" t="s">
        <v>8474</v>
      </c>
      <c r="E4962" s="103"/>
      <c r="F4962" s="114" t="s">
        <v>31</v>
      </c>
      <c r="G4962" s="114" t="s">
        <v>32</v>
      </c>
      <c r="H4962" s="302">
        <v>420</v>
      </c>
      <c r="I4962" s="302">
        <v>420</v>
      </c>
      <c r="J4962" s="302">
        <v>420</v>
      </c>
      <c r="K4962" s="103"/>
      <c r="L4962" s="114"/>
      <c r="M4962" s="114"/>
      <c r="N4962" s="103"/>
      <c r="O4962" s="103" t="s">
        <v>17</v>
      </c>
    </row>
    <row r="4963" spans="1:15" s="87" customFormat="1" ht="22.5" hidden="1">
      <c r="A4963" s="103"/>
      <c r="B4963" s="103">
        <v>331305</v>
      </c>
      <c r="C4963" s="103" t="s">
        <v>8475</v>
      </c>
      <c r="D4963" s="103"/>
      <c r="E4963" s="103"/>
      <c r="F4963" s="114"/>
      <c r="G4963" s="114"/>
      <c r="H4963" s="302"/>
      <c r="I4963" s="302"/>
      <c r="J4963" s="302"/>
      <c r="K4963" s="103"/>
      <c r="L4963" s="114"/>
      <c r="M4963" s="114"/>
      <c r="N4963" s="103"/>
      <c r="O4963" s="103" t="s">
        <v>17</v>
      </c>
    </row>
    <row r="4964" spans="1:15" ht="22.5" hidden="1">
      <c r="A4964" s="103">
        <f>MAX(A$3:A4963)+1</f>
        <v>4668</v>
      </c>
      <c r="B4964" s="103">
        <v>331305001</v>
      </c>
      <c r="C4964" s="315" t="s">
        <v>5365</v>
      </c>
      <c r="D4964" s="103"/>
      <c r="E4964" s="103"/>
      <c r="F4964" s="114" t="s">
        <v>31</v>
      </c>
      <c r="G4964" s="114" t="s">
        <v>32</v>
      </c>
      <c r="H4964" s="312">
        <v>360</v>
      </c>
      <c r="I4964" s="312">
        <v>324</v>
      </c>
      <c r="J4964" s="312">
        <v>291.60000000000002</v>
      </c>
      <c r="K4964" s="103"/>
      <c r="L4964" s="114"/>
      <c r="M4964" s="114"/>
      <c r="N4964" s="103"/>
      <c r="O4964" s="103" t="s">
        <v>17</v>
      </c>
    </row>
    <row r="4965" spans="1:15" ht="22.5" hidden="1">
      <c r="A4965" s="103">
        <f>MAX(A$3:A4964)+1</f>
        <v>4669</v>
      </c>
      <c r="B4965" s="103">
        <v>331305002</v>
      </c>
      <c r="C4965" s="315" t="s">
        <v>8476</v>
      </c>
      <c r="D4965" s="103"/>
      <c r="E4965" s="103"/>
      <c r="F4965" s="114" t="s">
        <v>31</v>
      </c>
      <c r="G4965" s="114" t="s">
        <v>32</v>
      </c>
      <c r="H4965" s="312">
        <v>420</v>
      </c>
      <c r="I4965" s="312">
        <v>378</v>
      </c>
      <c r="J4965" s="312">
        <v>340.2</v>
      </c>
      <c r="K4965" s="103"/>
      <c r="L4965" s="114"/>
      <c r="M4965" s="114"/>
      <c r="N4965" s="103"/>
      <c r="O4965" s="103" t="s">
        <v>17</v>
      </c>
    </row>
    <row r="4966" spans="1:15" ht="22.5" hidden="1">
      <c r="A4966" s="103">
        <f>MAX(A$3:A4965)+1</f>
        <v>4670</v>
      </c>
      <c r="B4966" s="103">
        <v>331305003</v>
      </c>
      <c r="C4966" s="315" t="s">
        <v>8477</v>
      </c>
      <c r="D4966" s="286" t="s">
        <v>8478</v>
      </c>
      <c r="E4966" s="103"/>
      <c r="F4966" s="114" t="s">
        <v>31</v>
      </c>
      <c r="G4966" s="114" t="s">
        <v>32</v>
      </c>
      <c r="H4966" s="312">
        <v>840</v>
      </c>
      <c r="I4966" s="312">
        <v>756</v>
      </c>
      <c r="J4966" s="312">
        <v>680.4</v>
      </c>
      <c r="K4966" s="103"/>
      <c r="L4966" s="114"/>
      <c r="M4966" s="114"/>
      <c r="N4966" s="103"/>
      <c r="O4966" s="103" t="s">
        <v>17</v>
      </c>
    </row>
    <row r="4967" spans="1:15" ht="22.5" hidden="1">
      <c r="A4967" s="103">
        <f>MAX(A$3:A4966)+1</f>
        <v>4671</v>
      </c>
      <c r="B4967" s="103">
        <v>331305004</v>
      </c>
      <c r="C4967" s="315" t="s">
        <v>8479</v>
      </c>
      <c r="D4967" s="286" t="s">
        <v>8480</v>
      </c>
      <c r="E4967" s="103"/>
      <c r="F4967" s="114" t="s">
        <v>31</v>
      </c>
      <c r="G4967" s="114" t="s">
        <v>32</v>
      </c>
      <c r="H4967" s="312">
        <v>312</v>
      </c>
      <c r="I4967" s="312">
        <v>280.8</v>
      </c>
      <c r="J4967" s="312">
        <v>252.72</v>
      </c>
      <c r="K4967" s="103"/>
      <c r="L4967" s="114"/>
      <c r="M4967" s="114"/>
      <c r="N4967" s="103"/>
      <c r="O4967" s="103" t="s">
        <v>17</v>
      </c>
    </row>
    <row r="4968" spans="1:15" ht="22.5" hidden="1">
      <c r="A4968" s="103">
        <f>MAX(A$3:A4967)+1</f>
        <v>4672</v>
      </c>
      <c r="B4968" s="103">
        <v>331305005</v>
      </c>
      <c r="C4968" s="315" t="s">
        <v>8481</v>
      </c>
      <c r="D4968" s="286" t="s">
        <v>8482</v>
      </c>
      <c r="E4968" s="103"/>
      <c r="F4968" s="114" t="s">
        <v>31</v>
      </c>
      <c r="G4968" s="114" t="s">
        <v>32</v>
      </c>
      <c r="H4968" s="312">
        <v>360</v>
      </c>
      <c r="I4968" s="312">
        <v>324</v>
      </c>
      <c r="J4968" s="312">
        <v>291.60000000000002</v>
      </c>
      <c r="K4968" s="103"/>
      <c r="L4968" s="114"/>
      <c r="M4968" s="114"/>
      <c r="N4968" s="103"/>
      <c r="O4968" s="103" t="s">
        <v>17</v>
      </c>
    </row>
    <row r="4969" spans="1:15" ht="22.5" hidden="1">
      <c r="A4969" s="103">
        <f>MAX(A$3:A4968)+1</f>
        <v>4673</v>
      </c>
      <c r="B4969" s="103">
        <v>331305006</v>
      </c>
      <c r="C4969" s="315" t="s">
        <v>8483</v>
      </c>
      <c r="D4969" s="286"/>
      <c r="E4969" s="103"/>
      <c r="F4969" s="114" t="s">
        <v>3112</v>
      </c>
      <c r="G4969" s="114" t="s">
        <v>32</v>
      </c>
      <c r="H4969" s="312">
        <v>600</v>
      </c>
      <c r="I4969" s="312">
        <v>540</v>
      </c>
      <c r="J4969" s="312">
        <v>486</v>
      </c>
      <c r="K4969" s="105" t="s">
        <v>5969</v>
      </c>
      <c r="L4969" s="114"/>
      <c r="M4969" s="114"/>
      <c r="N4969" s="103"/>
      <c r="O4969" s="103" t="s">
        <v>17</v>
      </c>
    </row>
    <row r="4970" spans="1:15" ht="22.5" hidden="1">
      <c r="A4970" s="103">
        <f>MAX(A$3:A4969)+1</f>
        <v>4674</v>
      </c>
      <c r="B4970" s="103">
        <v>331305007</v>
      </c>
      <c r="C4970" s="315" t="s">
        <v>8484</v>
      </c>
      <c r="D4970" s="286"/>
      <c r="E4970" s="103"/>
      <c r="F4970" s="114" t="s">
        <v>3112</v>
      </c>
      <c r="G4970" s="114" t="s">
        <v>32</v>
      </c>
      <c r="H4970" s="312">
        <v>540</v>
      </c>
      <c r="I4970" s="312">
        <v>486</v>
      </c>
      <c r="J4970" s="312">
        <v>437.4</v>
      </c>
      <c r="K4970" s="105" t="s">
        <v>5969</v>
      </c>
      <c r="L4970" s="114"/>
      <c r="M4970" s="114"/>
      <c r="N4970" s="103"/>
      <c r="O4970" s="103" t="s">
        <v>17</v>
      </c>
    </row>
    <row r="4971" spans="1:15" ht="22.5" hidden="1">
      <c r="A4971" s="103">
        <f>MAX(A$3:A4970)+1</f>
        <v>4675</v>
      </c>
      <c r="B4971" s="103">
        <v>331305008</v>
      </c>
      <c r="C4971" s="315" t="s">
        <v>8485</v>
      </c>
      <c r="D4971" s="286"/>
      <c r="E4971" s="103"/>
      <c r="F4971" s="114" t="s">
        <v>31</v>
      </c>
      <c r="G4971" s="114" t="s">
        <v>32</v>
      </c>
      <c r="H4971" s="312">
        <v>840</v>
      </c>
      <c r="I4971" s="312">
        <v>756</v>
      </c>
      <c r="J4971" s="312">
        <v>680.4</v>
      </c>
      <c r="K4971" s="103"/>
      <c r="L4971" s="114"/>
      <c r="M4971" s="114"/>
      <c r="N4971" s="103"/>
      <c r="O4971" s="103" t="s">
        <v>17</v>
      </c>
    </row>
    <row r="4972" spans="1:15" ht="22.5" hidden="1">
      <c r="A4972" s="103">
        <f>MAX(A$3:A4971)+1</f>
        <v>4676</v>
      </c>
      <c r="B4972" s="103">
        <v>331305009</v>
      </c>
      <c r="C4972" s="315" t="s">
        <v>8486</v>
      </c>
      <c r="D4972" s="286"/>
      <c r="E4972" s="103"/>
      <c r="F4972" s="114" t="s">
        <v>31</v>
      </c>
      <c r="G4972" s="114" t="s">
        <v>32</v>
      </c>
      <c r="H4972" s="312">
        <v>840</v>
      </c>
      <c r="I4972" s="312">
        <v>756</v>
      </c>
      <c r="J4972" s="312">
        <v>680.4</v>
      </c>
      <c r="K4972" s="103"/>
      <c r="L4972" s="114"/>
      <c r="M4972" s="114"/>
      <c r="N4972" s="103"/>
      <c r="O4972" s="103" t="s">
        <v>17</v>
      </c>
    </row>
    <row r="4973" spans="1:15" ht="22.5" hidden="1">
      <c r="A4973" s="103">
        <f>MAX(A$3:A4972)+1</f>
        <v>4677</v>
      </c>
      <c r="B4973" s="103">
        <v>331305010</v>
      </c>
      <c r="C4973" s="315" t="s">
        <v>8487</v>
      </c>
      <c r="D4973" s="286" t="s">
        <v>8488</v>
      </c>
      <c r="E4973" s="103"/>
      <c r="F4973" s="114" t="s">
        <v>31</v>
      </c>
      <c r="G4973" s="114" t="s">
        <v>32</v>
      </c>
      <c r="H4973" s="308">
        <v>3562</v>
      </c>
      <c r="I4973" s="308">
        <v>3562</v>
      </c>
      <c r="J4973" s="308">
        <v>3562</v>
      </c>
      <c r="K4973" s="103"/>
      <c r="L4973" s="188"/>
      <c r="M4973" s="188"/>
      <c r="N4973" s="103"/>
      <c r="O4973" s="103" t="s">
        <v>786</v>
      </c>
    </row>
    <row r="4974" spans="1:15" ht="22.5" hidden="1">
      <c r="A4974" s="103">
        <f>MAX(A$3:A4973)+1</f>
        <v>4678</v>
      </c>
      <c r="B4974" s="103">
        <v>331305011</v>
      </c>
      <c r="C4974" s="315" t="s">
        <v>8489</v>
      </c>
      <c r="D4974" s="286" t="s">
        <v>8490</v>
      </c>
      <c r="E4974" s="103"/>
      <c r="F4974" s="114" t="s">
        <v>23</v>
      </c>
      <c r="G4974" s="114" t="s">
        <v>32</v>
      </c>
      <c r="H4974" s="312">
        <v>1440</v>
      </c>
      <c r="I4974" s="312">
        <v>1296</v>
      </c>
      <c r="J4974" s="312">
        <v>1166.4000000000001</v>
      </c>
      <c r="K4974" s="103"/>
      <c r="L4974" s="114"/>
      <c r="M4974" s="114"/>
      <c r="N4974" s="103"/>
      <c r="O4974" s="103" t="s">
        <v>17</v>
      </c>
    </row>
    <row r="4975" spans="1:15" ht="22.5" hidden="1">
      <c r="A4975" s="103">
        <f>MAX(A$3:A4974)+1</f>
        <v>4679</v>
      </c>
      <c r="B4975" s="103">
        <v>331305012</v>
      </c>
      <c r="C4975" s="315" t="s">
        <v>8491</v>
      </c>
      <c r="D4975" s="286" t="s">
        <v>8492</v>
      </c>
      <c r="E4975" s="103"/>
      <c r="F4975" s="114" t="s">
        <v>31</v>
      </c>
      <c r="G4975" s="114" t="s">
        <v>32</v>
      </c>
      <c r="H4975" s="312">
        <v>240</v>
      </c>
      <c r="I4975" s="312">
        <v>216</v>
      </c>
      <c r="J4975" s="312">
        <v>194.4</v>
      </c>
      <c r="K4975" s="103"/>
      <c r="L4975" s="114"/>
      <c r="M4975" s="114"/>
      <c r="N4975" s="103"/>
      <c r="O4975" s="103" t="s">
        <v>17</v>
      </c>
    </row>
    <row r="4976" spans="1:15" ht="22.5" hidden="1">
      <c r="A4976" s="103">
        <f>MAX(A$3:A4975)+1</f>
        <v>4680</v>
      </c>
      <c r="B4976" s="103">
        <v>331305013</v>
      </c>
      <c r="C4976" s="315" t="s">
        <v>8493</v>
      </c>
      <c r="D4976" s="286"/>
      <c r="E4976" s="103"/>
      <c r="F4976" s="114" t="s">
        <v>31</v>
      </c>
      <c r="G4976" s="114" t="s">
        <v>32</v>
      </c>
      <c r="H4976" s="312">
        <v>240</v>
      </c>
      <c r="I4976" s="312">
        <v>216</v>
      </c>
      <c r="J4976" s="312">
        <v>194.4</v>
      </c>
      <c r="K4976" s="103"/>
      <c r="L4976" s="114"/>
      <c r="M4976" s="114"/>
      <c r="N4976" s="103"/>
      <c r="O4976" s="103" t="s">
        <v>17</v>
      </c>
    </row>
    <row r="4977" spans="1:15" ht="22.5" hidden="1">
      <c r="A4977" s="103">
        <f>MAX(A$3:A4976)+1</f>
        <v>4681</v>
      </c>
      <c r="B4977" s="103">
        <v>331305014</v>
      </c>
      <c r="C4977" s="315" t="s">
        <v>8494</v>
      </c>
      <c r="D4977" s="286"/>
      <c r="E4977" s="103"/>
      <c r="F4977" s="114" t="s">
        <v>3112</v>
      </c>
      <c r="G4977" s="114" t="s">
        <v>32</v>
      </c>
      <c r="H4977" s="312">
        <v>216</v>
      </c>
      <c r="I4977" s="312">
        <v>194.4</v>
      </c>
      <c r="J4977" s="312">
        <v>174.96</v>
      </c>
      <c r="K4977" s="105" t="s">
        <v>5969</v>
      </c>
      <c r="L4977" s="114"/>
      <c r="M4977" s="114"/>
      <c r="N4977" s="103"/>
      <c r="O4977" s="103" t="s">
        <v>17</v>
      </c>
    </row>
    <row r="4978" spans="1:15" ht="22.5" hidden="1">
      <c r="A4978" s="103">
        <f>MAX(A$3:A4977)+1</f>
        <v>4682</v>
      </c>
      <c r="B4978" s="103">
        <v>331305015</v>
      </c>
      <c r="C4978" s="315" t="s">
        <v>8495</v>
      </c>
      <c r="D4978" s="286" t="s">
        <v>8496</v>
      </c>
      <c r="E4978" s="103"/>
      <c r="F4978" s="114" t="s">
        <v>23</v>
      </c>
      <c r="G4978" s="114" t="s">
        <v>32</v>
      </c>
      <c r="H4978" s="312">
        <v>480</v>
      </c>
      <c r="I4978" s="312">
        <v>432</v>
      </c>
      <c r="J4978" s="312">
        <v>388.8</v>
      </c>
      <c r="K4978" s="103"/>
      <c r="L4978" s="114"/>
      <c r="M4978" s="114"/>
      <c r="N4978" s="103"/>
      <c r="O4978" s="103" t="s">
        <v>17</v>
      </c>
    </row>
    <row r="4979" spans="1:15" ht="22.5" hidden="1">
      <c r="A4979" s="103">
        <f>MAX(A$3:A4978)+1</f>
        <v>4683</v>
      </c>
      <c r="B4979" s="103">
        <v>331305016</v>
      </c>
      <c r="C4979" s="315" t="s">
        <v>8497</v>
      </c>
      <c r="D4979" s="286"/>
      <c r="E4979" s="103"/>
      <c r="F4979" s="114" t="s">
        <v>23</v>
      </c>
      <c r="G4979" s="114" t="s">
        <v>32</v>
      </c>
      <c r="H4979" s="312">
        <v>2104</v>
      </c>
      <c r="I4979" s="312">
        <v>1893.6</v>
      </c>
      <c r="J4979" s="312">
        <v>1704.24</v>
      </c>
      <c r="K4979" s="103"/>
      <c r="L4979" s="114"/>
      <c r="M4979" s="114"/>
      <c r="N4979" s="103"/>
      <c r="O4979" s="103" t="s">
        <v>17</v>
      </c>
    </row>
    <row r="4980" spans="1:15" ht="22.5" hidden="1">
      <c r="A4980" s="103">
        <f>MAX(A$3:A4979)+1</f>
        <v>4684</v>
      </c>
      <c r="B4980" s="103">
        <v>331305017</v>
      </c>
      <c r="C4980" s="315" t="s">
        <v>8498</v>
      </c>
      <c r="D4980" s="286" t="s">
        <v>8499</v>
      </c>
      <c r="E4980" s="103"/>
      <c r="F4980" s="114" t="s">
        <v>23</v>
      </c>
      <c r="G4980" s="114" t="s">
        <v>32</v>
      </c>
      <c r="H4980" s="302" t="s">
        <v>56</v>
      </c>
      <c r="I4980" s="302" t="s">
        <v>56</v>
      </c>
      <c r="J4980" s="302" t="s">
        <v>56</v>
      </c>
      <c r="K4980" s="103" t="s">
        <v>649</v>
      </c>
      <c r="L4980" s="114"/>
      <c r="M4980" s="114"/>
      <c r="N4980" s="103"/>
      <c r="O4980" s="103" t="s">
        <v>17</v>
      </c>
    </row>
    <row r="4981" spans="1:15" ht="22.5" hidden="1">
      <c r="A4981" s="103">
        <f>MAX(A$3:A4980)+1</f>
        <v>4685</v>
      </c>
      <c r="B4981" s="103">
        <v>331305018</v>
      </c>
      <c r="C4981" s="315" t="s">
        <v>8500</v>
      </c>
      <c r="D4981" s="103"/>
      <c r="E4981" s="103"/>
      <c r="F4981" s="114" t="s">
        <v>23</v>
      </c>
      <c r="G4981" s="114" t="s">
        <v>719</v>
      </c>
      <c r="H4981" s="302">
        <v>808</v>
      </c>
      <c r="I4981" s="302">
        <v>808</v>
      </c>
      <c r="J4981" s="302">
        <v>808</v>
      </c>
      <c r="K4981" s="103"/>
      <c r="L4981" s="114"/>
      <c r="M4981" s="114"/>
      <c r="N4981" s="103"/>
      <c r="O4981" s="103" t="s">
        <v>17</v>
      </c>
    </row>
    <row r="4982" spans="1:15" ht="22.5" hidden="1">
      <c r="A4982" s="103">
        <f>MAX(A$3:A4981)+1</f>
        <v>4686</v>
      </c>
      <c r="B4982" s="103">
        <v>331305019</v>
      </c>
      <c r="C4982" s="164" t="s">
        <v>8501</v>
      </c>
      <c r="D4982" s="103"/>
      <c r="E4982" s="103"/>
      <c r="F4982" s="114" t="s">
        <v>23</v>
      </c>
      <c r="G4982" s="114" t="s">
        <v>32</v>
      </c>
      <c r="H4982" s="302" t="s">
        <v>56</v>
      </c>
      <c r="I4982" s="302" t="s">
        <v>56</v>
      </c>
      <c r="J4982" s="302" t="s">
        <v>56</v>
      </c>
      <c r="K4982" s="103"/>
      <c r="L4982" s="114"/>
      <c r="M4982" s="114"/>
      <c r="N4982" s="103"/>
      <c r="O4982" s="103" t="s">
        <v>17</v>
      </c>
    </row>
    <row r="4983" spans="1:15" s="87" customFormat="1" ht="22.5" hidden="1">
      <c r="A4983" s="103"/>
      <c r="B4983" s="103">
        <v>331306</v>
      </c>
      <c r="C4983" s="103" t="s">
        <v>8502</v>
      </c>
      <c r="D4983" s="103"/>
      <c r="E4983" s="103"/>
      <c r="F4983" s="114"/>
      <c r="G4983" s="114"/>
      <c r="H4983" s="302"/>
      <c r="I4983" s="302"/>
      <c r="J4983" s="302"/>
      <c r="K4983" s="103"/>
      <c r="L4983" s="114"/>
      <c r="M4983" s="114"/>
      <c r="N4983" s="103"/>
      <c r="O4983" s="103" t="s">
        <v>17</v>
      </c>
    </row>
    <row r="4984" spans="1:15" ht="22.5" hidden="1">
      <c r="A4984" s="103">
        <f>MAX(A$3:A4983)+1</f>
        <v>4687</v>
      </c>
      <c r="B4984" s="103">
        <v>331306002</v>
      </c>
      <c r="C4984" s="315" t="s">
        <v>8503</v>
      </c>
      <c r="D4984" s="103"/>
      <c r="E4984" s="103"/>
      <c r="F4984" s="114" t="s">
        <v>36</v>
      </c>
      <c r="G4984" s="114" t="s">
        <v>32</v>
      </c>
      <c r="H4984" s="312">
        <v>1440</v>
      </c>
      <c r="I4984" s="312">
        <v>1296</v>
      </c>
      <c r="J4984" s="312">
        <v>1166.4000000000001</v>
      </c>
      <c r="K4984" s="103"/>
      <c r="L4984" s="114"/>
      <c r="M4984" s="114"/>
      <c r="N4984" s="103"/>
      <c r="O4984" s="103" t="s">
        <v>17</v>
      </c>
    </row>
    <row r="4985" spans="1:15" ht="22.5" hidden="1">
      <c r="A4985" s="103">
        <f>MAX(A$3:A4984)+1</f>
        <v>4688</v>
      </c>
      <c r="B4985" s="103" t="s">
        <v>8504</v>
      </c>
      <c r="C4985" s="303" t="s">
        <v>8505</v>
      </c>
      <c r="D4985" s="103"/>
      <c r="E4985" s="103"/>
      <c r="F4985" s="114" t="s">
        <v>36</v>
      </c>
      <c r="G4985" s="114" t="s">
        <v>32</v>
      </c>
      <c r="H4985" s="188">
        <v>1166</v>
      </c>
      <c r="I4985" s="188">
        <v>1166</v>
      </c>
      <c r="J4985" s="188">
        <v>1166</v>
      </c>
      <c r="K4985" s="88"/>
      <c r="L4985" s="200"/>
      <c r="M4985" s="200"/>
      <c r="N4985" s="103"/>
      <c r="O4985" s="103" t="s">
        <v>786</v>
      </c>
    </row>
    <row r="4986" spans="1:15" ht="22.5" hidden="1">
      <c r="A4986" s="103">
        <f>MAX(A$3:A4985)+1</f>
        <v>4689</v>
      </c>
      <c r="B4986" s="103">
        <v>331306003</v>
      </c>
      <c r="C4986" s="315" t="s">
        <v>8506</v>
      </c>
      <c r="D4986" s="286" t="s">
        <v>8507</v>
      </c>
      <c r="E4986" s="103"/>
      <c r="F4986" s="114" t="s">
        <v>36</v>
      </c>
      <c r="G4986" s="114" t="s">
        <v>32</v>
      </c>
      <c r="H4986" s="312">
        <v>720</v>
      </c>
      <c r="I4986" s="312">
        <v>648</v>
      </c>
      <c r="J4986" s="312">
        <v>583.20000000000005</v>
      </c>
      <c r="K4986" s="244" t="s">
        <v>8508</v>
      </c>
      <c r="L4986" s="114"/>
      <c r="M4986" s="114"/>
      <c r="N4986" s="103"/>
      <c r="O4986" s="103" t="s">
        <v>17</v>
      </c>
    </row>
    <row r="4987" spans="1:15" ht="22.5" hidden="1">
      <c r="A4987" s="103">
        <f>MAX(A$3:A4986)+1</f>
        <v>4690</v>
      </c>
      <c r="B4987" s="103">
        <v>331306004</v>
      </c>
      <c r="C4987" s="315" t="s">
        <v>8509</v>
      </c>
      <c r="D4987" s="286" t="s">
        <v>8510</v>
      </c>
      <c r="E4987" s="103"/>
      <c r="F4987" s="114" t="s">
        <v>907</v>
      </c>
      <c r="G4987" s="114" t="s">
        <v>32</v>
      </c>
      <c r="H4987" s="312">
        <v>360</v>
      </c>
      <c r="I4987" s="312">
        <v>324</v>
      </c>
      <c r="J4987" s="312">
        <v>291.60000000000002</v>
      </c>
      <c r="K4987" s="105" t="s">
        <v>5328</v>
      </c>
      <c r="L4987" s="114"/>
      <c r="M4987" s="114"/>
      <c r="N4987" s="103"/>
      <c r="O4987" s="103" t="s">
        <v>17</v>
      </c>
    </row>
    <row r="4988" spans="1:15" ht="22.5" hidden="1">
      <c r="A4988" s="103">
        <f>MAX(A$3:A4987)+1</f>
        <v>4691</v>
      </c>
      <c r="B4988" s="103">
        <v>331306005</v>
      </c>
      <c r="C4988" s="315" t="s">
        <v>8511</v>
      </c>
      <c r="D4988" s="286"/>
      <c r="E4988" s="103"/>
      <c r="F4988" s="114" t="s">
        <v>23</v>
      </c>
      <c r="G4988" s="114" t="s">
        <v>32</v>
      </c>
      <c r="H4988" s="312">
        <v>960</v>
      </c>
      <c r="I4988" s="312">
        <v>864</v>
      </c>
      <c r="J4988" s="312">
        <v>777.6</v>
      </c>
      <c r="K4988" s="103"/>
      <c r="L4988" s="114"/>
      <c r="M4988" s="114"/>
      <c r="N4988" s="103"/>
      <c r="O4988" s="103" t="s">
        <v>17</v>
      </c>
    </row>
    <row r="4989" spans="1:15" ht="22.5" hidden="1">
      <c r="A4989" s="103">
        <f>MAX(A$3:A4988)+1</f>
        <v>4692</v>
      </c>
      <c r="B4989" s="103">
        <v>331306006</v>
      </c>
      <c r="C4989" s="315" t="s">
        <v>8512</v>
      </c>
      <c r="D4989" s="286"/>
      <c r="E4989" s="103"/>
      <c r="F4989" s="114" t="s">
        <v>36</v>
      </c>
      <c r="G4989" s="114" t="s">
        <v>32</v>
      </c>
      <c r="H4989" s="302">
        <v>1480</v>
      </c>
      <c r="I4989" s="302">
        <v>1480</v>
      </c>
      <c r="J4989" s="302">
        <v>1480</v>
      </c>
      <c r="K4989" s="103"/>
      <c r="L4989" s="126"/>
      <c r="M4989" s="126"/>
      <c r="N4989" s="103"/>
      <c r="O4989" s="103" t="s">
        <v>17</v>
      </c>
    </row>
    <row r="4990" spans="1:15" ht="22.5" hidden="1">
      <c r="A4990" s="103">
        <f>MAX(A$3:A4989)+1</f>
        <v>4693</v>
      </c>
      <c r="B4990" s="103">
        <v>331306007</v>
      </c>
      <c r="C4990" s="315" t="s">
        <v>8513</v>
      </c>
      <c r="D4990" s="286" t="s">
        <v>8510</v>
      </c>
      <c r="E4990" s="103"/>
      <c r="F4990" s="114" t="s">
        <v>36</v>
      </c>
      <c r="G4990" s="114" t="s">
        <v>32</v>
      </c>
      <c r="H4990" s="312">
        <v>1264</v>
      </c>
      <c r="I4990" s="312">
        <v>1137.5999999999999</v>
      </c>
      <c r="J4990" s="312">
        <v>1023.84</v>
      </c>
      <c r="K4990" s="103"/>
      <c r="L4990" s="114"/>
      <c r="M4990" s="114"/>
      <c r="N4990" s="103"/>
      <c r="O4990" s="103" t="s">
        <v>17</v>
      </c>
    </row>
    <row r="4991" spans="1:15" ht="22.5" hidden="1">
      <c r="A4991" s="103">
        <f>MAX(A$3:A4990)+1</f>
        <v>4694</v>
      </c>
      <c r="B4991" s="103">
        <v>331306008</v>
      </c>
      <c r="C4991" s="315" t="s">
        <v>8514</v>
      </c>
      <c r="D4991" s="103" t="s">
        <v>8515</v>
      </c>
      <c r="E4991" s="103"/>
      <c r="F4991" s="114" t="s">
        <v>36</v>
      </c>
      <c r="G4991" s="114" t="s">
        <v>32</v>
      </c>
      <c r="H4991" s="302">
        <v>1896</v>
      </c>
      <c r="I4991" s="302">
        <v>1896</v>
      </c>
      <c r="J4991" s="302">
        <v>1896</v>
      </c>
      <c r="K4991" s="103"/>
      <c r="L4991" s="114"/>
      <c r="M4991" s="114"/>
      <c r="N4991" s="103"/>
      <c r="O4991" s="103" t="s">
        <v>17</v>
      </c>
    </row>
    <row r="4992" spans="1:15" ht="22.5" hidden="1">
      <c r="A4992" s="103">
        <f>MAX(A$3:A4991)+1</f>
        <v>4695</v>
      </c>
      <c r="B4992" s="103">
        <v>331306009</v>
      </c>
      <c r="C4992" s="315" t="s">
        <v>8516</v>
      </c>
      <c r="D4992" s="286" t="s">
        <v>8510</v>
      </c>
      <c r="E4992" s="103"/>
      <c r="F4992" s="114" t="s">
        <v>36</v>
      </c>
      <c r="G4992" s="114" t="s">
        <v>32</v>
      </c>
      <c r="H4992" s="312">
        <v>1560</v>
      </c>
      <c r="I4992" s="312">
        <v>1404</v>
      </c>
      <c r="J4992" s="312">
        <v>1263.5999999999999</v>
      </c>
      <c r="K4992" s="103"/>
      <c r="L4992" s="114"/>
      <c r="M4992" s="114"/>
      <c r="N4992" s="103"/>
      <c r="O4992" s="103" t="s">
        <v>17</v>
      </c>
    </row>
    <row r="4993" spans="1:15" ht="33.75" hidden="1" customHeight="1">
      <c r="A4993" s="103">
        <f>MAX(A$3:A4992)+1</f>
        <v>4696</v>
      </c>
      <c r="B4993" s="103">
        <v>331306010</v>
      </c>
      <c r="C4993" s="332" t="s">
        <v>8517</v>
      </c>
      <c r="D4993" s="316" t="s">
        <v>8518</v>
      </c>
      <c r="E4993" s="103"/>
      <c r="F4993" s="118" t="s">
        <v>23</v>
      </c>
      <c r="G4993" s="188" t="s">
        <v>32</v>
      </c>
      <c r="H4993" s="373" t="s">
        <v>56</v>
      </c>
      <c r="I4993" s="374"/>
      <c r="J4993" s="375"/>
      <c r="K4993" s="104"/>
      <c r="L4993" s="114"/>
      <c r="M4993" s="114"/>
      <c r="N4993" s="103"/>
      <c r="O4993" s="103" t="s">
        <v>492</v>
      </c>
    </row>
    <row r="4994" spans="1:15" s="87" customFormat="1" ht="22.5" hidden="1">
      <c r="A4994" s="103"/>
      <c r="B4994" s="103">
        <v>3314</v>
      </c>
      <c r="C4994" s="103" t="s">
        <v>8519</v>
      </c>
      <c r="D4994" s="103"/>
      <c r="E4994" s="103" t="s">
        <v>8520</v>
      </c>
      <c r="F4994" s="114"/>
      <c r="G4994" s="114"/>
      <c r="H4994" s="302"/>
      <c r="I4994" s="302"/>
      <c r="J4994" s="302"/>
      <c r="K4994" s="103"/>
      <c r="L4994" s="114"/>
      <c r="M4994" s="114"/>
      <c r="N4994" s="103"/>
      <c r="O4994" s="103" t="s">
        <v>17</v>
      </c>
    </row>
    <row r="4995" spans="1:15" ht="22.5" hidden="1">
      <c r="A4995" s="103">
        <f>MAX(A$3:A4994)+1</f>
        <v>4697</v>
      </c>
      <c r="B4995" s="103">
        <v>331400001</v>
      </c>
      <c r="C4995" s="103" t="s">
        <v>8521</v>
      </c>
      <c r="D4995" s="103"/>
      <c r="E4995" s="103"/>
      <c r="F4995" s="114" t="s">
        <v>907</v>
      </c>
      <c r="G4995" s="114" t="s">
        <v>32</v>
      </c>
      <c r="H4995" s="308">
        <v>94</v>
      </c>
      <c r="I4995" s="308">
        <v>94</v>
      </c>
      <c r="J4995" s="308">
        <v>94</v>
      </c>
      <c r="K4995" s="105" t="s">
        <v>908</v>
      </c>
      <c r="L4995" s="188"/>
      <c r="M4995" s="188"/>
      <c r="N4995" s="103"/>
      <c r="O4995" s="103" t="s">
        <v>786</v>
      </c>
    </row>
    <row r="4996" spans="1:15" ht="22.5" hidden="1">
      <c r="A4996" s="103">
        <f>MAX(A$3:A4995)+1</f>
        <v>4698</v>
      </c>
      <c r="B4996" s="103">
        <v>331400002</v>
      </c>
      <c r="C4996" s="103" t="s">
        <v>8522</v>
      </c>
      <c r="D4996" s="286" t="s">
        <v>8523</v>
      </c>
      <c r="E4996" s="103"/>
      <c r="F4996" s="114" t="s">
        <v>907</v>
      </c>
      <c r="G4996" s="114" t="s">
        <v>32</v>
      </c>
      <c r="H4996" s="302">
        <v>1216</v>
      </c>
      <c r="I4996" s="302">
        <v>1216</v>
      </c>
      <c r="J4996" s="302">
        <v>1216</v>
      </c>
      <c r="K4996" s="105" t="s">
        <v>908</v>
      </c>
      <c r="L4996" s="126"/>
      <c r="M4996" s="126"/>
      <c r="N4996" s="103"/>
      <c r="O4996" s="103" t="s">
        <v>17</v>
      </c>
    </row>
    <row r="4997" spans="1:15" ht="22.5" hidden="1">
      <c r="A4997" s="103">
        <f>MAX(A$3:A4996)+1</f>
        <v>4699</v>
      </c>
      <c r="B4997" s="103">
        <v>331400003</v>
      </c>
      <c r="C4997" s="103" t="s">
        <v>8524</v>
      </c>
      <c r="D4997" s="286" t="s">
        <v>8525</v>
      </c>
      <c r="E4997" s="103"/>
      <c r="F4997" s="114" t="s">
        <v>907</v>
      </c>
      <c r="G4997" s="114" t="s">
        <v>32</v>
      </c>
      <c r="H4997" s="302">
        <v>2008</v>
      </c>
      <c r="I4997" s="302">
        <v>2008</v>
      </c>
      <c r="J4997" s="302">
        <v>2008</v>
      </c>
      <c r="K4997" s="105" t="s">
        <v>908</v>
      </c>
      <c r="L4997" s="126"/>
      <c r="M4997" s="126"/>
      <c r="N4997" s="103"/>
      <c r="O4997" s="103" t="s">
        <v>17</v>
      </c>
    </row>
    <row r="4998" spans="1:15" ht="22.5" hidden="1">
      <c r="A4998" s="103">
        <f>MAX(A$3:A4997)+1</f>
        <v>4700</v>
      </c>
      <c r="B4998" s="103">
        <v>331400004</v>
      </c>
      <c r="C4998" s="103" t="s">
        <v>8526</v>
      </c>
      <c r="D4998" s="286" t="s">
        <v>8525</v>
      </c>
      <c r="E4998" s="103"/>
      <c r="F4998" s="114" t="s">
        <v>907</v>
      </c>
      <c r="G4998" s="114" t="s">
        <v>32</v>
      </c>
      <c r="H4998" s="312">
        <v>1080</v>
      </c>
      <c r="I4998" s="312">
        <v>972</v>
      </c>
      <c r="J4998" s="312">
        <v>874.8</v>
      </c>
      <c r="K4998" s="105" t="s">
        <v>908</v>
      </c>
      <c r="L4998" s="114"/>
      <c r="M4998" s="114"/>
      <c r="N4998" s="103"/>
      <c r="O4998" s="103" t="s">
        <v>17</v>
      </c>
    </row>
    <row r="4999" spans="1:15" ht="22.5" hidden="1">
      <c r="A4999" s="103">
        <f>MAX(A$3:A4998)+1</f>
        <v>4701</v>
      </c>
      <c r="B4999" s="103">
        <v>331400005</v>
      </c>
      <c r="C4999" s="103" t="s">
        <v>8527</v>
      </c>
      <c r="D4999" s="286" t="s">
        <v>8528</v>
      </c>
      <c r="E4999" s="103"/>
      <c r="F4999" s="114" t="s">
        <v>907</v>
      </c>
      <c r="G4999" s="114" t="s">
        <v>32</v>
      </c>
      <c r="H4999" s="312">
        <v>600</v>
      </c>
      <c r="I4999" s="312">
        <v>540</v>
      </c>
      <c r="J4999" s="312">
        <v>486</v>
      </c>
      <c r="K4999" s="105" t="s">
        <v>908</v>
      </c>
      <c r="L4999" s="114"/>
      <c r="M4999" s="114"/>
      <c r="N4999" s="103"/>
      <c r="O4999" s="103" t="s">
        <v>17</v>
      </c>
    </row>
    <row r="5000" spans="1:15" ht="22.5" hidden="1">
      <c r="A5000" s="103">
        <f>MAX(A$3:A4999)+1</f>
        <v>4702</v>
      </c>
      <c r="B5000" s="103">
        <v>331400006</v>
      </c>
      <c r="C5000" s="103" t="s">
        <v>8529</v>
      </c>
      <c r="D5000" s="286" t="s">
        <v>8530</v>
      </c>
      <c r="E5000" s="103"/>
      <c r="F5000" s="114" t="s">
        <v>907</v>
      </c>
      <c r="G5000" s="114" t="s">
        <v>32</v>
      </c>
      <c r="H5000" s="312">
        <v>720</v>
      </c>
      <c r="I5000" s="312">
        <v>648</v>
      </c>
      <c r="J5000" s="312">
        <v>583.20000000000005</v>
      </c>
      <c r="K5000" s="105" t="s">
        <v>908</v>
      </c>
      <c r="L5000" s="114"/>
      <c r="M5000" s="114"/>
      <c r="N5000" s="103"/>
      <c r="O5000" s="103" t="s">
        <v>17</v>
      </c>
    </row>
    <row r="5001" spans="1:15" ht="33.75" hidden="1">
      <c r="A5001" s="103">
        <f>MAX(A$3:A5000)+1</f>
        <v>4703</v>
      </c>
      <c r="B5001" s="103">
        <v>331400007</v>
      </c>
      <c r="C5001" s="103" t="s">
        <v>8531</v>
      </c>
      <c r="D5001" s="286" t="s">
        <v>8532</v>
      </c>
      <c r="E5001" s="103"/>
      <c r="F5001" s="114" t="s">
        <v>907</v>
      </c>
      <c r="G5001" s="114" t="s">
        <v>32</v>
      </c>
      <c r="H5001" s="302">
        <v>2176</v>
      </c>
      <c r="I5001" s="302">
        <v>2176</v>
      </c>
      <c r="J5001" s="302">
        <v>2176</v>
      </c>
      <c r="K5001" s="105" t="s">
        <v>908</v>
      </c>
      <c r="L5001" s="126"/>
      <c r="M5001" s="126"/>
      <c r="N5001" s="103"/>
      <c r="O5001" s="103" t="s">
        <v>17</v>
      </c>
    </row>
    <row r="5002" spans="1:15" ht="22.5" hidden="1">
      <c r="A5002" s="103">
        <f>MAX(A$3:A5001)+1</f>
        <v>4704</v>
      </c>
      <c r="B5002" s="103">
        <v>331400008</v>
      </c>
      <c r="C5002" s="103" t="s">
        <v>8533</v>
      </c>
      <c r="D5002" s="103" t="s">
        <v>8534</v>
      </c>
      <c r="E5002" s="103"/>
      <c r="F5002" s="114" t="s">
        <v>907</v>
      </c>
      <c r="G5002" s="114" t="s">
        <v>32</v>
      </c>
      <c r="H5002" s="312">
        <v>210</v>
      </c>
      <c r="I5002" s="312">
        <v>189</v>
      </c>
      <c r="J5002" s="312">
        <v>170.1</v>
      </c>
      <c r="K5002" s="105" t="s">
        <v>908</v>
      </c>
      <c r="L5002" s="114"/>
      <c r="M5002" s="114"/>
      <c r="N5002" s="103"/>
      <c r="O5002" s="103" t="s">
        <v>17</v>
      </c>
    </row>
    <row r="5003" spans="1:15" ht="22.5" hidden="1">
      <c r="A5003" s="103">
        <f>MAX(A$3:A5002)+1</f>
        <v>4705</v>
      </c>
      <c r="B5003" s="103">
        <v>331400009</v>
      </c>
      <c r="C5003" s="103" t="s">
        <v>8535</v>
      </c>
      <c r="D5003" s="103"/>
      <c r="E5003" s="103"/>
      <c r="F5003" s="114" t="s">
        <v>907</v>
      </c>
      <c r="G5003" s="114" t="s">
        <v>32</v>
      </c>
      <c r="H5003" s="312">
        <v>312</v>
      </c>
      <c r="I5003" s="312">
        <v>280.8</v>
      </c>
      <c r="J5003" s="312">
        <v>252.72</v>
      </c>
      <c r="K5003" s="105" t="s">
        <v>908</v>
      </c>
      <c r="L5003" s="114"/>
      <c r="M5003" s="114"/>
      <c r="N5003" s="103"/>
      <c r="O5003" s="103" t="s">
        <v>17</v>
      </c>
    </row>
    <row r="5004" spans="1:15" ht="22.5" hidden="1">
      <c r="A5004" s="103">
        <f>MAX(A$3:A5003)+1</f>
        <v>4706</v>
      </c>
      <c r="B5004" s="103">
        <v>331400010</v>
      </c>
      <c r="C5004" s="103" t="s">
        <v>8536</v>
      </c>
      <c r="D5004" s="103"/>
      <c r="E5004" s="103"/>
      <c r="F5004" s="114" t="s">
        <v>907</v>
      </c>
      <c r="G5004" s="114" t="s">
        <v>32</v>
      </c>
      <c r="H5004" s="312">
        <v>60</v>
      </c>
      <c r="I5004" s="312">
        <v>54</v>
      </c>
      <c r="J5004" s="312">
        <v>48.6</v>
      </c>
      <c r="K5004" s="105" t="s">
        <v>908</v>
      </c>
      <c r="L5004" s="114"/>
      <c r="M5004" s="114"/>
      <c r="N5004" s="103"/>
      <c r="O5004" s="103" t="s">
        <v>17</v>
      </c>
    </row>
    <row r="5005" spans="1:15" ht="22.5" hidden="1">
      <c r="A5005" s="103">
        <f>MAX(A$3:A5004)+1</f>
        <v>4707</v>
      </c>
      <c r="B5005" s="103">
        <v>331400011</v>
      </c>
      <c r="C5005" s="103" t="s">
        <v>8537</v>
      </c>
      <c r="D5005" s="103"/>
      <c r="E5005" s="103"/>
      <c r="F5005" s="114" t="s">
        <v>907</v>
      </c>
      <c r="G5005" s="114" t="s">
        <v>32</v>
      </c>
      <c r="H5005" s="308">
        <v>328</v>
      </c>
      <c r="I5005" s="308">
        <v>328</v>
      </c>
      <c r="J5005" s="308">
        <v>328</v>
      </c>
      <c r="K5005" s="105" t="s">
        <v>908</v>
      </c>
      <c r="L5005" s="188"/>
      <c r="M5005" s="188"/>
      <c r="N5005" s="103"/>
      <c r="O5005" s="103" t="s">
        <v>786</v>
      </c>
    </row>
    <row r="5006" spans="1:15" ht="22.5" hidden="1">
      <c r="A5006" s="103">
        <f>MAX(A$3:A5005)+1</f>
        <v>4708</v>
      </c>
      <c r="B5006" s="103">
        <v>331400012</v>
      </c>
      <c r="C5006" s="103" t="s">
        <v>8538</v>
      </c>
      <c r="D5006" s="103" t="s">
        <v>8539</v>
      </c>
      <c r="E5006" s="103"/>
      <c r="F5006" s="114" t="s">
        <v>907</v>
      </c>
      <c r="G5006" s="114" t="s">
        <v>32</v>
      </c>
      <c r="H5006" s="302">
        <v>1624</v>
      </c>
      <c r="I5006" s="302">
        <v>1624</v>
      </c>
      <c r="J5006" s="302">
        <v>1624</v>
      </c>
      <c r="K5006" s="105" t="s">
        <v>908</v>
      </c>
      <c r="L5006" s="126"/>
      <c r="M5006" s="126"/>
      <c r="N5006" s="103"/>
      <c r="O5006" s="103" t="s">
        <v>17</v>
      </c>
    </row>
    <row r="5007" spans="1:15" ht="22.5" hidden="1">
      <c r="A5007" s="103">
        <f>MAX(A$3:A5006)+1</f>
        <v>4709</v>
      </c>
      <c r="B5007" s="103" t="s">
        <v>8540</v>
      </c>
      <c r="C5007" s="103" t="s">
        <v>8541</v>
      </c>
      <c r="D5007" s="103"/>
      <c r="E5007" s="103"/>
      <c r="F5007" s="114" t="s">
        <v>31</v>
      </c>
      <c r="G5007" s="114" t="s">
        <v>8542</v>
      </c>
      <c r="H5007" s="302">
        <v>340</v>
      </c>
      <c r="I5007" s="302">
        <v>340</v>
      </c>
      <c r="J5007" s="302">
        <v>340</v>
      </c>
      <c r="K5007" s="103"/>
      <c r="L5007" s="114"/>
      <c r="M5007" s="114"/>
      <c r="N5007" s="103"/>
      <c r="O5007" s="103" t="s">
        <v>17</v>
      </c>
    </row>
    <row r="5008" spans="1:15" ht="22.5" hidden="1">
      <c r="A5008" s="103">
        <f>MAX(A$3:A5007)+1</f>
        <v>4710</v>
      </c>
      <c r="B5008" s="103">
        <v>331400013</v>
      </c>
      <c r="C5008" s="103" t="s">
        <v>8543</v>
      </c>
      <c r="D5008" s="103"/>
      <c r="E5008" s="103"/>
      <c r="F5008" s="114" t="s">
        <v>907</v>
      </c>
      <c r="G5008" s="114" t="s">
        <v>32</v>
      </c>
      <c r="H5008" s="312">
        <v>1384</v>
      </c>
      <c r="I5008" s="312">
        <v>1245.5999999999999</v>
      </c>
      <c r="J5008" s="312">
        <v>1121.04</v>
      </c>
      <c r="K5008" s="105" t="s">
        <v>908</v>
      </c>
      <c r="L5008" s="114"/>
      <c r="M5008" s="114"/>
      <c r="N5008" s="103"/>
      <c r="O5008" s="103" t="s">
        <v>17</v>
      </c>
    </row>
    <row r="5009" spans="1:15" ht="22.5" hidden="1">
      <c r="A5009" s="103">
        <f>MAX(A$3:A5008)+1</f>
        <v>4711</v>
      </c>
      <c r="B5009" s="103">
        <v>331400014</v>
      </c>
      <c r="C5009" s="103" t="s">
        <v>8544</v>
      </c>
      <c r="D5009" s="103"/>
      <c r="E5009" s="103"/>
      <c r="F5009" s="114" t="s">
        <v>907</v>
      </c>
      <c r="G5009" s="114" t="s">
        <v>32</v>
      </c>
      <c r="H5009" s="308">
        <v>1947</v>
      </c>
      <c r="I5009" s="308">
        <v>1947</v>
      </c>
      <c r="J5009" s="308">
        <v>1947</v>
      </c>
      <c r="K5009" s="105" t="s">
        <v>908</v>
      </c>
      <c r="L5009" s="188"/>
      <c r="M5009" s="188"/>
      <c r="N5009" s="103"/>
      <c r="O5009" s="103" t="s">
        <v>786</v>
      </c>
    </row>
    <row r="5010" spans="1:15" ht="22.5" hidden="1">
      <c r="A5010" s="103">
        <f>MAX(A$3:A5009)+1</f>
        <v>4712</v>
      </c>
      <c r="B5010" s="103">
        <v>331400015</v>
      </c>
      <c r="C5010" s="103" t="s">
        <v>8545</v>
      </c>
      <c r="D5010" s="103" t="s">
        <v>8546</v>
      </c>
      <c r="E5010" s="103"/>
      <c r="F5010" s="114" t="s">
        <v>907</v>
      </c>
      <c r="G5010" s="114" t="s">
        <v>32</v>
      </c>
      <c r="H5010" s="302">
        <v>1864</v>
      </c>
      <c r="I5010" s="302">
        <v>1864</v>
      </c>
      <c r="J5010" s="302">
        <v>1864</v>
      </c>
      <c r="K5010" s="105" t="s">
        <v>908</v>
      </c>
      <c r="L5010" s="126"/>
      <c r="M5010" s="126"/>
      <c r="N5010" s="114"/>
      <c r="O5010" s="103" t="s">
        <v>94</v>
      </c>
    </row>
    <row r="5011" spans="1:15" ht="22.5" hidden="1">
      <c r="A5011" s="103">
        <f>MAX(A$3:A5010)+1</f>
        <v>4713</v>
      </c>
      <c r="B5011" s="103">
        <v>331400016</v>
      </c>
      <c r="C5011" s="103" t="s">
        <v>8547</v>
      </c>
      <c r="D5011" s="103"/>
      <c r="E5011" s="103"/>
      <c r="F5011" s="114" t="s">
        <v>23</v>
      </c>
      <c r="G5011" s="114" t="s">
        <v>32</v>
      </c>
      <c r="H5011" s="312">
        <v>1080</v>
      </c>
      <c r="I5011" s="312">
        <v>972</v>
      </c>
      <c r="J5011" s="312">
        <v>874.8</v>
      </c>
      <c r="K5011" s="103"/>
      <c r="L5011" s="114"/>
      <c r="M5011" s="114"/>
      <c r="N5011" s="103"/>
      <c r="O5011" s="103" t="s">
        <v>17</v>
      </c>
    </row>
    <row r="5012" spans="1:15" ht="22.5" hidden="1">
      <c r="A5012" s="103">
        <f>MAX(A$3:A5011)+1</f>
        <v>4714</v>
      </c>
      <c r="B5012" s="103">
        <v>331400017</v>
      </c>
      <c r="C5012" s="103" t="s">
        <v>5410</v>
      </c>
      <c r="D5012" s="103"/>
      <c r="E5012" s="103"/>
      <c r="F5012" s="114" t="s">
        <v>23</v>
      </c>
      <c r="G5012" s="114" t="s">
        <v>32</v>
      </c>
      <c r="H5012" s="312">
        <v>1264</v>
      </c>
      <c r="I5012" s="312">
        <v>1137.5999999999999</v>
      </c>
      <c r="J5012" s="312">
        <v>1023.84</v>
      </c>
      <c r="K5012" s="103"/>
      <c r="L5012" s="114"/>
      <c r="M5012" s="114"/>
      <c r="N5012" s="103"/>
      <c r="O5012" s="103" t="s">
        <v>17</v>
      </c>
    </row>
    <row r="5013" spans="1:15" ht="22.5" hidden="1">
      <c r="A5013" s="103">
        <f>MAX(A$3:A5012)+1</f>
        <v>4715</v>
      </c>
      <c r="B5013" s="103">
        <v>331400018</v>
      </c>
      <c r="C5013" s="103" t="s">
        <v>8548</v>
      </c>
      <c r="D5013" s="103" t="s">
        <v>8549</v>
      </c>
      <c r="E5013" s="103"/>
      <c r="F5013" s="114" t="s">
        <v>907</v>
      </c>
      <c r="G5013" s="114" t="s">
        <v>32</v>
      </c>
      <c r="H5013" s="312">
        <v>210</v>
      </c>
      <c r="I5013" s="312">
        <v>189</v>
      </c>
      <c r="J5013" s="312">
        <v>170.1</v>
      </c>
      <c r="K5013" s="105" t="s">
        <v>908</v>
      </c>
      <c r="L5013" s="114"/>
      <c r="M5013" s="114"/>
      <c r="N5013" s="103"/>
      <c r="O5013" s="103" t="s">
        <v>17</v>
      </c>
    </row>
    <row r="5014" spans="1:15" ht="22.5" hidden="1">
      <c r="A5014" s="103">
        <f>MAX(A$3:A5013)+1</f>
        <v>4716</v>
      </c>
      <c r="B5014" s="103">
        <v>331400019</v>
      </c>
      <c r="C5014" s="103" t="s">
        <v>8550</v>
      </c>
      <c r="D5014" s="103" t="s">
        <v>8551</v>
      </c>
      <c r="E5014" s="103"/>
      <c r="F5014" s="114" t="s">
        <v>23</v>
      </c>
      <c r="G5014" s="114" t="s">
        <v>32</v>
      </c>
      <c r="H5014" s="302">
        <v>600</v>
      </c>
      <c r="I5014" s="302">
        <v>600</v>
      </c>
      <c r="J5014" s="302">
        <v>600</v>
      </c>
      <c r="K5014" s="103"/>
      <c r="L5014" s="126"/>
      <c r="M5014" s="126"/>
      <c r="N5014" s="103"/>
      <c r="O5014" s="103" t="s">
        <v>17</v>
      </c>
    </row>
    <row r="5015" spans="1:15" ht="11.25" hidden="1" customHeight="1">
      <c r="A5015" s="103">
        <f>MAX(A$3:A5014)+1</f>
        <v>4717</v>
      </c>
      <c r="B5015" s="103" t="s">
        <v>8552</v>
      </c>
      <c r="C5015" s="104" t="s">
        <v>8553</v>
      </c>
      <c r="D5015" s="103" t="s">
        <v>8554</v>
      </c>
      <c r="E5015" s="103"/>
      <c r="F5015" s="118" t="s">
        <v>23</v>
      </c>
      <c r="G5015" s="188" t="s">
        <v>32</v>
      </c>
      <c r="H5015" s="373" t="s">
        <v>56</v>
      </c>
      <c r="I5015" s="374"/>
      <c r="J5015" s="375"/>
      <c r="K5015" s="104"/>
      <c r="L5015" s="114"/>
      <c r="M5015" s="114"/>
      <c r="N5015" s="103"/>
      <c r="O5015" s="103" t="s">
        <v>492</v>
      </c>
    </row>
    <row r="5016" spans="1:15" ht="22.5" hidden="1">
      <c r="A5016" s="103">
        <f>MAX(A$3:A5015)+1</f>
        <v>4718</v>
      </c>
      <c r="B5016" s="103">
        <v>331400020</v>
      </c>
      <c r="C5016" s="103" t="s">
        <v>8555</v>
      </c>
      <c r="D5016" s="103"/>
      <c r="E5016" s="103" t="s">
        <v>8556</v>
      </c>
      <c r="F5016" s="114" t="s">
        <v>23</v>
      </c>
      <c r="G5016" s="114" t="s">
        <v>32</v>
      </c>
      <c r="H5016" s="302">
        <v>184</v>
      </c>
      <c r="I5016" s="302">
        <v>184</v>
      </c>
      <c r="J5016" s="302">
        <v>184</v>
      </c>
      <c r="K5016" s="103"/>
      <c r="L5016" s="114"/>
      <c r="M5016" s="114"/>
      <c r="N5016" s="103"/>
      <c r="O5016" s="103" t="s">
        <v>17</v>
      </c>
    </row>
    <row r="5017" spans="1:15" ht="22.5" hidden="1">
      <c r="A5017" s="103">
        <f>MAX(A$3:A5016)+1</f>
        <v>4719</v>
      </c>
      <c r="B5017" s="133">
        <v>331400021</v>
      </c>
      <c r="C5017" s="135" t="s">
        <v>8557</v>
      </c>
      <c r="D5017" s="150" t="s">
        <v>8558</v>
      </c>
      <c r="E5017" s="145"/>
      <c r="F5017" s="118" t="s">
        <v>23</v>
      </c>
      <c r="G5017" s="80" t="s">
        <v>32</v>
      </c>
      <c r="H5017" s="302" t="s">
        <v>56</v>
      </c>
      <c r="I5017" s="302" t="s">
        <v>56</v>
      </c>
      <c r="J5017" s="302" t="s">
        <v>56</v>
      </c>
      <c r="K5017" s="244" t="s">
        <v>336</v>
      </c>
      <c r="L5017" s="114"/>
      <c r="M5017" s="114"/>
      <c r="N5017" s="103"/>
      <c r="O5017" s="103" t="s">
        <v>17</v>
      </c>
    </row>
    <row r="5018" spans="1:15" s="87" customFormat="1" ht="22.5" hidden="1">
      <c r="A5018" s="103"/>
      <c r="B5018" s="103">
        <v>3315</v>
      </c>
      <c r="C5018" s="154" t="s">
        <v>8559</v>
      </c>
      <c r="D5018" s="154" t="s">
        <v>8560</v>
      </c>
      <c r="E5018" s="154" t="s">
        <v>8561</v>
      </c>
      <c r="F5018" s="114"/>
      <c r="G5018" s="188"/>
      <c r="H5018" s="302"/>
      <c r="I5018" s="302"/>
      <c r="J5018" s="302"/>
      <c r="K5018" s="154" t="s">
        <v>8562</v>
      </c>
      <c r="L5018" s="114"/>
      <c r="M5018" s="188"/>
      <c r="N5018" s="114"/>
      <c r="O5018" s="103" t="s">
        <v>915</v>
      </c>
    </row>
    <row r="5019" spans="1:15" ht="22.5" hidden="1">
      <c r="A5019" s="103">
        <f>MAX(A$3:A5018)+1</f>
        <v>4720</v>
      </c>
      <c r="B5019" s="103" t="s">
        <v>8563</v>
      </c>
      <c r="C5019" s="103" t="s">
        <v>8564</v>
      </c>
      <c r="D5019" s="103" t="s">
        <v>8565</v>
      </c>
      <c r="E5019" s="103" t="s">
        <v>8566</v>
      </c>
      <c r="F5019" s="114" t="s">
        <v>23</v>
      </c>
      <c r="G5019" s="114" t="s">
        <v>32</v>
      </c>
      <c r="H5019" s="302">
        <v>665</v>
      </c>
      <c r="I5019" s="302">
        <v>665</v>
      </c>
      <c r="J5019" s="302">
        <v>665</v>
      </c>
      <c r="K5019" s="103"/>
      <c r="L5019" s="114"/>
      <c r="M5019" s="114"/>
      <c r="N5019" s="103"/>
      <c r="O5019" s="103" t="s">
        <v>17</v>
      </c>
    </row>
    <row r="5020" spans="1:15" ht="22.5" hidden="1">
      <c r="A5020" s="103">
        <f>MAX(A$3:A5019)+1</f>
        <v>4721</v>
      </c>
      <c r="B5020" s="103" t="s">
        <v>8567</v>
      </c>
      <c r="C5020" s="103" t="s">
        <v>8568</v>
      </c>
      <c r="D5020" s="103"/>
      <c r="E5020" s="103"/>
      <c r="F5020" s="116" t="s">
        <v>36</v>
      </c>
      <c r="G5020" s="114" t="s">
        <v>32</v>
      </c>
      <c r="H5020" s="302">
        <v>222</v>
      </c>
      <c r="I5020" s="302">
        <v>222</v>
      </c>
      <c r="J5020" s="302">
        <v>222</v>
      </c>
      <c r="K5020" s="103"/>
      <c r="L5020" s="114"/>
      <c r="M5020" s="114"/>
      <c r="N5020" s="103"/>
      <c r="O5020" s="103" t="s">
        <v>17</v>
      </c>
    </row>
    <row r="5021" spans="1:15" ht="24" hidden="1">
      <c r="A5021" s="103">
        <f>MAX(A$3:A5020)+1</f>
        <v>4722</v>
      </c>
      <c r="B5021" s="103" t="s">
        <v>8569</v>
      </c>
      <c r="C5021" s="154" t="s">
        <v>8570</v>
      </c>
      <c r="D5021" s="154"/>
      <c r="E5021" s="154"/>
      <c r="F5021" s="118" t="s">
        <v>23</v>
      </c>
      <c r="G5021" s="188" t="s">
        <v>151</v>
      </c>
      <c r="H5021" s="302" t="s">
        <v>56</v>
      </c>
      <c r="I5021" s="302" t="s">
        <v>56</v>
      </c>
      <c r="J5021" s="302" t="s">
        <v>56</v>
      </c>
      <c r="K5021" s="336" t="s">
        <v>8571</v>
      </c>
      <c r="L5021" s="114"/>
      <c r="M5021" s="188"/>
      <c r="N5021" s="114"/>
      <c r="O5021" s="103" t="s">
        <v>915</v>
      </c>
    </row>
    <row r="5022" spans="1:15" s="87" customFormat="1" ht="22.5" hidden="1">
      <c r="A5022" s="103"/>
      <c r="B5022" s="103">
        <v>331501</v>
      </c>
      <c r="C5022" s="103" t="s">
        <v>8572</v>
      </c>
      <c r="D5022" s="103"/>
      <c r="E5022" s="103"/>
      <c r="F5022" s="114"/>
      <c r="G5022" s="114"/>
      <c r="H5022" s="302"/>
      <c r="I5022" s="302"/>
      <c r="J5022" s="302"/>
      <c r="K5022" s="103"/>
      <c r="L5022" s="114"/>
      <c r="M5022" s="114"/>
      <c r="N5022" s="103"/>
      <c r="O5022" s="103" t="s">
        <v>17</v>
      </c>
    </row>
    <row r="5023" spans="1:15" ht="22.5" hidden="1">
      <c r="A5023" s="103">
        <f>MAX(A$3:A5022)+1</f>
        <v>4723</v>
      </c>
      <c r="B5023" s="103">
        <v>331501001</v>
      </c>
      <c r="C5023" s="315" t="s">
        <v>8573</v>
      </c>
      <c r="D5023" s="103" t="s">
        <v>8574</v>
      </c>
      <c r="E5023" s="103"/>
      <c r="F5023" s="114" t="s">
        <v>31</v>
      </c>
      <c r="G5023" s="114" t="s">
        <v>32</v>
      </c>
      <c r="H5023" s="308">
        <v>4320</v>
      </c>
      <c r="I5023" s="308">
        <v>4320</v>
      </c>
      <c r="J5023" s="308">
        <v>4320</v>
      </c>
      <c r="K5023" s="103"/>
      <c r="L5023" s="188"/>
      <c r="M5023" s="188"/>
      <c r="N5023" s="103"/>
      <c r="O5023" s="103" t="s">
        <v>786</v>
      </c>
    </row>
    <row r="5024" spans="1:15" ht="22.5" hidden="1">
      <c r="A5024" s="103">
        <f>MAX(A$3:A5023)+1</f>
        <v>4724</v>
      </c>
      <c r="B5024" s="103">
        <v>331501002</v>
      </c>
      <c r="C5024" s="315" t="s">
        <v>8575</v>
      </c>
      <c r="D5024" s="103" t="s">
        <v>8574</v>
      </c>
      <c r="E5024" s="103"/>
      <c r="F5024" s="114" t="s">
        <v>31</v>
      </c>
      <c r="G5024" s="114" t="s">
        <v>32</v>
      </c>
      <c r="H5024" s="308">
        <v>4320</v>
      </c>
      <c r="I5024" s="308">
        <v>4320</v>
      </c>
      <c r="J5024" s="308">
        <v>4320</v>
      </c>
      <c r="K5024" s="103"/>
      <c r="L5024" s="188"/>
      <c r="M5024" s="188"/>
      <c r="N5024" s="103"/>
      <c r="O5024" s="103" t="s">
        <v>786</v>
      </c>
    </row>
    <row r="5025" spans="1:15" ht="22.5" hidden="1">
      <c r="A5025" s="103">
        <f>MAX(A$3:A5024)+1</f>
        <v>4725</v>
      </c>
      <c r="B5025" s="103">
        <v>331501003</v>
      </c>
      <c r="C5025" s="315" t="s">
        <v>8576</v>
      </c>
      <c r="D5025" s="103" t="s">
        <v>8574</v>
      </c>
      <c r="E5025" s="103"/>
      <c r="F5025" s="114" t="s">
        <v>31</v>
      </c>
      <c r="G5025" s="114" t="s">
        <v>32</v>
      </c>
      <c r="H5025" s="312">
        <v>2800</v>
      </c>
      <c r="I5025" s="312">
        <v>2520</v>
      </c>
      <c r="J5025" s="312">
        <v>2268</v>
      </c>
      <c r="K5025" s="103"/>
      <c r="L5025" s="114"/>
      <c r="M5025" s="114"/>
      <c r="N5025" s="103"/>
      <c r="O5025" s="103" t="s">
        <v>17</v>
      </c>
    </row>
    <row r="5026" spans="1:15" ht="22.5" hidden="1">
      <c r="A5026" s="103">
        <f>MAX(A$3:A5025)+1</f>
        <v>4726</v>
      </c>
      <c r="B5026" s="103">
        <v>331501004</v>
      </c>
      <c r="C5026" s="315" t="s">
        <v>8577</v>
      </c>
      <c r="D5026" s="103" t="s">
        <v>8574</v>
      </c>
      <c r="E5026" s="103" t="s">
        <v>8578</v>
      </c>
      <c r="F5026" s="114" t="s">
        <v>31</v>
      </c>
      <c r="G5026" s="114" t="s">
        <v>32</v>
      </c>
      <c r="H5026" s="312">
        <v>2800</v>
      </c>
      <c r="I5026" s="312">
        <v>2520</v>
      </c>
      <c r="J5026" s="312">
        <v>2268</v>
      </c>
      <c r="K5026" s="103"/>
      <c r="L5026" s="114"/>
      <c r="M5026" s="114"/>
      <c r="N5026" s="103"/>
      <c r="O5026" s="103" t="s">
        <v>17</v>
      </c>
    </row>
    <row r="5027" spans="1:15" ht="22.5" hidden="1">
      <c r="A5027" s="103">
        <f>MAX(A$3:A5026)+1</f>
        <v>4727</v>
      </c>
      <c r="B5027" s="103">
        <v>331501005</v>
      </c>
      <c r="C5027" s="315" t="s">
        <v>8579</v>
      </c>
      <c r="D5027" s="103" t="s">
        <v>8574</v>
      </c>
      <c r="E5027" s="103"/>
      <c r="F5027" s="114" t="s">
        <v>31</v>
      </c>
      <c r="G5027" s="114" t="s">
        <v>32</v>
      </c>
      <c r="H5027" s="312">
        <v>2400</v>
      </c>
      <c r="I5027" s="312">
        <v>2160</v>
      </c>
      <c r="J5027" s="312">
        <v>1944</v>
      </c>
      <c r="K5027" s="103"/>
      <c r="L5027" s="114"/>
      <c r="M5027" s="114"/>
      <c r="N5027" s="103"/>
      <c r="O5027" s="103" t="s">
        <v>17</v>
      </c>
    </row>
    <row r="5028" spans="1:15" ht="22.5" hidden="1">
      <c r="A5028" s="103">
        <f>MAX(A$3:A5027)+1</f>
        <v>4728</v>
      </c>
      <c r="B5028" s="103">
        <v>331501006</v>
      </c>
      <c r="C5028" s="315" t="s">
        <v>8580</v>
      </c>
      <c r="D5028" s="103" t="s">
        <v>8574</v>
      </c>
      <c r="E5028" s="103"/>
      <c r="F5028" s="114" t="s">
        <v>31</v>
      </c>
      <c r="G5028" s="114" t="s">
        <v>32</v>
      </c>
      <c r="H5028" s="308">
        <v>4560</v>
      </c>
      <c r="I5028" s="308">
        <v>4560</v>
      </c>
      <c r="J5028" s="308">
        <v>4560</v>
      </c>
      <c r="K5028" s="103"/>
      <c r="L5028" s="188"/>
      <c r="M5028" s="188"/>
      <c r="N5028" s="103"/>
      <c r="O5028" s="103" t="s">
        <v>786</v>
      </c>
    </row>
    <row r="5029" spans="1:15" ht="22.5" hidden="1">
      <c r="A5029" s="103">
        <f>MAX(A$3:A5028)+1</f>
        <v>4729</v>
      </c>
      <c r="B5029" s="103">
        <v>331501007</v>
      </c>
      <c r="C5029" s="315" t="s">
        <v>8581</v>
      </c>
      <c r="D5029" s="103" t="s">
        <v>8574</v>
      </c>
      <c r="E5029" s="103"/>
      <c r="F5029" s="114" t="s">
        <v>31</v>
      </c>
      <c r="G5029" s="114" t="s">
        <v>32</v>
      </c>
      <c r="H5029" s="312">
        <v>2400</v>
      </c>
      <c r="I5029" s="312">
        <v>2160</v>
      </c>
      <c r="J5029" s="312">
        <v>1944</v>
      </c>
      <c r="K5029" s="103"/>
      <c r="L5029" s="114"/>
      <c r="M5029" s="114"/>
      <c r="N5029" s="103"/>
      <c r="O5029" s="103" t="s">
        <v>17</v>
      </c>
    </row>
    <row r="5030" spans="1:15" ht="24" hidden="1">
      <c r="A5030" s="103">
        <f>MAX(A$3:A5029)+1</f>
        <v>4730</v>
      </c>
      <c r="B5030" s="103">
        <v>331501008</v>
      </c>
      <c r="C5030" s="315" t="s">
        <v>8582</v>
      </c>
      <c r="D5030" s="103" t="s">
        <v>8574</v>
      </c>
      <c r="E5030" s="103"/>
      <c r="F5030" s="114" t="s">
        <v>31</v>
      </c>
      <c r="G5030" s="114" t="s">
        <v>32</v>
      </c>
      <c r="H5030" s="312">
        <v>2400</v>
      </c>
      <c r="I5030" s="312">
        <v>2160</v>
      </c>
      <c r="J5030" s="312">
        <v>1944</v>
      </c>
      <c r="K5030" s="103"/>
      <c r="L5030" s="114"/>
      <c r="M5030" s="114"/>
      <c r="N5030" s="103"/>
      <c r="O5030" s="103" t="s">
        <v>17</v>
      </c>
    </row>
    <row r="5031" spans="1:15" ht="22.5" hidden="1">
      <c r="A5031" s="103">
        <f>MAX(A$3:A5030)+1</f>
        <v>4731</v>
      </c>
      <c r="B5031" s="103">
        <v>331501009</v>
      </c>
      <c r="C5031" s="315" t="s">
        <v>8583</v>
      </c>
      <c r="D5031" s="103" t="s">
        <v>8574</v>
      </c>
      <c r="E5031" s="103"/>
      <c r="F5031" s="114" t="s">
        <v>31</v>
      </c>
      <c r="G5031" s="114" t="s">
        <v>32</v>
      </c>
      <c r="H5031" s="312">
        <v>2400</v>
      </c>
      <c r="I5031" s="312">
        <v>2160</v>
      </c>
      <c r="J5031" s="312">
        <v>1944</v>
      </c>
      <c r="K5031" s="103"/>
      <c r="L5031" s="114"/>
      <c r="M5031" s="114"/>
      <c r="N5031" s="103"/>
      <c r="O5031" s="103" t="s">
        <v>17</v>
      </c>
    </row>
    <row r="5032" spans="1:15" ht="22.5" hidden="1">
      <c r="A5032" s="103">
        <f>MAX(A$3:A5031)+1</f>
        <v>4732</v>
      </c>
      <c r="B5032" s="103">
        <v>331501010</v>
      </c>
      <c r="C5032" s="315" t="s">
        <v>8584</v>
      </c>
      <c r="D5032" s="103" t="s">
        <v>8574</v>
      </c>
      <c r="E5032" s="103"/>
      <c r="F5032" s="114" t="s">
        <v>31</v>
      </c>
      <c r="G5032" s="114" t="s">
        <v>32</v>
      </c>
      <c r="H5032" s="312">
        <v>2400</v>
      </c>
      <c r="I5032" s="312">
        <v>2160</v>
      </c>
      <c r="J5032" s="312">
        <v>1944</v>
      </c>
      <c r="K5032" s="103"/>
      <c r="L5032" s="114"/>
      <c r="M5032" s="114"/>
      <c r="N5032" s="103"/>
      <c r="O5032" s="103" t="s">
        <v>17</v>
      </c>
    </row>
    <row r="5033" spans="1:15" ht="22.5" hidden="1">
      <c r="A5033" s="103">
        <f>MAX(A$3:A5032)+1</f>
        <v>4733</v>
      </c>
      <c r="B5033" s="103">
        <v>331501011</v>
      </c>
      <c r="C5033" s="315" t="s">
        <v>8585</v>
      </c>
      <c r="D5033" s="103"/>
      <c r="E5033" s="103"/>
      <c r="F5033" s="114" t="s">
        <v>31</v>
      </c>
      <c r="G5033" s="114" t="s">
        <v>32</v>
      </c>
      <c r="H5033" s="312">
        <v>2400</v>
      </c>
      <c r="I5033" s="312">
        <v>2160</v>
      </c>
      <c r="J5033" s="312">
        <v>1944</v>
      </c>
      <c r="K5033" s="103"/>
      <c r="L5033" s="114"/>
      <c r="M5033" s="114"/>
      <c r="N5033" s="103"/>
      <c r="O5033" s="103" t="s">
        <v>17</v>
      </c>
    </row>
    <row r="5034" spans="1:15" ht="22.5" hidden="1">
      <c r="A5034" s="103">
        <f>MAX(A$3:A5033)+1</f>
        <v>4734</v>
      </c>
      <c r="B5034" s="103">
        <v>331501012</v>
      </c>
      <c r="C5034" s="315" t="s">
        <v>8586</v>
      </c>
      <c r="D5034" s="103"/>
      <c r="E5034" s="103"/>
      <c r="F5034" s="114" t="s">
        <v>31</v>
      </c>
      <c r="G5034" s="114" t="s">
        <v>32</v>
      </c>
      <c r="H5034" s="308">
        <v>3920</v>
      </c>
      <c r="I5034" s="308">
        <v>3920</v>
      </c>
      <c r="J5034" s="308">
        <v>3920</v>
      </c>
      <c r="K5034" s="103"/>
      <c r="L5034" s="188"/>
      <c r="M5034" s="188"/>
      <c r="N5034" s="103"/>
      <c r="O5034" s="103" t="s">
        <v>786</v>
      </c>
    </row>
    <row r="5035" spans="1:15" ht="22.5" hidden="1">
      <c r="A5035" s="103">
        <f>MAX(A$3:A5034)+1</f>
        <v>4735</v>
      </c>
      <c r="B5035" s="103">
        <v>331501013</v>
      </c>
      <c r="C5035" s="315" t="s">
        <v>8587</v>
      </c>
      <c r="D5035" s="103"/>
      <c r="E5035" s="103"/>
      <c r="F5035" s="114" t="s">
        <v>31</v>
      </c>
      <c r="G5035" s="114" t="s">
        <v>32</v>
      </c>
      <c r="H5035" s="308">
        <v>6400</v>
      </c>
      <c r="I5035" s="308">
        <v>6400</v>
      </c>
      <c r="J5035" s="308">
        <v>6400</v>
      </c>
      <c r="K5035" s="103"/>
      <c r="L5035" s="188"/>
      <c r="M5035" s="188"/>
      <c r="N5035" s="103"/>
      <c r="O5035" s="103" t="s">
        <v>786</v>
      </c>
    </row>
    <row r="5036" spans="1:15" ht="22.5" hidden="1">
      <c r="A5036" s="103">
        <f>MAX(A$3:A5035)+1</f>
        <v>4736</v>
      </c>
      <c r="B5036" s="103">
        <v>331501014</v>
      </c>
      <c r="C5036" s="315" t="s">
        <v>8103</v>
      </c>
      <c r="D5036" s="103"/>
      <c r="E5036" s="103"/>
      <c r="F5036" s="114" t="s">
        <v>31</v>
      </c>
      <c r="G5036" s="114" t="s">
        <v>32</v>
      </c>
      <c r="H5036" s="312">
        <v>2400</v>
      </c>
      <c r="I5036" s="312">
        <v>2160</v>
      </c>
      <c r="J5036" s="312">
        <v>1944</v>
      </c>
      <c r="K5036" s="103"/>
      <c r="L5036" s="114"/>
      <c r="M5036" s="114"/>
      <c r="N5036" s="103"/>
      <c r="O5036" s="103" t="s">
        <v>17</v>
      </c>
    </row>
    <row r="5037" spans="1:15" ht="22.5" hidden="1">
      <c r="A5037" s="103">
        <f>MAX(A$3:A5036)+1</f>
        <v>4737</v>
      </c>
      <c r="B5037" s="103">
        <v>331501015</v>
      </c>
      <c r="C5037" s="315" t="s">
        <v>8588</v>
      </c>
      <c r="D5037" s="103"/>
      <c r="E5037" s="103"/>
      <c r="F5037" s="114" t="s">
        <v>31</v>
      </c>
      <c r="G5037" s="114" t="s">
        <v>32</v>
      </c>
      <c r="H5037" s="308">
        <v>4200</v>
      </c>
      <c r="I5037" s="308">
        <v>4200</v>
      </c>
      <c r="J5037" s="308">
        <v>4200</v>
      </c>
      <c r="K5037" s="103"/>
      <c r="L5037" s="188"/>
      <c r="M5037" s="188"/>
      <c r="N5037" s="103"/>
      <c r="O5037" s="103" t="s">
        <v>786</v>
      </c>
    </row>
    <row r="5038" spans="1:15" ht="22.5" hidden="1">
      <c r="A5038" s="103">
        <f>MAX(A$3:A5037)+1</f>
        <v>4738</v>
      </c>
      <c r="B5038" s="103">
        <v>331501016</v>
      </c>
      <c r="C5038" s="315" t="s">
        <v>8589</v>
      </c>
      <c r="D5038" s="103" t="s">
        <v>8590</v>
      </c>
      <c r="E5038" s="103" t="s">
        <v>8591</v>
      </c>
      <c r="F5038" s="114" t="s">
        <v>31</v>
      </c>
      <c r="G5038" s="114" t="s">
        <v>32</v>
      </c>
      <c r="H5038" s="308">
        <v>5532</v>
      </c>
      <c r="I5038" s="308">
        <v>5532</v>
      </c>
      <c r="J5038" s="308">
        <v>5532</v>
      </c>
      <c r="K5038" s="103"/>
      <c r="L5038" s="188"/>
      <c r="M5038" s="188"/>
      <c r="N5038" s="103"/>
      <c r="O5038" s="103" t="s">
        <v>786</v>
      </c>
    </row>
    <row r="5039" spans="1:15" ht="22.5" hidden="1">
      <c r="A5039" s="103">
        <f>MAX(A$3:A5038)+1</f>
        <v>4739</v>
      </c>
      <c r="B5039" s="103">
        <v>331501017</v>
      </c>
      <c r="C5039" s="315" t="s">
        <v>8592</v>
      </c>
      <c r="D5039" s="103"/>
      <c r="E5039" s="103"/>
      <c r="F5039" s="114" t="s">
        <v>31</v>
      </c>
      <c r="G5039" s="114" t="s">
        <v>32</v>
      </c>
      <c r="H5039" s="312">
        <v>840</v>
      </c>
      <c r="I5039" s="312">
        <v>756</v>
      </c>
      <c r="J5039" s="312">
        <v>680.4</v>
      </c>
      <c r="K5039" s="103"/>
      <c r="L5039" s="114"/>
      <c r="M5039" s="114"/>
      <c r="N5039" s="103"/>
      <c r="O5039" s="103" t="s">
        <v>17</v>
      </c>
    </row>
    <row r="5040" spans="1:15" ht="22.5" hidden="1">
      <c r="A5040" s="103">
        <f>MAX(A$3:A5039)+1</f>
        <v>4740</v>
      </c>
      <c r="B5040" s="103">
        <v>331501018</v>
      </c>
      <c r="C5040" s="315" t="s">
        <v>8593</v>
      </c>
      <c r="D5040" s="103"/>
      <c r="E5040" s="103"/>
      <c r="F5040" s="114" t="s">
        <v>31</v>
      </c>
      <c r="G5040" s="114" t="s">
        <v>32</v>
      </c>
      <c r="H5040" s="312">
        <v>840</v>
      </c>
      <c r="I5040" s="312">
        <v>756</v>
      </c>
      <c r="J5040" s="312">
        <v>680.4</v>
      </c>
      <c r="K5040" s="103"/>
      <c r="L5040" s="114"/>
      <c r="M5040" s="114"/>
      <c r="N5040" s="103"/>
      <c r="O5040" s="103" t="s">
        <v>17</v>
      </c>
    </row>
    <row r="5041" spans="1:15" ht="22.5" hidden="1">
      <c r="A5041" s="103">
        <f>MAX(A$3:A5040)+1</f>
        <v>4741</v>
      </c>
      <c r="B5041" s="103">
        <v>331501019</v>
      </c>
      <c r="C5041" s="315" t="s">
        <v>8594</v>
      </c>
      <c r="D5041" s="103"/>
      <c r="E5041" s="103"/>
      <c r="F5041" s="114" t="s">
        <v>31</v>
      </c>
      <c r="G5041" s="114" t="s">
        <v>32</v>
      </c>
      <c r="H5041" s="312">
        <v>2168</v>
      </c>
      <c r="I5041" s="312">
        <v>1951.2</v>
      </c>
      <c r="J5041" s="312">
        <v>1756.08</v>
      </c>
      <c r="K5041" s="103"/>
      <c r="L5041" s="114"/>
      <c r="M5041" s="114"/>
      <c r="N5041" s="103"/>
      <c r="O5041" s="103" t="s">
        <v>17</v>
      </c>
    </row>
    <row r="5042" spans="1:15" ht="22.5" hidden="1">
      <c r="A5042" s="103">
        <f>MAX(A$3:A5041)+1</f>
        <v>4742</v>
      </c>
      <c r="B5042" s="103">
        <v>331501020</v>
      </c>
      <c r="C5042" s="103" t="s">
        <v>8595</v>
      </c>
      <c r="D5042" s="103"/>
      <c r="E5042" s="103"/>
      <c r="F5042" s="114" t="s">
        <v>31</v>
      </c>
      <c r="G5042" s="114" t="s">
        <v>8596</v>
      </c>
      <c r="H5042" s="302">
        <v>2760</v>
      </c>
      <c r="I5042" s="302">
        <v>2760</v>
      </c>
      <c r="J5042" s="302">
        <v>2760</v>
      </c>
      <c r="K5042" s="103"/>
      <c r="L5042" s="114"/>
      <c r="M5042" s="114"/>
      <c r="N5042" s="103"/>
      <c r="O5042" s="103" t="s">
        <v>17</v>
      </c>
    </row>
    <row r="5043" spans="1:15" ht="22.5" hidden="1">
      <c r="A5043" s="103">
        <f>MAX(A$3:A5042)+1</f>
        <v>4743</v>
      </c>
      <c r="B5043" s="103">
        <v>331501021</v>
      </c>
      <c r="C5043" s="103" t="s">
        <v>8597</v>
      </c>
      <c r="D5043" s="103"/>
      <c r="E5043" s="103"/>
      <c r="F5043" s="114" t="s">
        <v>31</v>
      </c>
      <c r="G5043" s="114" t="s">
        <v>8598</v>
      </c>
      <c r="H5043" s="302">
        <v>3650</v>
      </c>
      <c r="I5043" s="302">
        <v>3650</v>
      </c>
      <c r="J5043" s="302">
        <v>3650</v>
      </c>
      <c r="K5043" s="103"/>
      <c r="L5043" s="114"/>
      <c r="M5043" s="114"/>
      <c r="N5043" s="103"/>
      <c r="O5043" s="103" t="s">
        <v>17</v>
      </c>
    </row>
    <row r="5044" spans="1:15" ht="22.5" hidden="1">
      <c r="A5044" s="103">
        <f>MAX(A$3:A5043)+1</f>
        <v>4744</v>
      </c>
      <c r="B5044" s="103">
        <v>331501022</v>
      </c>
      <c r="C5044" s="315" t="s">
        <v>8599</v>
      </c>
      <c r="D5044" s="103" t="s">
        <v>8574</v>
      </c>
      <c r="E5044" s="103"/>
      <c r="F5044" s="114" t="s">
        <v>31</v>
      </c>
      <c r="G5044" s="114" t="s">
        <v>8598</v>
      </c>
      <c r="H5044" s="308">
        <v>3128</v>
      </c>
      <c r="I5044" s="308">
        <v>3128</v>
      </c>
      <c r="J5044" s="308">
        <v>3128</v>
      </c>
      <c r="K5044" s="103"/>
      <c r="L5044" s="188"/>
      <c r="M5044" s="188"/>
      <c r="N5044" s="103"/>
      <c r="O5044" s="103" t="s">
        <v>786</v>
      </c>
    </row>
    <row r="5045" spans="1:15" ht="22.5" hidden="1">
      <c r="A5045" s="103">
        <f>MAX(A$3:A5044)+1</f>
        <v>4745</v>
      </c>
      <c r="B5045" s="103">
        <v>331501023</v>
      </c>
      <c r="C5045" s="315" t="s">
        <v>8600</v>
      </c>
      <c r="D5045" s="103"/>
      <c r="E5045" s="103"/>
      <c r="F5045" s="114" t="s">
        <v>31</v>
      </c>
      <c r="G5045" s="114" t="s">
        <v>32</v>
      </c>
      <c r="H5045" s="308">
        <v>3200</v>
      </c>
      <c r="I5045" s="308">
        <v>3200</v>
      </c>
      <c r="J5045" s="308">
        <v>3200</v>
      </c>
      <c r="K5045" s="103"/>
      <c r="L5045" s="188"/>
      <c r="M5045" s="188"/>
      <c r="N5045" s="103"/>
      <c r="O5045" s="103" t="s">
        <v>786</v>
      </c>
    </row>
    <row r="5046" spans="1:15" ht="22.5" hidden="1">
      <c r="A5046" s="103">
        <f>MAX(A$3:A5045)+1</f>
        <v>4746</v>
      </c>
      <c r="B5046" s="103">
        <v>331501024</v>
      </c>
      <c r="C5046" s="315" t="s">
        <v>8601</v>
      </c>
      <c r="D5046" s="103" t="s">
        <v>8602</v>
      </c>
      <c r="E5046" s="103"/>
      <c r="F5046" s="114" t="s">
        <v>31</v>
      </c>
      <c r="G5046" s="114" t="s">
        <v>32</v>
      </c>
      <c r="H5046" s="308">
        <v>3006</v>
      </c>
      <c r="I5046" s="308">
        <v>3006</v>
      </c>
      <c r="J5046" s="308">
        <v>3006</v>
      </c>
      <c r="K5046" s="103"/>
      <c r="L5046" s="188"/>
      <c r="M5046" s="188"/>
      <c r="N5046" s="103"/>
      <c r="O5046" s="103" t="s">
        <v>786</v>
      </c>
    </row>
    <row r="5047" spans="1:15" ht="22.5" hidden="1">
      <c r="A5047" s="103">
        <f>MAX(A$3:A5046)+1</f>
        <v>4747</v>
      </c>
      <c r="B5047" s="103">
        <v>331501025</v>
      </c>
      <c r="C5047" s="315" t="s">
        <v>8603</v>
      </c>
      <c r="D5047" s="103" t="s">
        <v>8604</v>
      </c>
      <c r="E5047" s="103"/>
      <c r="F5047" s="114" t="s">
        <v>31</v>
      </c>
      <c r="G5047" s="114" t="s">
        <v>32</v>
      </c>
      <c r="H5047" s="308">
        <v>3653</v>
      </c>
      <c r="I5047" s="308">
        <v>3653</v>
      </c>
      <c r="J5047" s="308">
        <v>3653</v>
      </c>
      <c r="K5047" s="103"/>
      <c r="L5047" s="188"/>
      <c r="M5047" s="188"/>
      <c r="N5047" s="103"/>
      <c r="O5047" s="103" t="s">
        <v>786</v>
      </c>
    </row>
    <row r="5048" spans="1:15" ht="22.5" hidden="1">
      <c r="A5048" s="103">
        <f>MAX(A$3:A5047)+1</f>
        <v>4748</v>
      </c>
      <c r="B5048" s="103">
        <v>331501026</v>
      </c>
      <c r="C5048" s="315" t="s">
        <v>8605</v>
      </c>
      <c r="D5048" s="103" t="s">
        <v>8606</v>
      </c>
      <c r="E5048" s="103"/>
      <c r="F5048" s="114" t="s">
        <v>31</v>
      </c>
      <c r="G5048" s="114" t="s">
        <v>32</v>
      </c>
      <c r="H5048" s="308">
        <v>3146</v>
      </c>
      <c r="I5048" s="308">
        <v>3146</v>
      </c>
      <c r="J5048" s="308">
        <v>3146</v>
      </c>
      <c r="K5048" s="103"/>
      <c r="L5048" s="188"/>
      <c r="M5048" s="188"/>
      <c r="N5048" s="103"/>
      <c r="O5048" s="103" t="s">
        <v>786</v>
      </c>
    </row>
    <row r="5049" spans="1:15" ht="24" hidden="1">
      <c r="A5049" s="103">
        <f>MAX(A$3:A5048)+1</f>
        <v>4749</v>
      </c>
      <c r="B5049" s="103" t="s">
        <v>8607</v>
      </c>
      <c r="C5049" s="181" t="s">
        <v>8608</v>
      </c>
      <c r="D5049" s="103"/>
      <c r="E5049" s="103"/>
      <c r="F5049" s="114" t="s">
        <v>31</v>
      </c>
      <c r="G5049" s="114" t="s">
        <v>32</v>
      </c>
      <c r="H5049" s="302">
        <v>450</v>
      </c>
      <c r="I5049" s="302">
        <v>450</v>
      </c>
      <c r="J5049" s="302">
        <v>450</v>
      </c>
      <c r="K5049" s="181" t="s">
        <v>8608</v>
      </c>
      <c r="L5049" s="114"/>
      <c r="M5049" s="114"/>
      <c r="N5049" s="103"/>
      <c r="O5049" s="103" t="s">
        <v>17</v>
      </c>
    </row>
    <row r="5050" spans="1:15" ht="22.5" hidden="1">
      <c r="A5050" s="103">
        <f>MAX(A$3:A5049)+1</f>
        <v>4750</v>
      </c>
      <c r="B5050" s="103">
        <v>331501027</v>
      </c>
      <c r="C5050" s="103" t="s">
        <v>8609</v>
      </c>
      <c r="D5050" s="103" t="s">
        <v>8610</v>
      </c>
      <c r="E5050" s="103"/>
      <c r="F5050" s="114" t="s">
        <v>31</v>
      </c>
      <c r="G5050" s="114" t="s">
        <v>32</v>
      </c>
      <c r="H5050" s="302">
        <v>2858</v>
      </c>
      <c r="I5050" s="302">
        <v>2858</v>
      </c>
      <c r="J5050" s="302">
        <v>2858</v>
      </c>
      <c r="K5050" s="103"/>
      <c r="L5050" s="114"/>
      <c r="M5050" s="114"/>
      <c r="N5050" s="103"/>
      <c r="O5050" s="103" t="s">
        <v>17</v>
      </c>
    </row>
    <row r="5051" spans="1:15" ht="22.5" hidden="1">
      <c r="A5051" s="103">
        <f>MAX(A$3:A5050)+1</f>
        <v>4751</v>
      </c>
      <c r="B5051" s="103">
        <v>331501028</v>
      </c>
      <c r="C5051" s="103" t="s">
        <v>8611</v>
      </c>
      <c r="D5051" s="103"/>
      <c r="E5051" s="103"/>
      <c r="F5051" s="114" t="s">
        <v>31</v>
      </c>
      <c r="G5051" s="114" t="s">
        <v>8598</v>
      </c>
      <c r="H5051" s="302">
        <v>3211</v>
      </c>
      <c r="I5051" s="302">
        <v>3211</v>
      </c>
      <c r="J5051" s="302">
        <v>3211</v>
      </c>
      <c r="K5051" s="103"/>
      <c r="L5051" s="114"/>
      <c r="M5051" s="114"/>
      <c r="N5051" s="103"/>
      <c r="O5051" s="103" t="s">
        <v>17</v>
      </c>
    </row>
    <row r="5052" spans="1:15" ht="22.5" hidden="1">
      <c r="A5052" s="103">
        <f>MAX(A$3:A5051)+1</f>
        <v>4752</v>
      </c>
      <c r="B5052" s="103">
        <v>331501029</v>
      </c>
      <c r="C5052" s="103" t="s">
        <v>8612</v>
      </c>
      <c r="D5052" s="103" t="s">
        <v>8613</v>
      </c>
      <c r="E5052" s="103"/>
      <c r="F5052" s="114" t="s">
        <v>31</v>
      </c>
      <c r="G5052" s="114" t="s">
        <v>8598</v>
      </c>
      <c r="H5052" s="308">
        <v>3480</v>
      </c>
      <c r="I5052" s="308">
        <v>3480</v>
      </c>
      <c r="J5052" s="308">
        <v>3480</v>
      </c>
      <c r="K5052" s="103"/>
      <c r="L5052" s="188"/>
      <c r="M5052" s="188"/>
      <c r="N5052" s="103"/>
      <c r="O5052" s="103" t="s">
        <v>786</v>
      </c>
    </row>
    <row r="5053" spans="1:15" ht="24" hidden="1">
      <c r="A5053" s="103">
        <f>MAX(A$3:A5052)+1</f>
        <v>4753</v>
      </c>
      <c r="B5053" s="103" t="s">
        <v>8614</v>
      </c>
      <c r="C5053" s="103" t="s">
        <v>8615</v>
      </c>
      <c r="D5053" s="103"/>
      <c r="E5053" s="103"/>
      <c r="F5053" s="114" t="s">
        <v>31</v>
      </c>
      <c r="G5053" s="114" t="s">
        <v>32</v>
      </c>
      <c r="H5053" s="302">
        <v>300</v>
      </c>
      <c r="I5053" s="302">
        <v>300</v>
      </c>
      <c r="J5053" s="302">
        <v>300</v>
      </c>
      <c r="K5053" s="181" t="s">
        <v>8615</v>
      </c>
      <c r="L5053" s="114"/>
      <c r="M5053" s="114"/>
      <c r="N5053" s="103"/>
      <c r="O5053" s="103" t="s">
        <v>17</v>
      </c>
    </row>
    <row r="5054" spans="1:15" ht="22.5" hidden="1">
      <c r="A5054" s="103">
        <f>MAX(A$3:A5053)+1</f>
        <v>4754</v>
      </c>
      <c r="B5054" s="103">
        <v>331501030</v>
      </c>
      <c r="C5054" s="315" t="s">
        <v>8616</v>
      </c>
      <c r="D5054" s="286" t="s">
        <v>8617</v>
      </c>
      <c r="E5054" s="103"/>
      <c r="F5054" s="114" t="s">
        <v>31</v>
      </c>
      <c r="G5054" s="114" t="s">
        <v>32</v>
      </c>
      <c r="H5054" s="312">
        <v>2104</v>
      </c>
      <c r="I5054" s="312">
        <v>1893.6</v>
      </c>
      <c r="J5054" s="312">
        <v>1704.24</v>
      </c>
      <c r="K5054" s="103"/>
      <c r="L5054" s="114"/>
      <c r="M5054" s="114"/>
      <c r="N5054" s="103"/>
      <c r="O5054" s="103" t="s">
        <v>17</v>
      </c>
    </row>
    <row r="5055" spans="1:15" ht="22.5" hidden="1">
      <c r="A5055" s="103">
        <f>MAX(A$3:A5054)+1</f>
        <v>4755</v>
      </c>
      <c r="B5055" s="103">
        <v>331501031</v>
      </c>
      <c r="C5055" s="315" t="s">
        <v>8618</v>
      </c>
      <c r="D5055" s="286" t="s">
        <v>8619</v>
      </c>
      <c r="E5055" s="103"/>
      <c r="F5055" s="114" t="s">
        <v>31</v>
      </c>
      <c r="G5055" s="114" t="s">
        <v>32</v>
      </c>
      <c r="H5055" s="312">
        <v>1560</v>
      </c>
      <c r="I5055" s="312">
        <v>1404</v>
      </c>
      <c r="J5055" s="312">
        <v>1263.5999999999999</v>
      </c>
      <c r="K5055" s="103"/>
      <c r="L5055" s="114"/>
      <c r="M5055" s="114"/>
      <c r="N5055" s="103"/>
      <c r="O5055" s="103" t="s">
        <v>17</v>
      </c>
    </row>
    <row r="5056" spans="1:15" ht="22.5" hidden="1">
      <c r="A5056" s="103">
        <f>MAX(A$3:A5055)+1</f>
        <v>4756</v>
      </c>
      <c r="B5056" s="103">
        <v>331501032</v>
      </c>
      <c r="C5056" s="315" t="s">
        <v>8620</v>
      </c>
      <c r="D5056" s="286" t="s">
        <v>8621</v>
      </c>
      <c r="E5056" s="103"/>
      <c r="F5056" s="114" t="s">
        <v>31</v>
      </c>
      <c r="G5056" s="114" t="s">
        <v>8598</v>
      </c>
      <c r="H5056" s="302">
        <v>2797</v>
      </c>
      <c r="I5056" s="302">
        <v>2797</v>
      </c>
      <c r="J5056" s="302">
        <v>2797</v>
      </c>
      <c r="K5056" s="103"/>
      <c r="L5056" s="114"/>
      <c r="M5056" s="114"/>
      <c r="N5056" s="103"/>
      <c r="O5056" s="103" t="s">
        <v>17</v>
      </c>
    </row>
    <row r="5057" spans="1:15" ht="24" hidden="1">
      <c r="A5057" s="103">
        <f>MAX(A$3:A5056)+1</f>
        <v>4757</v>
      </c>
      <c r="B5057" s="103" t="s">
        <v>8622</v>
      </c>
      <c r="C5057" s="181" t="s">
        <v>8623</v>
      </c>
      <c r="D5057" s="103"/>
      <c r="E5057" s="103"/>
      <c r="F5057" s="114" t="s">
        <v>31</v>
      </c>
      <c r="G5057" s="114" t="s">
        <v>32</v>
      </c>
      <c r="H5057" s="302">
        <v>300</v>
      </c>
      <c r="I5057" s="302">
        <v>300</v>
      </c>
      <c r="J5057" s="302">
        <v>300</v>
      </c>
      <c r="K5057" s="181" t="s">
        <v>8623</v>
      </c>
      <c r="L5057" s="114"/>
      <c r="M5057" s="114"/>
      <c r="N5057" s="103"/>
      <c r="O5057" s="103" t="s">
        <v>17</v>
      </c>
    </row>
    <row r="5058" spans="1:15" ht="22.5" hidden="1">
      <c r="A5058" s="103">
        <f>MAX(A$3:A5057)+1</f>
        <v>4758</v>
      </c>
      <c r="B5058" s="103">
        <v>331501033</v>
      </c>
      <c r="C5058" s="315" t="s">
        <v>8624</v>
      </c>
      <c r="D5058" s="103"/>
      <c r="E5058" s="103"/>
      <c r="F5058" s="114" t="s">
        <v>31</v>
      </c>
      <c r="G5058" s="114" t="s">
        <v>8596</v>
      </c>
      <c r="H5058" s="312">
        <v>1800</v>
      </c>
      <c r="I5058" s="312">
        <v>1620</v>
      </c>
      <c r="J5058" s="312">
        <v>1458</v>
      </c>
      <c r="K5058" s="103"/>
      <c r="L5058" s="114"/>
      <c r="M5058" s="114"/>
      <c r="N5058" s="103"/>
      <c r="O5058" s="103" t="s">
        <v>17</v>
      </c>
    </row>
    <row r="5059" spans="1:15" ht="22.5" hidden="1">
      <c r="A5059" s="103">
        <f>MAX(A$3:A5058)+1</f>
        <v>4759</v>
      </c>
      <c r="B5059" s="103">
        <v>331501034</v>
      </c>
      <c r="C5059" s="315" t="s">
        <v>8625</v>
      </c>
      <c r="D5059" s="103" t="s">
        <v>8626</v>
      </c>
      <c r="E5059" s="103"/>
      <c r="F5059" s="114" t="s">
        <v>31</v>
      </c>
      <c r="G5059" s="114" t="s">
        <v>32</v>
      </c>
      <c r="H5059" s="312">
        <v>1560</v>
      </c>
      <c r="I5059" s="312">
        <v>1404</v>
      </c>
      <c r="J5059" s="312">
        <v>1263.5999999999999</v>
      </c>
      <c r="K5059" s="103"/>
      <c r="L5059" s="114"/>
      <c r="M5059" s="114"/>
      <c r="N5059" s="103"/>
      <c r="O5059" s="103" t="s">
        <v>17</v>
      </c>
    </row>
    <row r="5060" spans="1:15" ht="22.5" hidden="1">
      <c r="A5060" s="103">
        <f>MAX(A$3:A5059)+1</f>
        <v>4760</v>
      </c>
      <c r="B5060" s="103">
        <v>331501035</v>
      </c>
      <c r="C5060" s="315" t="s">
        <v>8627</v>
      </c>
      <c r="D5060" s="103"/>
      <c r="E5060" s="103"/>
      <c r="F5060" s="114" t="s">
        <v>31</v>
      </c>
      <c r="G5060" s="114" t="s">
        <v>32</v>
      </c>
      <c r="H5060" s="308">
        <v>1818</v>
      </c>
      <c r="I5060" s="308">
        <v>1818</v>
      </c>
      <c r="J5060" s="308">
        <v>1818</v>
      </c>
      <c r="K5060" s="103"/>
      <c r="L5060" s="188"/>
      <c r="M5060" s="188"/>
      <c r="N5060" s="103"/>
      <c r="O5060" s="103" t="s">
        <v>786</v>
      </c>
    </row>
    <row r="5061" spans="1:15" ht="22.5" hidden="1">
      <c r="A5061" s="103">
        <f>MAX(A$3:A5060)+1</f>
        <v>4761</v>
      </c>
      <c r="B5061" s="103">
        <v>331501036</v>
      </c>
      <c r="C5061" s="315" t="s">
        <v>8628</v>
      </c>
      <c r="D5061" s="103" t="s">
        <v>8629</v>
      </c>
      <c r="E5061" s="103"/>
      <c r="F5061" s="114" t="s">
        <v>31</v>
      </c>
      <c r="G5061" s="114" t="s">
        <v>8630</v>
      </c>
      <c r="H5061" s="188">
        <v>3564</v>
      </c>
      <c r="I5061" s="188">
        <v>3564</v>
      </c>
      <c r="J5061" s="188">
        <v>3564</v>
      </c>
      <c r="K5061" s="103"/>
      <c r="L5061" s="188"/>
      <c r="M5061" s="188"/>
      <c r="N5061" s="103"/>
      <c r="O5061" s="103" t="s">
        <v>786</v>
      </c>
    </row>
    <row r="5062" spans="1:15" ht="22.5" hidden="1">
      <c r="A5062" s="103">
        <f>MAX(A$3:A5061)+1</f>
        <v>4762</v>
      </c>
      <c r="B5062" s="103" t="s">
        <v>8631</v>
      </c>
      <c r="C5062" s="181" t="s">
        <v>8632</v>
      </c>
      <c r="D5062" s="103"/>
      <c r="E5062" s="103"/>
      <c r="F5062" s="114" t="s">
        <v>31</v>
      </c>
      <c r="G5062" s="114" t="s">
        <v>32</v>
      </c>
      <c r="H5062" s="302">
        <v>300</v>
      </c>
      <c r="I5062" s="302">
        <v>300</v>
      </c>
      <c r="J5062" s="302">
        <v>300</v>
      </c>
      <c r="K5062" s="244" t="s">
        <v>8632</v>
      </c>
      <c r="L5062" s="114"/>
      <c r="M5062" s="114"/>
      <c r="N5062" s="103"/>
      <c r="O5062" s="103" t="s">
        <v>17</v>
      </c>
    </row>
    <row r="5063" spans="1:15" ht="22.5" hidden="1">
      <c r="A5063" s="103">
        <f>MAX(A$3:A5062)+1</f>
        <v>4763</v>
      </c>
      <c r="B5063" s="103">
        <v>331501037</v>
      </c>
      <c r="C5063" s="103" t="s">
        <v>8633</v>
      </c>
      <c r="D5063" s="103" t="s">
        <v>8634</v>
      </c>
      <c r="E5063" s="103"/>
      <c r="F5063" s="114" t="s">
        <v>31</v>
      </c>
      <c r="G5063" s="114" t="s">
        <v>8630</v>
      </c>
      <c r="H5063" s="308">
        <v>2153</v>
      </c>
      <c r="I5063" s="308">
        <v>2153</v>
      </c>
      <c r="J5063" s="308">
        <v>2153</v>
      </c>
      <c r="K5063" s="103"/>
      <c r="L5063" s="188"/>
      <c r="M5063" s="188"/>
      <c r="N5063" s="103"/>
      <c r="O5063" s="103" t="s">
        <v>786</v>
      </c>
    </row>
    <row r="5064" spans="1:15" ht="22.5" hidden="1">
      <c r="A5064" s="103">
        <f>MAX(A$3:A5063)+1</f>
        <v>4764</v>
      </c>
      <c r="B5064" s="103">
        <v>331501038</v>
      </c>
      <c r="C5064" s="103" t="s">
        <v>8635</v>
      </c>
      <c r="D5064" s="103" t="s">
        <v>8636</v>
      </c>
      <c r="E5064" s="103"/>
      <c r="F5064" s="114" t="s">
        <v>31</v>
      </c>
      <c r="G5064" s="114" t="s">
        <v>8596</v>
      </c>
      <c r="H5064" s="302">
        <v>1783</v>
      </c>
      <c r="I5064" s="302">
        <v>1783</v>
      </c>
      <c r="J5064" s="302">
        <v>1783</v>
      </c>
      <c r="K5064" s="103"/>
      <c r="L5064" s="114"/>
      <c r="M5064" s="114"/>
      <c r="N5064" s="103"/>
      <c r="O5064" s="103" t="s">
        <v>17</v>
      </c>
    </row>
    <row r="5065" spans="1:15" ht="22.5" hidden="1">
      <c r="A5065" s="103">
        <f>MAX(A$3:A5064)+1</f>
        <v>4765</v>
      </c>
      <c r="B5065" s="103">
        <v>331501039</v>
      </c>
      <c r="C5065" s="103" t="s">
        <v>8637</v>
      </c>
      <c r="D5065" s="103" t="s">
        <v>8638</v>
      </c>
      <c r="E5065" s="103"/>
      <c r="F5065" s="114" t="s">
        <v>36</v>
      </c>
      <c r="G5065" s="114" t="s">
        <v>32</v>
      </c>
      <c r="H5065" s="312">
        <v>1800</v>
      </c>
      <c r="I5065" s="312">
        <v>1620</v>
      </c>
      <c r="J5065" s="312">
        <v>1458</v>
      </c>
      <c r="K5065" s="103"/>
      <c r="L5065" s="114"/>
      <c r="M5065" s="114"/>
      <c r="N5065" s="103"/>
      <c r="O5065" s="103" t="s">
        <v>17</v>
      </c>
    </row>
    <row r="5066" spans="1:15" ht="22.5" hidden="1">
      <c r="A5066" s="103">
        <f>MAX(A$3:A5065)+1</f>
        <v>4766</v>
      </c>
      <c r="B5066" s="103" t="s">
        <v>8639</v>
      </c>
      <c r="C5066" s="103" t="s">
        <v>8640</v>
      </c>
      <c r="D5066" s="103"/>
      <c r="E5066" s="103" t="s">
        <v>8641</v>
      </c>
      <c r="F5066" s="114" t="s">
        <v>36</v>
      </c>
      <c r="G5066" s="114" t="s">
        <v>8642</v>
      </c>
      <c r="H5066" s="302">
        <v>1440</v>
      </c>
      <c r="I5066" s="302">
        <v>1440</v>
      </c>
      <c r="J5066" s="302">
        <v>1440</v>
      </c>
      <c r="K5066" s="103"/>
      <c r="L5066" s="114"/>
      <c r="M5066" s="114"/>
      <c r="N5066" s="103"/>
      <c r="O5066" s="103" t="s">
        <v>17</v>
      </c>
    </row>
    <row r="5067" spans="1:15" ht="22.5" hidden="1">
      <c r="A5067" s="103">
        <f>MAX(A$3:A5066)+1</f>
        <v>4767</v>
      </c>
      <c r="B5067" s="103">
        <v>331501040</v>
      </c>
      <c r="C5067" s="103" t="s">
        <v>8643</v>
      </c>
      <c r="D5067" s="103"/>
      <c r="E5067" s="103"/>
      <c r="F5067" s="114" t="s">
        <v>36</v>
      </c>
      <c r="G5067" s="114" t="s">
        <v>8644</v>
      </c>
      <c r="H5067" s="302">
        <v>2780</v>
      </c>
      <c r="I5067" s="302">
        <v>2780</v>
      </c>
      <c r="J5067" s="302">
        <v>2780</v>
      </c>
      <c r="K5067" s="103"/>
      <c r="L5067" s="114"/>
      <c r="M5067" s="114"/>
      <c r="N5067" s="103"/>
      <c r="O5067" s="103" t="s">
        <v>17</v>
      </c>
    </row>
    <row r="5068" spans="1:15" ht="22.5" hidden="1">
      <c r="A5068" s="103">
        <f>MAX(A$3:A5067)+1</f>
        <v>4768</v>
      </c>
      <c r="B5068" s="103">
        <v>331501041</v>
      </c>
      <c r="C5068" s="103" t="s">
        <v>8645</v>
      </c>
      <c r="D5068" s="103" t="s">
        <v>8646</v>
      </c>
      <c r="E5068" s="103"/>
      <c r="F5068" s="114" t="s">
        <v>31</v>
      </c>
      <c r="G5068" s="114" t="s">
        <v>32</v>
      </c>
      <c r="H5068" s="312">
        <v>2104</v>
      </c>
      <c r="I5068" s="312">
        <v>1893.6</v>
      </c>
      <c r="J5068" s="312">
        <v>1704.24</v>
      </c>
      <c r="K5068" s="103"/>
      <c r="L5068" s="114"/>
      <c r="M5068" s="114"/>
      <c r="N5068" s="103"/>
      <c r="O5068" s="103" t="s">
        <v>17</v>
      </c>
    </row>
    <row r="5069" spans="1:15" ht="22.5" hidden="1">
      <c r="A5069" s="103">
        <f>MAX(A$3:A5068)+1</f>
        <v>4769</v>
      </c>
      <c r="B5069" s="103">
        <v>331501042</v>
      </c>
      <c r="C5069" s="103" t="s">
        <v>8647</v>
      </c>
      <c r="D5069" s="103"/>
      <c r="E5069" s="103"/>
      <c r="F5069" s="114" t="s">
        <v>31</v>
      </c>
      <c r="G5069" s="114" t="s">
        <v>32</v>
      </c>
      <c r="H5069" s="302">
        <v>3040</v>
      </c>
      <c r="I5069" s="302">
        <v>3040</v>
      </c>
      <c r="J5069" s="302">
        <v>3040</v>
      </c>
      <c r="K5069" s="103"/>
      <c r="L5069" s="114"/>
      <c r="M5069" s="114"/>
      <c r="N5069" s="103"/>
      <c r="O5069" s="103" t="s">
        <v>17</v>
      </c>
    </row>
    <row r="5070" spans="1:15" ht="24" hidden="1">
      <c r="A5070" s="103">
        <f>MAX(A$3:A5069)+1</f>
        <v>4770</v>
      </c>
      <c r="B5070" s="103" t="s">
        <v>8648</v>
      </c>
      <c r="C5070" s="103" t="s">
        <v>8649</v>
      </c>
      <c r="D5070" s="103"/>
      <c r="E5070" s="103"/>
      <c r="F5070" s="114" t="s">
        <v>31</v>
      </c>
      <c r="G5070" s="114" t="s">
        <v>32</v>
      </c>
      <c r="H5070" s="302">
        <v>300</v>
      </c>
      <c r="I5070" s="302">
        <v>300</v>
      </c>
      <c r="J5070" s="302">
        <v>300</v>
      </c>
      <c r="K5070" s="181" t="s">
        <v>8649</v>
      </c>
      <c r="L5070" s="114"/>
      <c r="M5070" s="114"/>
      <c r="N5070" s="103"/>
      <c r="O5070" s="103" t="s">
        <v>17</v>
      </c>
    </row>
    <row r="5071" spans="1:15" ht="22.5" hidden="1">
      <c r="A5071" s="103">
        <f>MAX(A$3:A5070)+1</f>
        <v>4771</v>
      </c>
      <c r="B5071" s="103">
        <v>331501043</v>
      </c>
      <c r="C5071" s="315" t="s">
        <v>8650</v>
      </c>
      <c r="D5071" s="103"/>
      <c r="E5071" s="103"/>
      <c r="F5071" s="114" t="s">
        <v>31</v>
      </c>
      <c r="G5071" s="114" t="s">
        <v>32</v>
      </c>
      <c r="H5071" s="308">
        <v>1947</v>
      </c>
      <c r="I5071" s="308">
        <v>1947</v>
      </c>
      <c r="J5071" s="308">
        <v>1947</v>
      </c>
      <c r="K5071" s="103"/>
      <c r="L5071" s="188"/>
      <c r="M5071" s="188"/>
      <c r="N5071" s="103"/>
      <c r="O5071" s="103" t="s">
        <v>786</v>
      </c>
    </row>
    <row r="5072" spans="1:15" ht="22.5" hidden="1">
      <c r="A5072" s="103">
        <f>MAX(A$3:A5071)+1</f>
        <v>4772</v>
      </c>
      <c r="B5072" s="103">
        <v>331501044</v>
      </c>
      <c r="C5072" s="315" t="s">
        <v>8651</v>
      </c>
      <c r="D5072" s="103" t="s">
        <v>8652</v>
      </c>
      <c r="E5072" s="103"/>
      <c r="F5072" s="114" t="s">
        <v>31</v>
      </c>
      <c r="G5072" s="114" t="s">
        <v>32</v>
      </c>
      <c r="H5072" s="312">
        <v>1560</v>
      </c>
      <c r="I5072" s="312">
        <v>1404</v>
      </c>
      <c r="J5072" s="312">
        <v>1263.5999999999999</v>
      </c>
      <c r="K5072" s="103"/>
      <c r="L5072" s="114"/>
      <c r="M5072" s="114"/>
      <c r="N5072" s="103"/>
      <c r="O5072" s="103" t="s">
        <v>17</v>
      </c>
    </row>
    <row r="5073" spans="1:15" ht="22.5" hidden="1">
      <c r="A5073" s="103">
        <f>MAX(A$3:A5072)+1</f>
        <v>4773</v>
      </c>
      <c r="B5073" s="103">
        <v>331501045</v>
      </c>
      <c r="C5073" s="315" t="s">
        <v>8653</v>
      </c>
      <c r="D5073" s="103"/>
      <c r="E5073" s="103"/>
      <c r="F5073" s="114" t="s">
        <v>31</v>
      </c>
      <c r="G5073" s="114" t="s">
        <v>32</v>
      </c>
      <c r="H5073" s="312">
        <v>1560</v>
      </c>
      <c r="I5073" s="312">
        <v>1404</v>
      </c>
      <c r="J5073" s="312">
        <v>1263.5999999999999</v>
      </c>
      <c r="K5073" s="103"/>
      <c r="L5073" s="114"/>
      <c r="M5073" s="114"/>
      <c r="N5073" s="103"/>
      <c r="O5073" s="103" t="s">
        <v>17</v>
      </c>
    </row>
    <row r="5074" spans="1:15" ht="22.5" hidden="1">
      <c r="A5074" s="103">
        <f>MAX(A$3:A5073)+1</f>
        <v>4774</v>
      </c>
      <c r="B5074" s="103">
        <v>331501046</v>
      </c>
      <c r="C5074" s="315" t="s">
        <v>8654</v>
      </c>
      <c r="D5074" s="103"/>
      <c r="E5074" s="103"/>
      <c r="F5074" s="114" t="s">
        <v>31</v>
      </c>
      <c r="G5074" s="114" t="s">
        <v>32</v>
      </c>
      <c r="H5074" s="302">
        <v>3360</v>
      </c>
      <c r="I5074" s="302">
        <v>3360</v>
      </c>
      <c r="J5074" s="302">
        <v>3360</v>
      </c>
      <c r="K5074" s="103"/>
      <c r="L5074" s="114"/>
      <c r="M5074" s="114"/>
      <c r="N5074" s="103"/>
      <c r="O5074" s="103" t="s">
        <v>17</v>
      </c>
    </row>
    <row r="5075" spans="1:15" ht="33.75" hidden="1">
      <c r="A5075" s="103">
        <f>MAX(A$3:A5074)+1</f>
        <v>4775</v>
      </c>
      <c r="B5075" s="103">
        <v>331501047</v>
      </c>
      <c r="C5075" s="103" t="s">
        <v>8655</v>
      </c>
      <c r="D5075" s="286" t="s">
        <v>8656</v>
      </c>
      <c r="E5075" s="103"/>
      <c r="F5075" s="114" t="s">
        <v>36</v>
      </c>
      <c r="G5075" s="114" t="s">
        <v>32</v>
      </c>
      <c r="H5075" s="308">
        <v>4800</v>
      </c>
      <c r="I5075" s="308">
        <v>4800</v>
      </c>
      <c r="J5075" s="308">
        <v>4800</v>
      </c>
      <c r="K5075" s="103"/>
      <c r="L5075" s="188"/>
      <c r="M5075" s="188"/>
      <c r="N5075" s="103"/>
      <c r="O5075" s="103" t="s">
        <v>786</v>
      </c>
    </row>
    <row r="5076" spans="1:15" ht="22.5" hidden="1">
      <c r="A5076" s="103">
        <f>MAX(A$3:A5075)+1</f>
        <v>4776</v>
      </c>
      <c r="B5076" s="103" t="s">
        <v>8657</v>
      </c>
      <c r="C5076" s="181" t="s">
        <v>8658</v>
      </c>
      <c r="D5076" s="103"/>
      <c r="E5076" s="103"/>
      <c r="F5076" s="114" t="s">
        <v>36</v>
      </c>
      <c r="G5076" s="114" t="s">
        <v>32</v>
      </c>
      <c r="H5076" s="302">
        <v>300</v>
      </c>
      <c r="I5076" s="302">
        <v>300</v>
      </c>
      <c r="J5076" s="302">
        <v>300</v>
      </c>
      <c r="K5076" s="181" t="s">
        <v>8658</v>
      </c>
      <c r="L5076" s="114"/>
      <c r="M5076" s="114"/>
      <c r="N5076" s="103"/>
      <c r="O5076" s="103" t="s">
        <v>17</v>
      </c>
    </row>
    <row r="5077" spans="1:15" ht="22.5" hidden="1">
      <c r="A5077" s="103">
        <f>MAX(A$3:A5076)+1</f>
        <v>4777</v>
      </c>
      <c r="B5077" s="103" t="s">
        <v>8659</v>
      </c>
      <c r="C5077" s="181" t="s">
        <v>8660</v>
      </c>
      <c r="D5077" s="103"/>
      <c r="E5077" s="103"/>
      <c r="F5077" s="114" t="s">
        <v>36</v>
      </c>
      <c r="G5077" s="114" t="s">
        <v>32</v>
      </c>
      <c r="H5077" s="302">
        <v>300</v>
      </c>
      <c r="I5077" s="302">
        <v>300</v>
      </c>
      <c r="J5077" s="302">
        <v>300</v>
      </c>
      <c r="K5077" s="181" t="s">
        <v>8660</v>
      </c>
      <c r="L5077" s="114"/>
      <c r="M5077" s="114"/>
      <c r="N5077" s="103"/>
      <c r="O5077" s="103" t="s">
        <v>17</v>
      </c>
    </row>
    <row r="5078" spans="1:15" ht="22.5" hidden="1">
      <c r="A5078" s="103">
        <f>MAX(A$3:A5077)+1</f>
        <v>4778</v>
      </c>
      <c r="B5078" s="103">
        <v>331501048</v>
      </c>
      <c r="C5078" s="103" t="s">
        <v>8661</v>
      </c>
      <c r="D5078" s="103"/>
      <c r="E5078" s="103"/>
      <c r="F5078" s="114" t="s">
        <v>36</v>
      </c>
      <c r="G5078" s="114" t="s">
        <v>32</v>
      </c>
      <c r="H5078" s="302">
        <v>4416</v>
      </c>
      <c r="I5078" s="302">
        <v>4416</v>
      </c>
      <c r="J5078" s="302">
        <v>4416</v>
      </c>
      <c r="K5078" s="103"/>
      <c r="L5078" s="114"/>
      <c r="M5078" s="114"/>
      <c r="N5078" s="103"/>
      <c r="O5078" s="103" t="s">
        <v>17</v>
      </c>
    </row>
    <row r="5079" spans="1:15" ht="22.5" hidden="1">
      <c r="A5079" s="103">
        <f>MAX(A$3:A5078)+1</f>
        <v>4779</v>
      </c>
      <c r="B5079" s="103" t="s">
        <v>8662</v>
      </c>
      <c r="C5079" s="181" t="s">
        <v>8658</v>
      </c>
      <c r="D5079" s="103"/>
      <c r="E5079" s="103"/>
      <c r="F5079" s="114" t="s">
        <v>36</v>
      </c>
      <c r="G5079" s="114" t="s">
        <v>32</v>
      </c>
      <c r="H5079" s="302">
        <v>300</v>
      </c>
      <c r="I5079" s="302">
        <v>300</v>
      </c>
      <c r="J5079" s="302">
        <v>300</v>
      </c>
      <c r="K5079" s="181" t="s">
        <v>8658</v>
      </c>
      <c r="L5079" s="114"/>
      <c r="M5079" s="114"/>
      <c r="N5079" s="103"/>
      <c r="O5079" s="103" t="s">
        <v>17</v>
      </c>
    </row>
    <row r="5080" spans="1:15" ht="22.5" hidden="1">
      <c r="A5080" s="103">
        <f>MAX(A$3:A5079)+1</f>
        <v>4780</v>
      </c>
      <c r="B5080" s="103" t="s">
        <v>8663</v>
      </c>
      <c r="C5080" s="181" t="s">
        <v>8664</v>
      </c>
      <c r="D5080" s="103"/>
      <c r="E5080" s="103"/>
      <c r="F5080" s="114" t="s">
        <v>36</v>
      </c>
      <c r="G5080" s="114" t="s">
        <v>32</v>
      </c>
      <c r="H5080" s="302">
        <v>300</v>
      </c>
      <c r="I5080" s="302">
        <v>300</v>
      </c>
      <c r="J5080" s="302">
        <v>300</v>
      </c>
      <c r="K5080" s="181" t="s">
        <v>8664</v>
      </c>
      <c r="L5080" s="114"/>
      <c r="M5080" s="114"/>
      <c r="N5080" s="103"/>
      <c r="O5080" s="103" t="s">
        <v>17</v>
      </c>
    </row>
    <row r="5081" spans="1:15" ht="22.5" hidden="1">
      <c r="A5081" s="103">
        <f>MAX(A$3:A5080)+1</f>
        <v>4781</v>
      </c>
      <c r="B5081" s="103">
        <v>331501049</v>
      </c>
      <c r="C5081" s="103" t="s">
        <v>8665</v>
      </c>
      <c r="D5081" s="103"/>
      <c r="E5081" s="103"/>
      <c r="F5081" s="114" t="s">
        <v>36</v>
      </c>
      <c r="G5081" s="114" t="s">
        <v>32</v>
      </c>
      <c r="H5081" s="312">
        <v>2040</v>
      </c>
      <c r="I5081" s="312">
        <v>1836</v>
      </c>
      <c r="J5081" s="312">
        <v>1652.4</v>
      </c>
      <c r="K5081" s="103"/>
      <c r="L5081" s="114"/>
      <c r="M5081" s="114"/>
      <c r="N5081" s="103"/>
      <c r="O5081" s="103" t="s">
        <v>17</v>
      </c>
    </row>
    <row r="5082" spans="1:15" ht="22.5" hidden="1">
      <c r="A5082" s="103">
        <f>MAX(A$3:A5081)+1</f>
        <v>4782</v>
      </c>
      <c r="B5082" s="103" t="s">
        <v>8666</v>
      </c>
      <c r="C5082" s="181" t="s">
        <v>8658</v>
      </c>
      <c r="D5082" s="103"/>
      <c r="E5082" s="103"/>
      <c r="F5082" s="114" t="s">
        <v>36</v>
      </c>
      <c r="G5082" s="114" t="s">
        <v>32</v>
      </c>
      <c r="H5082" s="302">
        <v>300</v>
      </c>
      <c r="I5082" s="302">
        <v>300</v>
      </c>
      <c r="J5082" s="302">
        <v>300</v>
      </c>
      <c r="K5082" s="181" t="s">
        <v>8658</v>
      </c>
      <c r="L5082" s="114"/>
      <c r="M5082" s="114"/>
      <c r="N5082" s="103"/>
      <c r="O5082" s="103" t="s">
        <v>17</v>
      </c>
    </row>
    <row r="5083" spans="1:15" ht="22.5" hidden="1">
      <c r="A5083" s="103">
        <f>MAX(A$3:A5082)+1</f>
        <v>4783</v>
      </c>
      <c r="B5083" s="103" t="s">
        <v>8667</v>
      </c>
      <c r="C5083" s="181" t="s">
        <v>8664</v>
      </c>
      <c r="D5083" s="103"/>
      <c r="E5083" s="103"/>
      <c r="F5083" s="114" t="s">
        <v>36</v>
      </c>
      <c r="G5083" s="114" t="s">
        <v>32</v>
      </c>
      <c r="H5083" s="302">
        <v>300</v>
      </c>
      <c r="I5083" s="302">
        <v>300</v>
      </c>
      <c r="J5083" s="302">
        <v>300</v>
      </c>
      <c r="K5083" s="181" t="s">
        <v>8664</v>
      </c>
      <c r="L5083" s="114"/>
      <c r="M5083" s="114"/>
      <c r="N5083" s="103"/>
      <c r="O5083" s="103" t="s">
        <v>17</v>
      </c>
    </row>
    <row r="5084" spans="1:15" ht="22.5" hidden="1">
      <c r="A5084" s="103">
        <f>MAX(A$3:A5083)+1</f>
        <v>4784</v>
      </c>
      <c r="B5084" s="103">
        <v>331501050</v>
      </c>
      <c r="C5084" s="103" t="s">
        <v>8668</v>
      </c>
      <c r="D5084" s="103"/>
      <c r="E5084" s="103"/>
      <c r="F5084" s="114" t="s">
        <v>36</v>
      </c>
      <c r="G5084" s="114" t="s">
        <v>32</v>
      </c>
      <c r="H5084" s="308">
        <v>3920</v>
      </c>
      <c r="I5084" s="308">
        <v>3920</v>
      </c>
      <c r="J5084" s="308">
        <v>3920</v>
      </c>
      <c r="K5084" s="103"/>
      <c r="L5084" s="188"/>
      <c r="M5084" s="188"/>
      <c r="N5084" s="103"/>
      <c r="O5084" s="103" t="s">
        <v>786</v>
      </c>
    </row>
    <row r="5085" spans="1:15" ht="22.5" hidden="1">
      <c r="A5085" s="103">
        <f>MAX(A$3:A5084)+1</f>
        <v>4785</v>
      </c>
      <c r="B5085" s="103" t="s">
        <v>8669</v>
      </c>
      <c r="C5085" s="181" t="s">
        <v>8658</v>
      </c>
      <c r="D5085" s="103"/>
      <c r="E5085" s="103"/>
      <c r="F5085" s="114" t="s">
        <v>36</v>
      </c>
      <c r="G5085" s="114" t="s">
        <v>32</v>
      </c>
      <c r="H5085" s="302">
        <v>300</v>
      </c>
      <c r="I5085" s="302">
        <v>300</v>
      </c>
      <c r="J5085" s="302">
        <v>300</v>
      </c>
      <c r="K5085" s="181" t="s">
        <v>8658</v>
      </c>
      <c r="L5085" s="114"/>
      <c r="M5085" s="114"/>
      <c r="N5085" s="103"/>
      <c r="O5085" s="103" t="s">
        <v>17</v>
      </c>
    </row>
    <row r="5086" spans="1:15" ht="22.5" hidden="1">
      <c r="A5086" s="103">
        <f>MAX(A$3:A5085)+1</f>
        <v>4786</v>
      </c>
      <c r="B5086" s="103" t="s">
        <v>8670</v>
      </c>
      <c r="C5086" s="181" t="s">
        <v>8664</v>
      </c>
      <c r="D5086" s="103"/>
      <c r="E5086" s="103"/>
      <c r="F5086" s="114" t="s">
        <v>36</v>
      </c>
      <c r="G5086" s="114" t="s">
        <v>32</v>
      </c>
      <c r="H5086" s="302">
        <v>300</v>
      </c>
      <c r="I5086" s="302">
        <v>300</v>
      </c>
      <c r="J5086" s="302">
        <v>300</v>
      </c>
      <c r="K5086" s="181" t="s">
        <v>8664</v>
      </c>
      <c r="L5086" s="114"/>
      <c r="M5086" s="114"/>
      <c r="N5086" s="103"/>
      <c r="O5086" s="103" t="s">
        <v>17</v>
      </c>
    </row>
    <row r="5087" spans="1:15" ht="22.5" hidden="1">
      <c r="A5087" s="103">
        <f>MAX(A$3:A5086)+1</f>
        <v>4787</v>
      </c>
      <c r="B5087" s="103">
        <v>331501051</v>
      </c>
      <c r="C5087" s="103" t="s">
        <v>8671</v>
      </c>
      <c r="D5087" s="103"/>
      <c r="E5087" s="103"/>
      <c r="F5087" s="114" t="s">
        <v>36</v>
      </c>
      <c r="G5087" s="114" t="s">
        <v>32</v>
      </c>
      <c r="H5087" s="308">
        <v>3715</v>
      </c>
      <c r="I5087" s="308">
        <v>3715</v>
      </c>
      <c r="J5087" s="308">
        <v>3715</v>
      </c>
      <c r="K5087" s="103"/>
      <c r="L5087" s="188"/>
      <c r="M5087" s="188"/>
      <c r="N5087" s="103"/>
      <c r="O5087" s="103" t="s">
        <v>786</v>
      </c>
    </row>
    <row r="5088" spans="1:15" ht="22.5" hidden="1">
      <c r="A5088" s="103">
        <f>MAX(A$3:A5087)+1</f>
        <v>4788</v>
      </c>
      <c r="B5088" s="103" t="s">
        <v>8672</v>
      </c>
      <c r="C5088" s="181" t="s">
        <v>8673</v>
      </c>
      <c r="D5088" s="103"/>
      <c r="E5088" s="103"/>
      <c r="F5088" s="114" t="s">
        <v>36</v>
      </c>
      <c r="G5088" s="114" t="s">
        <v>32</v>
      </c>
      <c r="H5088" s="302">
        <v>600</v>
      </c>
      <c r="I5088" s="302">
        <v>600</v>
      </c>
      <c r="J5088" s="302">
        <v>600</v>
      </c>
      <c r="K5088" s="181" t="s">
        <v>8673</v>
      </c>
      <c r="L5088" s="114"/>
      <c r="M5088" s="114"/>
      <c r="N5088" s="103"/>
      <c r="O5088" s="103" t="s">
        <v>17</v>
      </c>
    </row>
    <row r="5089" spans="1:15" ht="22.5" hidden="1">
      <c r="A5089" s="103">
        <f>MAX(A$3:A5088)+1</f>
        <v>4789</v>
      </c>
      <c r="B5089" s="103" t="s">
        <v>8674</v>
      </c>
      <c r="C5089" s="181" t="s">
        <v>8675</v>
      </c>
      <c r="D5089" s="103"/>
      <c r="E5089" s="103"/>
      <c r="F5089" s="114" t="s">
        <v>36</v>
      </c>
      <c r="G5089" s="114" t="s">
        <v>32</v>
      </c>
      <c r="H5089" s="302">
        <v>300</v>
      </c>
      <c r="I5089" s="302">
        <v>300</v>
      </c>
      <c r="J5089" s="302">
        <v>300</v>
      </c>
      <c r="K5089" s="181" t="s">
        <v>8675</v>
      </c>
      <c r="L5089" s="114"/>
      <c r="M5089" s="114"/>
      <c r="N5089" s="103"/>
      <c r="O5089" s="103" t="s">
        <v>17</v>
      </c>
    </row>
    <row r="5090" spans="1:15" ht="22.5" hidden="1">
      <c r="A5090" s="103">
        <f>MAX(A$3:A5089)+1</f>
        <v>4790</v>
      </c>
      <c r="B5090" s="103">
        <v>331501052</v>
      </c>
      <c r="C5090" s="103" t="s">
        <v>8676</v>
      </c>
      <c r="D5090" s="103" t="s">
        <v>8677</v>
      </c>
      <c r="E5090" s="103"/>
      <c r="F5090" s="114" t="s">
        <v>36</v>
      </c>
      <c r="G5090" s="114" t="s">
        <v>32</v>
      </c>
      <c r="H5090" s="302">
        <v>3641</v>
      </c>
      <c r="I5090" s="302">
        <v>3641</v>
      </c>
      <c r="J5090" s="302">
        <v>3641</v>
      </c>
      <c r="K5090" s="103"/>
      <c r="L5090" s="114"/>
      <c r="M5090" s="114"/>
      <c r="N5090" s="103"/>
      <c r="O5090" s="103" t="s">
        <v>17</v>
      </c>
    </row>
    <row r="5091" spans="1:15" ht="22.5" hidden="1">
      <c r="A5091" s="103">
        <f>MAX(A$3:A5090)+1</f>
        <v>4791</v>
      </c>
      <c r="B5091" s="103">
        <v>331501053</v>
      </c>
      <c r="C5091" s="315" t="s">
        <v>8678</v>
      </c>
      <c r="D5091" s="103"/>
      <c r="E5091" s="103"/>
      <c r="F5091" s="114" t="s">
        <v>31</v>
      </c>
      <c r="G5091" s="114" t="s">
        <v>32</v>
      </c>
      <c r="H5091" s="308">
        <v>3440</v>
      </c>
      <c r="I5091" s="308">
        <v>3440</v>
      </c>
      <c r="J5091" s="308">
        <v>3440</v>
      </c>
      <c r="K5091" s="103"/>
      <c r="L5091" s="188"/>
      <c r="M5091" s="188"/>
      <c r="N5091" s="103"/>
      <c r="O5091" s="103" t="s">
        <v>786</v>
      </c>
    </row>
    <row r="5092" spans="1:15" ht="22.5" hidden="1">
      <c r="A5092" s="103">
        <f>MAX(A$3:A5091)+1</f>
        <v>4792</v>
      </c>
      <c r="B5092" s="103">
        <v>331501054</v>
      </c>
      <c r="C5092" s="315" t="s">
        <v>8679</v>
      </c>
      <c r="D5092" s="103"/>
      <c r="E5092" s="103"/>
      <c r="F5092" s="114" t="s">
        <v>31</v>
      </c>
      <c r="G5092" s="114" t="s">
        <v>32</v>
      </c>
      <c r="H5092" s="308">
        <v>1788</v>
      </c>
      <c r="I5092" s="308">
        <v>1788</v>
      </c>
      <c r="J5092" s="308">
        <v>1788</v>
      </c>
      <c r="K5092" s="103"/>
      <c r="L5092" s="188"/>
      <c r="M5092" s="188"/>
      <c r="N5092" s="103"/>
      <c r="O5092" s="103" t="s">
        <v>786</v>
      </c>
    </row>
    <row r="5093" spans="1:15" ht="22.5" hidden="1">
      <c r="A5093" s="103">
        <f>MAX(A$3:A5092)+1</f>
        <v>4793</v>
      </c>
      <c r="B5093" s="103">
        <v>331501055</v>
      </c>
      <c r="C5093" s="315" t="s">
        <v>8680</v>
      </c>
      <c r="D5093" s="103"/>
      <c r="E5093" s="103"/>
      <c r="F5093" s="114" t="s">
        <v>31</v>
      </c>
      <c r="G5093" s="114" t="s">
        <v>32</v>
      </c>
      <c r="H5093" s="312">
        <v>2104</v>
      </c>
      <c r="I5093" s="312">
        <v>1893.6</v>
      </c>
      <c r="J5093" s="312">
        <v>1704.24</v>
      </c>
      <c r="K5093" s="103"/>
      <c r="L5093" s="114"/>
      <c r="M5093" s="114"/>
      <c r="N5093" s="103"/>
      <c r="O5093" s="103" t="s">
        <v>17</v>
      </c>
    </row>
    <row r="5094" spans="1:15" ht="22.5" hidden="1">
      <c r="A5094" s="103">
        <f>MAX(A$3:A5093)+1</f>
        <v>4794</v>
      </c>
      <c r="B5094" s="103" t="s">
        <v>8681</v>
      </c>
      <c r="C5094" s="181" t="s">
        <v>8682</v>
      </c>
      <c r="D5094" s="103"/>
      <c r="E5094" s="103"/>
      <c r="F5094" s="114" t="s">
        <v>31</v>
      </c>
      <c r="G5094" s="114" t="s">
        <v>32</v>
      </c>
      <c r="H5094" s="302">
        <v>300</v>
      </c>
      <c r="I5094" s="302">
        <v>300</v>
      </c>
      <c r="J5094" s="302">
        <v>300</v>
      </c>
      <c r="K5094" s="181" t="s">
        <v>8682</v>
      </c>
      <c r="L5094" s="114"/>
      <c r="M5094" s="114"/>
      <c r="N5094" s="103"/>
      <c r="O5094" s="103" t="s">
        <v>17</v>
      </c>
    </row>
    <row r="5095" spans="1:15" ht="22.5" hidden="1">
      <c r="A5095" s="103">
        <f>MAX(A$3:A5094)+1</f>
        <v>4795</v>
      </c>
      <c r="B5095" s="103" t="s">
        <v>8683</v>
      </c>
      <c r="C5095" s="181" t="s">
        <v>8684</v>
      </c>
      <c r="D5095" s="103"/>
      <c r="E5095" s="103"/>
      <c r="F5095" s="114" t="s">
        <v>31</v>
      </c>
      <c r="G5095" s="114" t="s">
        <v>32</v>
      </c>
      <c r="H5095" s="302">
        <v>300</v>
      </c>
      <c r="I5095" s="302">
        <v>300</v>
      </c>
      <c r="J5095" s="302">
        <v>300</v>
      </c>
      <c r="K5095" s="181" t="s">
        <v>8684</v>
      </c>
      <c r="L5095" s="114"/>
      <c r="M5095" s="114"/>
      <c r="N5095" s="103"/>
      <c r="O5095" s="103" t="s">
        <v>17</v>
      </c>
    </row>
    <row r="5096" spans="1:15" ht="22.5" hidden="1">
      <c r="A5096" s="103">
        <f>MAX(A$3:A5095)+1</f>
        <v>4796</v>
      </c>
      <c r="B5096" s="103">
        <v>331501056</v>
      </c>
      <c r="C5096" s="315" t="s">
        <v>8685</v>
      </c>
      <c r="D5096" s="103" t="s">
        <v>8686</v>
      </c>
      <c r="E5096" s="103"/>
      <c r="F5096" s="114" t="s">
        <v>36</v>
      </c>
      <c r="G5096" s="114" t="s">
        <v>8596</v>
      </c>
      <c r="H5096" s="308">
        <v>2648</v>
      </c>
      <c r="I5096" s="308">
        <v>2648</v>
      </c>
      <c r="J5096" s="308">
        <v>2648</v>
      </c>
      <c r="K5096" s="103"/>
      <c r="L5096" s="188"/>
      <c r="M5096" s="188"/>
      <c r="N5096" s="103"/>
      <c r="O5096" s="103" t="s">
        <v>786</v>
      </c>
    </row>
    <row r="5097" spans="1:15" ht="22.5" hidden="1">
      <c r="A5097" s="103">
        <f>MAX(A$3:A5096)+1</f>
        <v>4797</v>
      </c>
      <c r="B5097" s="103">
        <v>331501057</v>
      </c>
      <c r="C5097" s="315" t="s">
        <v>8687</v>
      </c>
      <c r="D5097" s="103"/>
      <c r="E5097" s="103" t="s">
        <v>8688</v>
      </c>
      <c r="F5097" s="114" t="s">
        <v>31</v>
      </c>
      <c r="G5097" s="114" t="s">
        <v>32</v>
      </c>
      <c r="H5097" s="312">
        <v>2400</v>
      </c>
      <c r="I5097" s="312">
        <v>2160</v>
      </c>
      <c r="J5097" s="312">
        <v>1944</v>
      </c>
      <c r="K5097" s="103"/>
      <c r="L5097" s="114"/>
      <c r="M5097" s="114"/>
      <c r="N5097" s="103"/>
      <c r="O5097" s="103" t="s">
        <v>17</v>
      </c>
    </row>
    <row r="5098" spans="1:15" ht="22.5" hidden="1">
      <c r="A5098" s="103">
        <f>MAX(A$3:A5097)+1</f>
        <v>4798</v>
      </c>
      <c r="B5098" s="103">
        <v>331501058</v>
      </c>
      <c r="C5098" s="164" t="s">
        <v>1351</v>
      </c>
      <c r="D5098" s="103" t="s">
        <v>8689</v>
      </c>
      <c r="E5098" s="103"/>
      <c r="F5098" s="114" t="s">
        <v>36</v>
      </c>
      <c r="G5098" s="114" t="s">
        <v>8644</v>
      </c>
      <c r="H5098" s="188">
        <v>2508</v>
      </c>
      <c r="I5098" s="188">
        <v>2508</v>
      </c>
      <c r="J5098" s="188">
        <v>2508</v>
      </c>
      <c r="K5098" s="103"/>
      <c r="L5098" s="188"/>
      <c r="M5098" s="188"/>
      <c r="N5098" s="103"/>
      <c r="O5098" s="103" t="s">
        <v>786</v>
      </c>
    </row>
    <row r="5099" spans="1:15" ht="22.5" hidden="1">
      <c r="A5099" s="103">
        <f>MAX(A$3:A5098)+1</f>
        <v>4799</v>
      </c>
      <c r="B5099" s="103" t="s">
        <v>8690</v>
      </c>
      <c r="C5099" s="181" t="s">
        <v>8691</v>
      </c>
      <c r="D5099" s="103"/>
      <c r="E5099" s="103"/>
      <c r="F5099" s="114" t="s">
        <v>36</v>
      </c>
      <c r="G5099" s="114" t="s">
        <v>8644</v>
      </c>
      <c r="H5099" s="302">
        <v>1020</v>
      </c>
      <c r="I5099" s="302">
        <v>1020</v>
      </c>
      <c r="J5099" s="302">
        <v>1020</v>
      </c>
      <c r="K5099" s="105" t="s">
        <v>8691</v>
      </c>
      <c r="L5099" s="114"/>
      <c r="M5099" s="114"/>
      <c r="N5099" s="103"/>
      <c r="O5099" s="103" t="s">
        <v>17</v>
      </c>
    </row>
    <row r="5100" spans="1:15" ht="22.5" hidden="1">
      <c r="A5100" s="103">
        <f>MAX(A$3:A5099)+1</f>
        <v>4800</v>
      </c>
      <c r="B5100" s="103">
        <v>331501059</v>
      </c>
      <c r="C5100" s="103" t="s">
        <v>8692</v>
      </c>
      <c r="D5100" s="103" t="s">
        <v>8693</v>
      </c>
      <c r="E5100" s="103" t="s">
        <v>8694</v>
      </c>
      <c r="F5100" s="114" t="s">
        <v>36</v>
      </c>
      <c r="G5100" s="114" t="s">
        <v>8695</v>
      </c>
      <c r="H5100" s="188">
        <v>3480</v>
      </c>
      <c r="I5100" s="188">
        <v>3480</v>
      </c>
      <c r="J5100" s="188">
        <v>3480</v>
      </c>
      <c r="K5100" s="103"/>
      <c r="L5100" s="188"/>
      <c r="M5100" s="188"/>
      <c r="N5100" s="103"/>
      <c r="O5100" s="103" t="s">
        <v>786</v>
      </c>
    </row>
    <row r="5101" spans="1:15" ht="24" hidden="1">
      <c r="A5101" s="103">
        <f>MAX(A$3:A5100)+1</f>
        <v>4801</v>
      </c>
      <c r="B5101" s="103" t="s">
        <v>8696</v>
      </c>
      <c r="C5101" s="103" t="s">
        <v>8697</v>
      </c>
      <c r="D5101" s="313" t="s">
        <v>8698</v>
      </c>
      <c r="E5101" s="303" t="s">
        <v>8699</v>
      </c>
      <c r="F5101" s="114" t="s">
        <v>36</v>
      </c>
      <c r="G5101" s="114" t="s">
        <v>8700</v>
      </c>
      <c r="H5101" s="302">
        <v>1104</v>
      </c>
      <c r="I5101" s="302">
        <v>1104</v>
      </c>
      <c r="J5101" s="302">
        <v>1104</v>
      </c>
      <c r="K5101" s="103"/>
      <c r="L5101" s="114"/>
      <c r="M5101" s="114"/>
      <c r="N5101" s="103"/>
      <c r="O5101" s="103" t="s">
        <v>17</v>
      </c>
    </row>
    <row r="5102" spans="1:15" ht="22.5" hidden="1">
      <c r="A5102" s="103">
        <f>MAX(A$3:A5101)+1</f>
        <v>4802</v>
      </c>
      <c r="B5102" s="103">
        <v>331501060</v>
      </c>
      <c r="C5102" s="164" t="s">
        <v>8701</v>
      </c>
      <c r="D5102" s="103" t="s">
        <v>8702</v>
      </c>
      <c r="E5102" s="103"/>
      <c r="F5102" s="114" t="s">
        <v>31</v>
      </c>
      <c r="G5102" s="114" t="s">
        <v>8695</v>
      </c>
      <c r="H5102" s="188">
        <v>3451</v>
      </c>
      <c r="I5102" s="188">
        <v>3451</v>
      </c>
      <c r="J5102" s="188">
        <v>3451</v>
      </c>
      <c r="K5102" s="103"/>
      <c r="L5102" s="188"/>
      <c r="M5102" s="188"/>
      <c r="N5102" s="103"/>
      <c r="O5102" s="103" t="s">
        <v>786</v>
      </c>
    </row>
    <row r="5103" spans="1:15" ht="22.5" hidden="1">
      <c r="A5103" s="103">
        <f>MAX(A$3:A5102)+1</f>
        <v>4803</v>
      </c>
      <c r="B5103" s="103" t="s">
        <v>8703</v>
      </c>
      <c r="C5103" s="181" t="s">
        <v>8704</v>
      </c>
      <c r="D5103" s="103"/>
      <c r="E5103" s="103"/>
      <c r="F5103" s="114" t="s">
        <v>31</v>
      </c>
      <c r="G5103" s="114"/>
      <c r="H5103" s="302">
        <v>1320</v>
      </c>
      <c r="I5103" s="302">
        <v>1320</v>
      </c>
      <c r="J5103" s="302">
        <v>1320</v>
      </c>
      <c r="K5103" s="105" t="s">
        <v>8704</v>
      </c>
      <c r="L5103" s="114"/>
      <c r="M5103" s="114"/>
      <c r="N5103" s="103"/>
      <c r="O5103" s="103" t="s">
        <v>17</v>
      </c>
    </row>
    <row r="5104" spans="1:15" ht="22.5" hidden="1">
      <c r="A5104" s="103">
        <f>MAX(A$3:A5103)+1</f>
        <v>4804</v>
      </c>
      <c r="B5104" s="103">
        <v>331501061</v>
      </c>
      <c r="C5104" s="303" t="s">
        <v>8705</v>
      </c>
      <c r="D5104" s="103"/>
      <c r="E5104" s="103"/>
      <c r="F5104" s="114" t="s">
        <v>31</v>
      </c>
      <c r="G5104" s="114" t="s">
        <v>32</v>
      </c>
      <c r="H5104" s="302">
        <v>2160</v>
      </c>
      <c r="I5104" s="302">
        <v>2160</v>
      </c>
      <c r="J5104" s="302">
        <v>2160</v>
      </c>
      <c r="K5104" s="103"/>
      <c r="L5104" s="114"/>
      <c r="M5104" s="114"/>
      <c r="N5104" s="103"/>
      <c r="O5104" s="103" t="s">
        <v>17</v>
      </c>
    </row>
    <row r="5105" spans="1:15" ht="22.5" hidden="1" customHeight="1">
      <c r="A5105" s="103">
        <f>MAX(A$3:A5104)+1</f>
        <v>4805</v>
      </c>
      <c r="B5105" s="103">
        <v>331501062</v>
      </c>
      <c r="C5105" s="328" t="s">
        <v>8706</v>
      </c>
      <c r="D5105" s="103" t="s">
        <v>8707</v>
      </c>
      <c r="E5105" s="103"/>
      <c r="F5105" s="118" t="s">
        <v>23</v>
      </c>
      <c r="G5105" s="188" t="s">
        <v>32</v>
      </c>
      <c r="H5105" s="373" t="s">
        <v>56</v>
      </c>
      <c r="I5105" s="374"/>
      <c r="J5105" s="375"/>
      <c r="K5105" s="104"/>
      <c r="L5105" s="114"/>
      <c r="M5105" s="114"/>
      <c r="N5105" s="103"/>
      <c r="O5105" s="103" t="s">
        <v>492</v>
      </c>
    </row>
    <row r="5106" spans="1:15" ht="22.5" hidden="1" customHeight="1">
      <c r="A5106" s="103">
        <f>MAX(A$3:A5105)+1</f>
        <v>4806</v>
      </c>
      <c r="B5106" s="103">
        <v>331501063</v>
      </c>
      <c r="C5106" s="328" t="s">
        <v>8708</v>
      </c>
      <c r="D5106" s="103" t="s">
        <v>8709</v>
      </c>
      <c r="E5106" s="103"/>
      <c r="F5106" s="118" t="s">
        <v>23</v>
      </c>
      <c r="G5106" s="188" t="s">
        <v>32</v>
      </c>
      <c r="H5106" s="373" t="s">
        <v>56</v>
      </c>
      <c r="I5106" s="374"/>
      <c r="J5106" s="375"/>
      <c r="K5106" s="104"/>
      <c r="L5106" s="114"/>
      <c r="M5106" s="114"/>
      <c r="N5106" s="103"/>
      <c r="O5106" s="103" t="s">
        <v>492</v>
      </c>
    </row>
    <row r="5107" spans="1:15" ht="56.25" hidden="1" customHeight="1">
      <c r="A5107" s="103">
        <f>MAX(A$3:A5106)+1</f>
        <v>4807</v>
      </c>
      <c r="B5107" s="103">
        <v>331501064</v>
      </c>
      <c r="C5107" s="328" t="s">
        <v>8710</v>
      </c>
      <c r="D5107" s="103" t="s">
        <v>8711</v>
      </c>
      <c r="E5107" s="103"/>
      <c r="F5107" s="118" t="s">
        <v>23</v>
      </c>
      <c r="G5107" s="188" t="s">
        <v>8695</v>
      </c>
      <c r="H5107" s="373" t="s">
        <v>56</v>
      </c>
      <c r="I5107" s="374"/>
      <c r="J5107" s="375"/>
      <c r="K5107" s="104"/>
      <c r="L5107" s="114"/>
      <c r="M5107" s="114"/>
      <c r="N5107" s="103"/>
      <c r="O5107" s="103" t="s">
        <v>492</v>
      </c>
    </row>
    <row r="5108" spans="1:15" s="87" customFormat="1" ht="22.5" hidden="1">
      <c r="A5108" s="103"/>
      <c r="B5108" s="103">
        <v>331502</v>
      </c>
      <c r="C5108" s="103" t="s">
        <v>8712</v>
      </c>
      <c r="D5108" s="103"/>
      <c r="E5108" s="103"/>
      <c r="F5108" s="114"/>
      <c r="G5108" s="114"/>
      <c r="H5108" s="302"/>
      <c r="I5108" s="302"/>
      <c r="J5108" s="302"/>
      <c r="K5108" s="103"/>
      <c r="L5108" s="114"/>
      <c r="M5108" s="114"/>
      <c r="N5108" s="103"/>
      <c r="O5108" s="103" t="s">
        <v>17</v>
      </c>
    </row>
    <row r="5109" spans="1:15" ht="22.5" hidden="1">
      <c r="A5109" s="103">
        <f>MAX(A$3:A5108)+1</f>
        <v>4808</v>
      </c>
      <c r="B5109" s="103">
        <v>331502001</v>
      </c>
      <c r="C5109" s="315" t="s">
        <v>8713</v>
      </c>
      <c r="D5109" s="286" t="s">
        <v>8714</v>
      </c>
      <c r="E5109" s="103"/>
      <c r="F5109" s="114" t="s">
        <v>31</v>
      </c>
      <c r="G5109" s="114" t="s">
        <v>32</v>
      </c>
      <c r="H5109" s="308">
        <v>3040</v>
      </c>
      <c r="I5109" s="308">
        <v>3040</v>
      </c>
      <c r="J5109" s="308">
        <v>3040</v>
      </c>
      <c r="K5109" s="103"/>
      <c r="L5109" s="188"/>
      <c r="M5109" s="188"/>
      <c r="N5109" s="103"/>
      <c r="O5109" s="103" t="s">
        <v>786</v>
      </c>
    </row>
    <row r="5110" spans="1:15" ht="22.5" hidden="1">
      <c r="A5110" s="103">
        <f>MAX(A$3:A5109)+1</f>
        <v>4809</v>
      </c>
      <c r="B5110" s="103" t="s">
        <v>8715</v>
      </c>
      <c r="C5110" s="181" t="s">
        <v>8716</v>
      </c>
      <c r="D5110" s="286"/>
      <c r="E5110" s="103"/>
      <c r="F5110" s="114" t="s">
        <v>31</v>
      </c>
      <c r="G5110" s="114" t="s">
        <v>32</v>
      </c>
      <c r="H5110" s="302">
        <v>450</v>
      </c>
      <c r="I5110" s="302">
        <v>450</v>
      </c>
      <c r="J5110" s="302">
        <v>450</v>
      </c>
      <c r="K5110" s="244" t="s">
        <v>8716</v>
      </c>
      <c r="L5110" s="114"/>
      <c r="M5110" s="114"/>
      <c r="N5110" s="103"/>
      <c r="O5110" s="103" t="s">
        <v>17</v>
      </c>
    </row>
    <row r="5111" spans="1:15" ht="22.5" hidden="1">
      <c r="A5111" s="103">
        <f>MAX(A$3:A5110)+1</f>
        <v>4810</v>
      </c>
      <c r="B5111" s="103">
        <v>331502002</v>
      </c>
      <c r="C5111" s="315" t="s">
        <v>8717</v>
      </c>
      <c r="D5111" s="286"/>
      <c r="E5111" s="103"/>
      <c r="F5111" s="114" t="s">
        <v>31</v>
      </c>
      <c r="G5111" s="114" t="s">
        <v>32</v>
      </c>
      <c r="H5111" s="308">
        <v>3040</v>
      </c>
      <c r="I5111" s="308">
        <v>3040</v>
      </c>
      <c r="J5111" s="308">
        <v>3040</v>
      </c>
      <c r="K5111" s="103"/>
      <c r="L5111" s="188"/>
      <c r="M5111" s="188"/>
      <c r="N5111" s="103"/>
      <c r="O5111" s="103" t="s">
        <v>786</v>
      </c>
    </row>
    <row r="5112" spans="1:15" ht="22.5" hidden="1">
      <c r="A5112" s="103">
        <f>MAX(A$3:A5111)+1</f>
        <v>4811</v>
      </c>
      <c r="B5112" s="103">
        <v>331502003</v>
      </c>
      <c r="C5112" s="315" t="s">
        <v>8718</v>
      </c>
      <c r="D5112" s="286" t="s">
        <v>8719</v>
      </c>
      <c r="E5112" s="103"/>
      <c r="F5112" s="114" t="s">
        <v>36</v>
      </c>
      <c r="G5112" s="114" t="s">
        <v>32</v>
      </c>
      <c r="H5112" s="308">
        <v>4400</v>
      </c>
      <c r="I5112" s="308">
        <v>4400</v>
      </c>
      <c r="J5112" s="308">
        <v>4400</v>
      </c>
      <c r="K5112" s="103"/>
      <c r="L5112" s="188"/>
      <c r="M5112" s="188"/>
      <c r="N5112" s="103"/>
      <c r="O5112" s="103" t="s">
        <v>786</v>
      </c>
    </row>
    <row r="5113" spans="1:15" ht="22.5" hidden="1">
      <c r="A5113" s="103">
        <f>MAX(A$3:A5112)+1</f>
        <v>4812</v>
      </c>
      <c r="B5113" s="103">
        <v>331502004</v>
      </c>
      <c r="C5113" s="315" t="s">
        <v>8720</v>
      </c>
      <c r="D5113" s="286" t="s">
        <v>8721</v>
      </c>
      <c r="E5113" s="103"/>
      <c r="F5113" s="114" t="s">
        <v>31</v>
      </c>
      <c r="G5113" s="114" t="s">
        <v>32</v>
      </c>
      <c r="H5113" s="308">
        <v>5200</v>
      </c>
      <c r="I5113" s="308">
        <v>5200</v>
      </c>
      <c r="J5113" s="308">
        <v>5200</v>
      </c>
      <c r="K5113" s="103" t="s">
        <v>2282</v>
      </c>
      <c r="L5113" s="188"/>
      <c r="M5113" s="188"/>
      <c r="N5113" s="103"/>
      <c r="O5113" s="103" t="s">
        <v>786</v>
      </c>
    </row>
    <row r="5114" spans="1:15" ht="22.5" hidden="1">
      <c r="A5114" s="103">
        <f>MAX(A$3:A5113)+1</f>
        <v>4813</v>
      </c>
      <c r="B5114" s="103" t="s">
        <v>8722</v>
      </c>
      <c r="C5114" s="181" t="s">
        <v>8716</v>
      </c>
      <c r="D5114" s="286"/>
      <c r="E5114" s="103"/>
      <c r="F5114" s="114" t="s">
        <v>31</v>
      </c>
      <c r="G5114" s="114" t="s">
        <v>32</v>
      </c>
      <c r="H5114" s="302">
        <v>450</v>
      </c>
      <c r="I5114" s="302">
        <v>450</v>
      </c>
      <c r="J5114" s="302">
        <v>450</v>
      </c>
      <c r="K5114" s="244" t="s">
        <v>8716</v>
      </c>
      <c r="L5114" s="114"/>
      <c r="M5114" s="114"/>
      <c r="N5114" s="103"/>
      <c r="O5114" s="103" t="s">
        <v>17</v>
      </c>
    </row>
    <row r="5115" spans="1:15" ht="22.5" hidden="1">
      <c r="A5115" s="103">
        <f>MAX(A$3:A5114)+1</f>
        <v>4814</v>
      </c>
      <c r="B5115" s="103">
        <v>331502005</v>
      </c>
      <c r="C5115" s="315" t="s">
        <v>8723</v>
      </c>
      <c r="D5115" s="286" t="s">
        <v>8724</v>
      </c>
      <c r="E5115" s="103"/>
      <c r="F5115" s="114" t="s">
        <v>31</v>
      </c>
      <c r="G5115" s="114" t="s">
        <v>32</v>
      </c>
      <c r="H5115" s="308">
        <v>2016</v>
      </c>
      <c r="I5115" s="308">
        <v>2016</v>
      </c>
      <c r="J5115" s="308">
        <v>2016</v>
      </c>
      <c r="K5115" s="103"/>
      <c r="L5115" s="188"/>
      <c r="M5115" s="188"/>
      <c r="N5115" s="103"/>
      <c r="O5115" s="103" t="s">
        <v>786</v>
      </c>
    </row>
    <row r="5116" spans="1:15" ht="22.5" hidden="1">
      <c r="A5116" s="103">
        <f>MAX(A$3:A5115)+1</f>
        <v>4815</v>
      </c>
      <c r="B5116" s="103">
        <v>331502006</v>
      </c>
      <c r="C5116" s="315" t="s">
        <v>8725</v>
      </c>
      <c r="D5116" s="286"/>
      <c r="E5116" s="103" t="s">
        <v>8726</v>
      </c>
      <c r="F5116" s="114" t="s">
        <v>36</v>
      </c>
      <c r="G5116" s="114" t="s">
        <v>32</v>
      </c>
      <c r="H5116" s="312">
        <v>1560</v>
      </c>
      <c r="I5116" s="312">
        <v>1404</v>
      </c>
      <c r="J5116" s="312">
        <v>1263.5999999999999</v>
      </c>
      <c r="K5116" s="103"/>
      <c r="L5116" s="114"/>
      <c r="M5116" s="114"/>
      <c r="N5116" s="103"/>
      <c r="O5116" s="103" t="s">
        <v>17</v>
      </c>
    </row>
    <row r="5117" spans="1:15" ht="22.5" hidden="1">
      <c r="A5117" s="103">
        <f>MAX(A$3:A5116)+1</f>
        <v>4816</v>
      </c>
      <c r="B5117" s="103">
        <v>331502007</v>
      </c>
      <c r="C5117" s="315" t="s">
        <v>8727</v>
      </c>
      <c r="D5117" s="286" t="s">
        <v>8724</v>
      </c>
      <c r="E5117" s="103"/>
      <c r="F5117" s="114" t="s">
        <v>36</v>
      </c>
      <c r="G5117" s="114" t="s">
        <v>32</v>
      </c>
      <c r="H5117" s="308">
        <v>3120</v>
      </c>
      <c r="I5117" s="308">
        <v>3120</v>
      </c>
      <c r="J5117" s="308">
        <v>3120</v>
      </c>
      <c r="K5117" s="103"/>
      <c r="L5117" s="188"/>
      <c r="M5117" s="188"/>
      <c r="N5117" s="103"/>
      <c r="O5117" s="103" t="s">
        <v>786</v>
      </c>
    </row>
    <row r="5118" spans="1:15" ht="22.5" hidden="1">
      <c r="A5118" s="103">
        <f>MAX(A$3:A5117)+1</f>
        <v>4817</v>
      </c>
      <c r="B5118" s="103">
        <v>331502008</v>
      </c>
      <c r="C5118" s="315" t="s">
        <v>8728</v>
      </c>
      <c r="D5118" s="286" t="s">
        <v>8729</v>
      </c>
      <c r="E5118" s="103"/>
      <c r="F5118" s="114" t="s">
        <v>31</v>
      </c>
      <c r="G5118" s="114" t="s">
        <v>32</v>
      </c>
      <c r="H5118" s="312">
        <v>1824</v>
      </c>
      <c r="I5118" s="312">
        <v>1641.6</v>
      </c>
      <c r="J5118" s="312">
        <v>1477.44</v>
      </c>
      <c r="K5118" s="103"/>
      <c r="L5118" s="114"/>
      <c r="M5118" s="114"/>
      <c r="N5118" s="103"/>
      <c r="O5118" s="103" t="s">
        <v>17</v>
      </c>
    </row>
    <row r="5119" spans="1:15" ht="22.5" hidden="1">
      <c r="A5119" s="103">
        <f>MAX(A$3:A5118)+1</f>
        <v>4818</v>
      </c>
      <c r="B5119" s="103">
        <v>331502009</v>
      </c>
      <c r="C5119" s="315" t="s">
        <v>8730</v>
      </c>
      <c r="D5119" s="286" t="s">
        <v>8731</v>
      </c>
      <c r="E5119" s="103"/>
      <c r="F5119" s="114" t="s">
        <v>31</v>
      </c>
      <c r="G5119" s="114" t="s">
        <v>32</v>
      </c>
      <c r="H5119" s="312">
        <v>1560</v>
      </c>
      <c r="I5119" s="312">
        <v>1404</v>
      </c>
      <c r="J5119" s="312">
        <v>1263.5999999999999</v>
      </c>
      <c r="K5119" s="103"/>
      <c r="L5119" s="114"/>
      <c r="M5119" s="114"/>
      <c r="N5119" s="103"/>
      <c r="O5119" s="103" t="s">
        <v>17</v>
      </c>
    </row>
    <row r="5120" spans="1:15" ht="22.5" hidden="1">
      <c r="A5120" s="103">
        <f>MAX(A$3:A5119)+1</f>
        <v>4819</v>
      </c>
      <c r="B5120" s="103">
        <v>331502010</v>
      </c>
      <c r="C5120" s="315" t="s">
        <v>8732</v>
      </c>
      <c r="D5120" s="286"/>
      <c r="E5120" s="103"/>
      <c r="F5120" s="114" t="s">
        <v>31</v>
      </c>
      <c r="G5120" s="114" t="s">
        <v>32</v>
      </c>
      <c r="H5120" s="312">
        <v>1200</v>
      </c>
      <c r="I5120" s="312">
        <v>1080</v>
      </c>
      <c r="J5120" s="312">
        <v>972</v>
      </c>
      <c r="K5120" s="103"/>
      <c r="L5120" s="114"/>
      <c r="M5120" s="114"/>
      <c r="N5120" s="103"/>
      <c r="O5120" s="103" t="s">
        <v>17</v>
      </c>
    </row>
    <row r="5121" spans="1:15" ht="22.5" hidden="1">
      <c r="A5121" s="103">
        <f>MAX(A$3:A5120)+1</f>
        <v>4820</v>
      </c>
      <c r="B5121" s="103">
        <v>331502011</v>
      </c>
      <c r="C5121" s="315" t="s">
        <v>8733</v>
      </c>
      <c r="D5121" s="286"/>
      <c r="E5121" s="103"/>
      <c r="F5121" s="114" t="s">
        <v>31</v>
      </c>
      <c r="G5121" s="114" t="s">
        <v>32</v>
      </c>
      <c r="H5121" s="312">
        <v>1200</v>
      </c>
      <c r="I5121" s="312">
        <v>1080</v>
      </c>
      <c r="J5121" s="312">
        <v>972</v>
      </c>
      <c r="K5121" s="103"/>
      <c r="L5121" s="114"/>
      <c r="M5121" s="114"/>
      <c r="N5121" s="103"/>
      <c r="O5121" s="103" t="s">
        <v>17</v>
      </c>
    </row>
    <row r="5122" spans="1:15" ht="22.5" hidden="1">
      <c r="A5122" s="103">
        <f>MAX(A$3:A5121)+1</f>
        <v>4821</v>
      </c>
      <c r="B5122" s="103">
        <v>331502012</v>
      </c>
      <c r="C5122" s="315" t="s">
        <v>8734</v>
      </c>
      <c r="D5122" s="286"/>
      <c r="E5122" s="103"/>
      <c r="F5122" s="114" t="s">
        <v>31</v>
      </c>
      <c r="G5122" s="114" t="s">
        <v>32</v>
      </c>
      <c r="H5122" s="312">
        <v>1200</v>
      </c>
      <c r="I5122" s="312">
        <v>1080</v>
      </c>
      <c r="J5122" s="312">
        <v>972</v>
      </c>
      <c r="K5122" s="103"/>
      <c r="L5122" s="114"/>
      <c r="M5122" s="114"/>
      <c r="N5122" s="103"/>
      <c r="O5122" s="103" t="s">
        <v>17</v>
      </c>
    </row>
    <row r="5123" spans="1:15" ht="22.5" hidden="1">
      <c r="A5123" s="103">
        <f>MAX(A$3:A5122)+1</f>
        <v>4822</v>
      </c>
      <c r="B5123" s="103">
        <v>331502013</v>
      </c>
      <c r="C5123" s="164" t="s">
        <v>8735</v>
      </c>
      <c r="D5123" s="67" t="s">
        <v>8736</v>
      </c>
      <c r="E5123" s="103"/>
      <c r="F5123" s="114" t="s">
        <v>31</v>
      </c>
      <c r="G5123" s="114" t="s">
        <v>32</v>
      </c>
      <c r="H5123" s="302">
        <v>1792</v>
      </c>
      <c r="I5123" s="302">
        <v>1792</v>
      </c>
      <c r="J5123" s="302">
        <v>1792</v>
      </c>
      <c r="K5123" s="103"/>
      <c r="L5123" s="114"/>
      <c r="M5123" s="114"/>
      <c r="N5123" s="103"/>
      <c r="O5123" s="103" t="s">
        <v>17</v>
      </c>
    </row>
    <row r="5124" spans="1:15" ht="22.5" hidden="1">
      <c r="A5124" s="103">
        <f>MAX(A$3:A5123)+1</f>
        <v>4823</v>
      </c>
      <c r="B5124" s="103">
        <v>331502014</v>
      </c>
      <c r="C5124" s="164" t="s">
        <v>8737</v>
      </c>
      <c r="D5124" s="103"/>
      <c r="E5124" s="103"/>
      <c r="F5124" s="114" t="s">
        <v>31</v>
      </c>
      <c r="G5124" s="114" t="s">
        <v>32</v>
      </c>
      <c r="H5124" s="302">
        <v>1480</v>
      </c>
      <c r="I5124" s="302">
        <v>1480</v>
      </c>
      <c r="J5124" s="302">
        <v>1480</v>
      </c>
      <c r="K5124" s="103"/>
      <c r="L5124" s="114"/>
      <c r="M5124" s="114"/>
      <c r="N5124" s="103"/>
      <c r="O5124" s="103" t="s">
        <v>17</v>
      </c>
    </row>
    <row r="5125" spans="1:15" s="87" customFormat="1" ht="22.5" hidden="1">
      <c r="A5125" s="103"/>
      <c r="B5125" s="103">
        <v>331503</v>
      </c>
      <c r="C5125" s="103" t="s">
        <v>8738</v>
      </c>
      <c r="D5125" s="103"/>
      <c r="E5125" s="103"/>
      <c r="F5125" s="114"/>
      <c r="G5125" s="114"/>
      <c r="H5125" s="302"/>
      <c r="I5125" s="302"/>
      <c r="J5125" s="302"/>
      <c r="K5125" s="103"/>
      <c r="L5125" s="114"/>
      <c r="M5125" s="114"/>
      <c r="N5125" s="103"/>
      <c r="O5125" s="103" t="s">
        <v>17</v>
      </c>
    </row>
    <row r="5126" spans="1:15" ht="22.5" hidden="1">
      <c r="A5126" s="103">
        <f>MAX(A$3:A5125)+1</f>
        <v>4824</v>
      </c>
      <c r="B5126" s="103">
        <v>331503001</v>
      </c>
      <c r="C5126" s="315" t="s">
        <v>8739</v>
      </c>
      <c r="D5126" s="103"/>
      <c r="E5126" s="103" t="s">
        <v>8740</v>
      </c>
      <c r="F5126" s="114" t="s">
        <v>36</v>
      </c>
      <c r="G5126" s="114" t="s">
        <v>32</v>
      </c>
      <c r="H5126" s="312">
        <v>2040</v>
      </c>
      <c r="I5126" s="312">
        <v>1836</v>
      </c>
      <c r="J5126" s="312">
        <v>1652.4</v>
      </c>
      <c r="K5126" s="103"/>
      <c r="L5126" s="114"/>
      <c r="M5126" s="114"/>
      <c r="N5126" s="103"/>
      <c r="O5126" s="103" t="s">
        <v>17</v>
      </c>
    </row>
    <row r="5127" spans="1:15" ht="22.5" hidden="1">
      <c r="A5127" s="103">
        <f>MAX(A$3:A5126)+1</f>
        <v>4825</v>
      </c>
      <c r="B5127" s="103">
        <v>331503002</v>
      </c>
      <c r="C5127" s="315" t="s">
        <v>8741</v>
      </c>
      <c r="D5127" s="103"/>
      <c r="E5127" s="103"/>
      <c r="F5127" s="114" t="s">
        <v>31</v>
      </c>
      <c r="G5127" s="114" t="s">
        <v>32</v>
      </c>
      <c r="H5127" s="312">
        <v>1560</v>
      </c>
      <c r="I5127" s="312">
        <v>1404</v>
      </c>
      <c r="J5127" s="312">
        <v>1263.5999999999999</v>
      </c>
      <c r="K5127" s="103"/>
      <c r="L5127" s="114"/>
      <c r="M5127" s="114"/>
      <c r="N5127" s="103"/>
      <c r="O5127" s="103" t="s">
        <v>17</v>
      </c>
    </row>
    <row r="5128" spans="1:15" ht="22.5" hidden="1">
      <c r="A5128" s="103">
        <f>MAX(A$3:A5127)+1</f>
        <v>4826</v>
      </c>
      <c r="B5128" s="103">
        <v>331503003</v>
      </c>
      <c r="C5128" s="315" t="s">
        <v>8742</v>
      </c>
      <c r="D5128" s="103"/>
      <c r="E5128" s="103" t="s">
        <v>8740</v>
      </c>
      <c r="F5128" s="114" t="s">
        <v>36</v>
      </c>
      <c r="G5128" s="114" t="s">
        <v>32</v>
      </c>
      <c r="H5128" s="312">
        <v>1440</v>
      </c>
      <c r="I5128" s="312">
        <v>1296</v>
      </c>
      <c r="J5128" s="312">
        <v>1166.4000000000001</v>
      </c>
      <c r="K5128" s="103"/>
      <c r="L5128" s="114"/>
      <c r="M5128" s="114"/>
      <c r="N5128" s="103"/>
      <c r="O5128" s="103" t="s">
        <v>17</v>
      </c>
    </row>
    <row r="5129" spans="1:15" ht="22.5" hidden="1">
      <c r="A5129" s="103">
        <f>MAX(A$3:A5128)+1</f>
        <v>4827</v>
      </c>
      <c r="B5129" s="103" t="s">
        <v>8743</v>
      </c>
      <c r="C5129" s="181" t="s">
        <v>8744</v>
      </c>
      <c r="D5129" s="103"/>
      <c r="E5129" s="103"/>
      <c r="F5129" s="114" t="s">
        <v>31</v>
      </c>
      <c r="G5129" s="114" t="s">
        <v>32</v>
      </c>
      <c r="H5129" s="302">
        <v>300</v>
      </c>
      <c r="I5129" s="302">
        <v>300</v>
      </c>
      <c r="J5129" s="302">
        <v>300</v>
      </c>
      <c r="K5129" s="244" t="s">
        <v>8744</v>
      </c>
      <c r="L5129" s="114"/>
      <c r="M5129" s="114"/>
      <c r="N5129" s="103"/>
      <c r="O5129" s="103" t="s">
        <v>17</v>
      </c>
    </row>
    <row r="5130" spans="1:15" ht="22.5" hidden="1">
      <c r="A5130" s="103">
        <f>MAX(A$3:A5129)+1</f>
        <v>4828</v>
      </c>
      <c r="B5130" s="103">
        <v>331503004</v>
      </c>
      <c r="C5130" s="315" t="s">
        <v>8745</v>
      </c>
      <c r="D5130" s="103" t="s">
        <v>8746</v>
      </c>
      <c r="E5130" s="103" t="s">
        <v>8747</v>
      </c>
      <c r="F5130" s="114" t="s">
        <v>31</v>
      </c>
      <c r="G5130" s="114" t="s">
        <v>32</v>
      </c>
      <c r="H5130" s="312">
        <v>1560</v>
      </c>
      <c r="I5130" s="312">
        <v>1404</v>
      </c>
      <c r="J5130" s="312">
        <v>1263.5999999999999</v>
      </c>
      <c r="K5130" s="244"/>
      <c r="L5130" s="114"/>
      <c r="M5130" s="114"/>
      <c r="N5130" s="103"/>
      <c r="O5130" s="103" t="s">
        <v>17</v>
      </c>
    </row>
    <row r="5131" spans="1:15" ht="22.5" hidden="1">
      <c r="A5131" s="103">
        <f>MAX(A$3:A5130)+1</f>
        <v>4829</v>
      </c>
      <c r="B5131" s="103" t="s">
        <v>8748</v>
      </c>
      <c r="C5131" s="181" t="s">
        <v>8744</v>
      </c>
      <c r="D5131" s="103"/>
      <c r="E5131" s="103"/>
      <c r="F5131" s="114" t="s">
        <v>31</v>
      </c>
      <c r="G5131" s="114" t="s">
        <v>32</v>
      </c>
      <c r="H5131" s="302">
        <v>300</v>
      </c>
      <c r="I5131" s="302">
        <v>300</v>
      </c>
      <c r="J5131" s="302">
        <v>300</v>
      </c>
      <c r="K5131" s="244" t="s">
        <v>8744</v>
      </c>
      <c r="L5131" s="114"/>
      <c r="M5131" s="114"/>
      <c r="N5131" s="103"/>
      <c r="O5131" s="103" t="s">
        <v>17</v>
      </c>
    </row>
    <row r="5132" spans="1:15" ht="22.5" hidden="1">
      <c r="A5132" s="103">
        <f>MAX(A$3:A5131)+1</f>
        <v>4830</v>
      </c>
      <c r="B5132" s="103">
        <v>331503005</v>
      </c>
      <c r="C5132" s="315" t="s">
        <v>8749</v>
      </c>
      <c r="D5132" s="103" t="s">
        <v>8750</v>
      </c>
      <c r="E5132" s="103"/>
      <c r="F5132" s="114" t="s">
        <v>31</v>
      </c>
      <c r="G5132" s="114" t="s">
        <v>32</v>
      </c>
      <c r="H5132" s="308">
        <v>3840</v>
      </c>
      <c r="I5132" s="308">
        <v>3840</v>
      </c>
      <c r="J5132" s="308">
        <v>3840</v>
      </c>
      <c r="K5132" s="103"/>
      <c r="L5132" s="188"/>
      <c r="M5132" s="188"/>
      <c r="N5132" s="103"/>
      <c r="O5132" s="103" t="s">
        <v>786</v>
      </c>
    </row>
    <row r="5133" spans="1:15" ht="22.5" hidden="1">
      <c r="A5133" s="103">
        <f>MAX(A$3:A5132)+1</f>
        <v>4831</v>
      </c>
      <c r="B5133" s="103">
        <v>331503006</v>
      </c>
      <c r="C5133" s="315" t="s">
        <v>8751</v>
      </c>
      <c r="D5133" s="103"/>
      <c r="E5133" s="103"/>
      <c r="F5133" s="114" t="s">
        <v>31</v>
      </c>
      <c r="G5133" s="114" t="s">
        <v>32</v>
      </c>
      <c r="H5133" s="312">
        <v>1440</v>
      </c>
      <c r="I5133" s="312">
        <v>1296</v>
      </c>
      <c r="J5133" s="312">
        <v>1166.4000000000001</v>
      </c>
      <c r="K5133" s="103"/>
      <c r="L5133" s="114"/>
      <c r="M5133" s="114"/>
      <c r="N5133" s="103"/>
      <c r="O5133" s="103" t="s">
        <v>17</v>
      </c>
    </row>
    <row r="5134" spans="1:15" ht="22.5" hidden="1">
      <c r="A5134" s="103">
        <f>MAX(A$3:A5133)+1</f>
        <v>4832</v>
      </c>
      <c r="B5134" s="103">
        <v>331503007</v>
      </c>
      <c r="C5134" s="315" t="s">
        <v>8752</v>
      </c>
      <c r="D5134" s="103" t="s">
        <v>8753</v>
      </c>
      <c r="E5134" s="103"/>
      <c r="F5134" s="114" t="s">
        <v>31</v>
      </c>
      <c r="G5134" s="114" t="s">
        <v>32</v>
      </c>
      <c r="H5134" s="312">
        <v>1200</v>
      </c>
      <c r="I5134" s="312">
        <v>1080</v>
      </c>
      <c r="J5134" s="312">
        <v>972</v>
      </c>
      <c r="K5134" s="103"/>
      <c r="L5134" s="114"/>
      <c r="M5134" s="114"/>
      <c r="N5134" s="103"/>
      <c r="O5134" s="103" t="s">
        <v>17</v>
      </c>
    </row>
    <row r="5135" spans="1:15" ht="22.5" hidden="1">
      <c r="A5135" s="103">
        <f>MAX(A$3:A5134)+1</f>
        <v>4833</v>
      </c>
      <c r="B5135" s="103">
        <v>331503008</v>
      </c>
      <c r="C5135" s="315" t="s">
        <v>8754</v>
      </c>
      <c r="D5135" s="103" t="s">
        <v>8755</v>
      </c>
      <c r="E5135" s="103"/>
      <c r="F5135" s="114" t="s">
        <v>31</v>
      </c>
      <c r="G5135" s="114" t="s">
        <v>32</v>
      </c>
      <c r="H5135" s="312">
        <v>1800</v>
      </c>
      <c r="I5135" s="312">
        <v>1620</v>
      </c>
      <c r="J5135" s="312">
        <v>1458</v>
      </c>
      <c r="K5135" s="103"/>
      <c r="L5135" s="114"/>
      <c r="M5135" s="114"/>
      <c r="N5135" s="103"/>
      <c r="O5135" s="103" t="s">
        <v>17</v>
      </c>
    </row>
    <row r="5136" spans="1:15" ht="22.5" hidden="1">
      <c r="A5136" s="103">
        <f>MAX(A$3:A5135)+1</f>
        <v>4834</v>
      </c>
      <c r="B5136" s="103">
        <v>331503009</v>
      </c>
      <c r="C5136" s="315" t="s">
        <v>8756</v>
      </c>
      <c r="D5136" s="103"/>
      <c r="E5136" s="103" t="s">
        <v>8757</v>
      </c>
      <c r="F5136" s="114" t="s">
        <v>36</v>
      </c>
      <c r="G5136" s="114" t="s">
        <v>32</v>
      </c>
      <c r="H5136" s="308">
        <v>3920</v>
      </c>
      <c r="I5136" s="308">
        <v>3920</v>
      </c>
      <c r="J5136" s="308">
        <v>3920</v>
      </c>
      <c r="K5136" s="103"/>
      <c r="L5136" s="188"/>
      <c r="M5136" s="188"/>
      <c r="N5136" s="103"/>
      <c r="O5136" s="103" t="s">
        <v>786</v>
      </c>
    </row>
    <row r="5137" spans="1:15" ht="22.5" hidden="1">
      <c r="A5137" s="103">
        <f>MAX(A$3:A5136)+1</f>
        <v>4835</v>
      </c>
      <c r="B5137" s="103">
        <v>331503010</v>
      </c>
      <c r="C5137" s="103" t="s">
        <v>8758</v>
      </c>
      <c r="D5137" s="103"/>
      <c r="E5137" s="103" t="s">
        <v>8759</v>
      </c>
      <c r="F5137" s="114" t="s">
        <v>36</v>
      </c>
      <c r="G5137" s="114" t="s">
        <v>32</v>
      </c>
      <c r="H5137" s="308">
        <v>3840</v>
      </c>
      <c r="I5137" s="308">
        <v>3840</v>
      </c>
      <c r="J5137" s="308">
        <v>3840</v>
      </c>
      <c r="K5137" s="103"/>
      <c r="L5137" s="188"/>
      <c r="M5137" s="188"/>
      <c r="N5137" s="103"/>
      <c r="O5137" s="103" t="s">
        <v>786</v>
      </c>
    </row>
    <row r="5138" spans="1:15" ht="22.5" hidden="1">
      <c r="A5138" s="103">
        <f>MAX(A$3:A5137)+1</f>
        <v>4836</v>
      </c>
      <c r="B5138" s="103">
        <v>331503011</v>
      </c>
      <c r="C5138" s="103" t="s">
        <v>8760</v>
      </c>
      <c r="D5138" s="103"/>
      <c r="E5138" s="103"/>
      <c r="F5138" s="114" t="s">
        <v>31</v>
      </c>
      <c r="G5138" s="114" t="s">
        <v>32</v>
      </c>
      <c r="H5138" s="312">
        <v>2384</v>
      </c>
      <c r="I5138" s="312">
        <v>2145.6</v>
      </c>
      <c r="J5138" s="312">
        <v>1931.04</v>
      </c>
      <c r="K5138" s="103"/>
      <c r="L5138" s="114"/>
      <c r="M5138" s="114"/>
      <c r="N5138" s="103"/>
      <c r="O5138" s="103" t="s">
        <v>17</v>
      </c>
    </row>
    <row r="5139" spans="1:15" ht="22.5" hidden="1">
      <c r="A5139" s="103">
        <f>MAX(A$3:A5138)+1</f>
        <v>4837</v>
      </c>
      <c r="B5139" s="103">
        <v>331503012</v>
      </c>
      <c r="C5139" s="103" t="s">
        <v>8761</v>
      </c>
      <c r="D5139" s="103" t="s">
        <v>2282</v>
      </c>
      <c r="E5139" s="103" t="s">
        <v>8762</v>
      </c>
      <c r="F5139" s="114" t="s">
        <v>36</v>
      </c>
      <c r="G5139" s="114" t="s">
        <v>32</v>
      </c>
      <c r="H5139" s="312">
        <v>1560</v>
      </c>
      <c r="I5139" s="312">
        <v>1404</v>
      </c>
      <c r="J5139" s="312">
        <v>1263.5999999999999</v>
      </c>
      <c r="K5139" s="103"/>
      <c r="L5139" s="114"/>
      <c r="M5139" s="114"/>
      <c r="N5139" s="103"/>
      <c r="O5139" s="103" t="s">
        <v>17</v>
      </c>
    </row>
    <row r="5140" spans="1:15" ht="22.5" hidden="1">
      <c r="A5140" s="103">
        <f>MAX(A$3:A5139)+1</f>
        <v>4838</v>
      </c>
      <c r="B5140" s="103">
        <v>331503013</v>
      </c>
      <c r="C5140" s="315" t="s">
        <v>8763</v>
      </c>
      <c r="D5140" s="103" t="s">
        <v>8764</v>
      </c>
      <c r="E5140" s="103"/>
      <c r="F5140" s="114" t="s">
        <v>31</v>
      </c>
      <c r="G5140" s="114" t="s">
        <v>32</v>
      </c>
      <c r="H5140" s="302">
        <v>3216</v>
      </c>
      <c r="I5140" s="302">
        <v>3216</v>
      </c>
      <c r="J5140" s="302">
        <v>3216</v>
      </c>
      <c r="K5140" s="103"/>
      <c r="L5140" s="126"/>
      <c r="M5140" s="126"/>
      <c r="N5140" s="103"/>
      <c r="O5140" s="103" t="s">
        <v>17</v>
      </c>
    </row>
    <row r="5141" spans="1:15" ht="22.5" hidden="1">
      <c r="A5141" s="103">
        <f>MAX(A$3:A5140)+1</f>
        <v>4839</v>
      </c>
      <c r="B5141" s="103">
        <v>331503014</v>
      </c>
      <c r="C5141" s="315" t="s">
        <v>8765</v>
      </c>
      <c r="D5141" s="103" t="s">
        <v>2282</v>
      </c>
      <c r="E5141" s="103" t="s">
        <v>8766</v>
      </c>
      <c r="F5141" s="114" t="s">
        <v>36</v>
      </c>
      <c r="G5141" s="114" t="s">
        <v>32</v>
      </c>
      <c r="H5141" s="312">
        <v>2040</v>
      </c>
      <c r="I5141" s="312">
        <v>1836</v>
      </c>
      <c r="J5141" s="312">
        <v>1652.4</v>
      </c>
      <c r="K5141" s="103"/>
      <c r="L5141" s="114"/>
      <c r="M5141" s="114"/>
      <c r="N5141" s="103"/>
      <c r="O5141" s="103" t="s">
        <v>17</v>
      </c>
    </row>
    <row r="5142" spans="1:15" ht="22.5" hidden="1">
      <c r="A5142" s="103">
        <f>MAX(A$3:A5141)+1</f>
        <v>4840</v>
      </c>
      <c r="B5142" s="103">
        <v>331503015</v>
      </c>
      <c r="C5142" s="315" t="s">
        <v>8767</v>
      </c>
      <c r="D5142" s="103"/>
      <c r="E5142" s="103" t="s">
        <v>8762</v>
      </c>
      <c r="F5142" s="114" t="s">
        <v>36</v>
      </c>
      <c r="G5142" s="114" t="s">
        <v>32</v>
      </c>
      <c r="H5142" s="312">
        <v>1560</v>
      </c>
      <c r="I5142" s="312">
        <v>1404</v>
      </c>
      <c r="J5142" s="312">
        <v>1263.5999999999999</v>
      </c>
      <c r="K5142" s="103"/>
      <c r="L5142" s="114"/>
      <c r="M5142" s="114"/>
      <c r="N5142" s="103"/>
      <c r="O5142" s="103" t="s">
        <v>17</v>
      </c>
    </row>
    <row r="5143" spans="1:15" ht="22.5" hidden="1">
      <c r="A5143" s="103">
        <f>MAX(A$3:A5142)+1</f>
        <v>4841</v>
      </c>
      <c r="B5143" s="103">
        <v>331503016</v>
      </c>
      <c r="C5143" s="315" t="s">
        <v>8768</v>
      </c>
      <c r="D5143" s="103" t="s">
        <v>8769</v>
      </c>
      <c r="E5143" s="103"/>
      <c r="F5143" s="114" t="s">
        <v>31</v>
      </c>
      <c r="G5143" s="114" t="s">
        <v>32</v>
      </c>
      <c r="H5143" s="312">
        <v>1200</v>
      </c>
      <c r="I5143" s="312">
        <v>1080</v>
      </c>
      <c r="J5143" s="312">
        <v>972</v>
      </c>
      <c r="K5143" s="103"/>
      <c r="L5143" s="114"/>
      <c r="M5143" s="114"/>
      <c r="N5143" s="103"/>
      <c r="O5143" s="103" t="s">
        <v>17</v>
      </c>
    </row>
    <row r="5144" spans="1:15" ht="22.5" hidden="1">
      <c r="A5144" s="103">
        <f>MAX(A$3:A5143)+1</f>
        <v>4842</v>
      </c>
      <c r="B5144" s="103">
        <v>331503017</v>
      </c>
      <c r="C5144" s="315" t="s">
        <v>8770</v>
      </c>
      <c r="D5144" s="103"/>
      <c r="E5144" s="103"/>
      <c r="F5144" s="114" t="s">
        <v>31</v>
      </c>
      <c r="G5144" s="114" t="s">
        <v>32</v>
      </c>
      <c r="H5144" s="308">
        <v>3200</v>
      </c>
      <c r="I5144" s="308">
        <v>3200</v>
      </c>
      <c r="J5144" s="308">
        <v>3200</v>
      </c>
      <c r="K5144" s="103"/>
      <c r="L5144" s="188"/>
      <c r="M5144" s="188"/>
      <c r="N5144" s="103"/>
      <c r="O5144" s="103" t="s">
        <v>786</v>
      </c>
    </row>
    <row r="5145" spans="1:15" ht="22.5" hidden="1">
      <c r="A5145" s="103">
        <f>MAX(A$3:A5144)+1</f>
        <v>4843</v>
      </c>
      <c r="B5145" s="103" t="s">
        <v>8771</v>
      </c>
      <c r="C5145" s="303" t="s">
        <v>8772</v>
      </c>
      <c r="D5145" s="103"/>
      <c r="E5145" s="103"/>
      <c r="F5145" s="114" t="s">
        <v>31</v>
      </c>
      <c r="G5145" s="114" t="s">
        <v>32</v>
      </c>
      <c r="H5145" s="312">
        <v>1200</v>
      </c>
      <c r="I5145" s="312">
        <v>1080</v>
      </c>
      <c r="J5145" s="312">
        <v>972</v>
      </c>
      <c r="K5145" s="103"/>
      <c r="L5145" s="114"/>
      <c r="M5145" s="114"/>
      <c r="N5145" s="103"/>
      <c r="O5145" s="103" t="s">
        <v>17</v>
      </c>
    </row>
    <row r="5146" spans="1:15" ht="22.5" hidden="1">
      <c r="A5146" s="103">
        <f>MAX(A$3:A5145)+1</f>
        <v>4844</v>
      </c>
      <c r="B5146" s="103">
        <v>331503018</v>
      </c>
      <c r="C5146" s="315" t="s">
        <v>8773</v>
      </c>
      <c r="D5146" s="103"/>
      <c r="E5146" s="103"/>
      <c r="F5146" s="114" t="s">
        <v>31</v>
      </c>
      <c r="G5146" s="114" t="s">
        <v>32</v>
      </c>
      <c r="H5146" s="312">
        <v>1200</v>
      </c>
      <c r="I5146" s="312">
        <v>1080</v>
      </c>
      <c r="J5146" s="312">
        <v>972</v>
      </c>
      <c r="K5146" s="103"/>
      <c r="L5146" s="114"/>
      <c r="M5146" s="114"/>
      <c r="N5146" s="103"/>
      <c r="O5146" s="103" t="s">
        <v>17</v>
      </c>
    </row>
    <row r="5147" spans="1:15" ht="22.5" hidden="1">
      <c r="A5147" s="103">
        <f>MAX(A$3:A5146)+1</f>
        <v>4845</v>
      </c>
      <c r="B5147" s="103">
        <v>331503019</v>
      </c>
      <c r="C5147" s="315" t="s">
        <v>8774</v>
      </c>
      <c r="D5147" s="103"/>
      <c r="E5147" s="103"/>
      <c r="F5147" s="114" t="s">
        <v>31</v>
      </c>
      <c r="G5147" s="114" t="s">
        <v>32</v>
      </c>
      <c r="H5147" s="312">
        <v>1200</v>
      </c>
      <c r="I5147" s="312">
        <v>1080</v>
      </c>
      <c r="J5147" s="312">
        <v>972</v>
      </c>
      <c r="K5147" s="103"/>
      <c r="L5147" s="114"/>
      <c r="M5147" s="114"/>
      <c r="N5147" s="103"/>
      <c r="O5147" s="103" t="s">
        <v>17</v>
      </c>
    </row>
    <row r="5148" spans="1:15" ht="22.5" hidden="1">
      <c r="A5148" s="103">
        <f>MAX(A$3:A5147)+1</f>
        <v>4846</v>
      </c>
      <c r="B5148" s="103">
        <v>331503020</v>
      </c>
      <c r="C5148" s="164" t="s">
        <v>8775</v>
      </c>
      <c r="D5148" s="103"/>
      <c r="E5148" s="103"/>
      <c r="F5148" s="114" t="s">
        <v>31</v>
      </c>
      <c r="G5148" s="114" t="s">
        <v>32</v>
      </c>
      <c r="H5148" s="302">
        <v>1200</v>
      </c>
      <c r="I5148" s="302">
        <v>1200</v>
      </c>
      <c r="J5148" s="302">
        <v>1200</v>
      </c>
      <c r="K5148" s="103"/>
      <c r="L5148" s="114"/>
      <c r="M5148" s="114"/>
      <c r="N5148" s="103"/>
      <c r="O5148" s="103" t="s">
        <v>17</v>
      </c>
    </row>
    <row r="5149" spans="1:15" s="87" customFormat="1" ht="22.5" hidden="1">
      <c r="A5149" s="103"/>
      <c r="B5149" s="103">
        <v>331504</v>
      </c>
      <c r="C5149" s="103" t="s">
        <v>8776</v>
      </c>
      <c r="D5149" s="103"/>
      <c r="E5149" s="103"/>
      <c r="F5149" s="114"/>
      <c r="G5149" s="114"/>
      <c r="H5149" s="302"/>
      <c r="I5149" s="302"/>
      <c r="J5149" s="302"/>
      <c r="K5149" s="103"/>
      <c r="L5149" s="114"/>
      <c r="M5149" s="114"/>
      <c r="N5149" s="103"/>
      <c r="O5149" s="103" t="s">
        <v>17</v>
      </c>
    </row>
    <row r="5150" spans="1:15" ht="22.5" hidden="1">
      <c r="A5150" s="103">
        <f>MAX(A$3:A5149)+1</f>
        <v>4847</v>
      </c>
      <c r="B5150" s="103">
        <v>331504001</v>
      </c>
      <c r="C5150" s="315" t="s">
        <v>8777</v>
      </c>
      <c r="D5150" s="103" t="s">
        <v>8778</v>
      </c>
      <c r="E5150" s="103"/>
      <c r="F5150" s="114" t="s">
        <v>31</v>
      </c>
      <c r="G5150" s="114" t="s">
        <v>32</v>
      </c>
      <c r="H5150" s="312">
        <v>1200</v>
      </c>
      <c r="I5150" s="312">
        <v>1080</v>
      </c>
      <c r="J5150" s="312">
        <v>972</v>
      </c>
      <c r="K5150" s="103"/>
      <c r="L5150" s="114"/>
      <c r="M5150" s="114"/>
      <c r="N5150" s="103"/>
      <c r="O5150" s="103" t="s">
        <v>17</v>
      </c>
    </row>
    <row r="5151" spans="1:15" ht="22.5" hidden="1">
      <c r="A5151" s="103">
        <f>MAX(A$3:A5150)+1</f>
        <v>4848</v>
      </c>
      <c r="B5151" s="103">
        <v>331504002</v>
      </c>
      <c r="C5151" s="315" t="s">
        <v>8779</v>
      </c>
      <c r="D5151" s="103"/>
      <c r="E5151" s="103"/>
      <c r="F5151" s="114" t="s">
        <v>31</v>
      </c>
      <c r="G5151" s="114" t="s">
        <v>32</v>
      </c>
      <c r="H5151" s="308">
        <v>2080</v>
      </c>
      <c r="I5151" s="308">
        <v>2080</v>
      </c>
      <c r="J5151" s="308">
        <v>2080</v>
      </c>
      <c r="K5151" s="103"/>
      <c r="L5151" s="188"/>
      <c r="M5151" s="188"/>
      <c r="N5151" s="103"/>
      <c r="O5151" s="103" t="s">
        <v>786</v>
      </c>
    </row>
    <row r="5152" spans="1:15" ht="22.5" hidden="1">
      <c r="A5152" s="103">
        <f>MAX(A$3:A5151)+1</f>
        <v>4849</v>
      </c>
      <c r="B5152" s="103">
        <v>331504003</v>
      </c>
      <c r="C5152" s="315" t="s">
        <v>8780</v>
      </c>
      <c r="D5152" s="103" t="s">
        <v>8781</v>
      </c>
      <c r="E5152" s="103"/>
      <c r="F5152" s="114" t="s">
        <v>31</v>
      </c>
      <c r="G5152" s="114" t="s">
        <v>32</v>
      </c>
      <c r="H5152" s="312">
        <v>1800</v>
      </c>
      <c r="I5152" s="312">
        <v>1620</v>
      </c>
      <c r="J5152" s="312">
        <v>1458</v>
      </c>
      <c r="K5152" s="103"/>
      <c r="L5152" s="114"/>
      <c r="M5152" s="114"/>
      <c r="N5152" s="103"/>
      <c r="O5152" s="103" t="s">
        <v>17</v>
      </c>
    </row>
    <row r="5153" spans="1:15" ht="22.5" hidden="1">
      <c r="A5153" s="103">
        <f>MAX(A$3:A5152)+1</f>
        <v>4850</v>
      </c>
      <c r="B5153" s="103">
        <v>331504004</v>
      </c>
      <c r="C5153" s="315" t="s">
        <v>8782</v>
      </c>
      <c r="D5153" s="103" t="s">
        <v>8783</v>
      </c>
      <c r="E5153" s="103"/>
      <c r="F5153" s="114" t="s">
        <v>31</v>
      </c>
      <c r="G5153" s="114" t="s">
        <v>32</v>
      </c>
      <c r="H5153" s="308">
        <v>2240</v>
      </c>
      <c r="I5153" s="308">
        <v>2240</v>
      </c>
      <c r="J5153" s="308">
        <v>2240</v>
      </c>
      <c r="K5153" s="103"/>
      <c r="L5153" s="188"/>
      <c r="M5153" s="188"/>
      <c r="N5153" s="103"/>
      <c r="O5153" s="103" t="s">
        <v>786</v>
      </c>
    </row>
    <row r="5154" spans="1:15" ht="22.5" hidden="1">
      <c r="A5154" s="103">
        <f>MAX(A$3:A5153)+1</f>
        <v>4851</v>
      </c>
      <c r="B5154" s="103">
        <v>331504005</v>
      </c>
      <c r="C5154" s="315" t="s">
        <v>8784</v>
      </c>
      <c r="D5154" s="103"/>
      <c r="E5154" s="103"/>
      <c r="F5154" s="114" t="s">
        <v>31</v>
      </c>
      <c r="G5154" s="114" t="s">
        <v>32</v>
      </c>
      <c r="H5154" s="312">
        <v>1560</v>
      </c>
      <c r="I5154" s="312">
        <v>1404</v>
      </c>
      <c r="J5154" s="312">
        <v>1263.5999999999999</v>
      </c>
      <c r="K5154" s="103"/>
      <c r="L5154" s="114"/>
      <c r="M5154" s="114"/>
      <c r="N5154" s="103"/>
      <c r="O5154" s="103" t="s">
        <v>17</v>
      </c>
    </row>
    <row r="5155" spans="1:15" ht="22.5" hidden="1">
      <c r="A5155" s="103">
        <f>MAX(A$3:A5154)+1</f>
        <v>4852</v>
      </c>
      <c r="B5155" s="103">
        <v>331504006</v>
      </c>
      <c r="C5155" s="315" t="s">
        <v>8785</v>
      </c>
      <c r="D5155" s="103"/>
      <c r="E5155" s="103"/>
      <c r="F5155" s="114" t="s">
        <v>31</v>
      </c>
      <c r="G5155" s="114" t="s">
        <v>32</v>
      </c>
      <c r="H5155" s="312">
        <v>1800</v>
      </c>
      <c r="I5155" s="312">
        <v>1620</v>
      </c>
      <c r="J5155" s="312">
        <v>1458</v>
      </c>
      <c r="K5155" s="103"/>
      <c r="L5155" s="114"/>
      <c r="M5155" s="114"/>
      <c r="N5155" s="103"/>
      <c r="O5155" s="103" t="s">
        <v>17</v>
      </c>
    </row>
    <row r="5156" spans="1:15" ht="22.5" hidden="1">
      <c r="A5156" s="103">
        <f>MAX(A$3:A5155)+1</f>
        <v>4853</v>
      </c>
      <c r="B5156" s="103">
        <v>331504007</v>
      </c>
      <c r="C5156" s="315" t="s">
        <v>8786</v>
      </c>
      <c r="D5156" s="103"/>
      <c r="E5156" s="103"/>
      <c r="F5156" s="114" t="s">
        <v>36</v>
      </c>
      <c r="G5156" s="114" t="s">
        <v>32</v>
      </c>
      <c r="H5156" s="308">
        <v>3120</v>
      </c>
      <c r="I5156" s="308">
        <v>3120</v>
      </c>
      <c r="J5156" s="308">
        <v>3120</v>
      </c>
      <c r="K5156" s="103"/>
      <c r="L5156" s="188"/>
      <c r="M5156" s="188"/>
      <c r="N5156" s="103"/>
      <c r="O5156" s="103" t="s">
        <v>786</v>
      </c>
    </row>
    <row r="5157" spans="1:15" ht="22.5" hidden="1">
      <c r="A5157" s="103">
        <f>MAX(A$3:A5156)+1</f>
        <v>4854</v>
      </c>
      <c r="B5157" s="103">
        <v>331504008</v>
      </c>
      <c r="C5157" s="315" t="s">
        <v>8787</v>
      </c>
      <c r="D5157" s="103"/>
      <c r="E5157" s="103"/>
      <c r="F5157" s="114" t="s">
        <v>36</v>
      </c>
      <c r="G5157" s="114" t="s">
        <v>32</v>
      </c>
      <c r="H5157" s="312">
        <v>1560</v>
      </c>
      <c r="I5157" s="312">
        <v>1404</v>
      </c>
      <c r="J5157" s="312">
        <v>1263.5999999999999</v>
      </c>
      <c r="K5157" s="103"/>
      <c r="L5157" s="114"/>
      <c r="M5157" s="114"/>
      <c r="N5157" s="103"/>
      <c r="O5157" s="103" t="s">
        <v>17</v>
      </c>
    </row>
    <row r="5158" spans="1:15" ht="22.5" hidden="1">
      <c r="A5158" s="103">
        <f>MAX(A$3:A5157)+1</f>
        <v>4855</v>
      </c>
      <c r="B5158" s="103">
        <v>331504009</v>
      </c>
      <c r="C5158" s="315" t="s">
        <v>8788</v>
      </c>
      <c r="D5158" s="103"/>
      <c r="E5158" s="103"/>
      <c r="F5158" s="114" t="s">
        <v>36</v>
      </c>
      <c r="G5158" s="114" t="s">
        <v>32</v>
      </c>
      <c r="H5158" s="308">
        <v>2960</v>
      </c>
      <c r="I5158" s="308">
        <v>2960</v>
      </c>
      <c r="J5158" s="308">
        <v>2960</v>
      </c>
      <c r="K5158" s="103"/>
      <c r="L5158" s="188"/>
      <c r="M5158" s="188"/>
      <c r="N5158" s="103"/>
      <c r="O5158" s="103" t="s">
        <v>786</v>
      </c>
    </row>
    <row r="5159" spans="1:15" ht="22.5" hidden="1">
      <c r="A5159" s="103">
        <f>MAX(A$3:A5158)+1</f>
        <v>4856</v>
      </c>
      <c r="B5159" s="103">
        <v>331504010</v>
      </c>
      <c r="C5159" s="315" t="s">
        <v>8789</v>
      </c>
      <c r="D5159" s="103" t="s">
        <v>8790</v>
      </c>
      <c r="E5159" s="103"/>
      <c r="F5159" s="114" t="s">
        <v>31</v>
      </c>
      <c r="G5159" s="114" t="s">
        <v>32</v>
      </c>
      <c r="H5159" s="312">
        <v>1200</v>
      </c>
      <c r="I5159" s="312">
        <v>1080</v>
      </c>
      <c r="J5159" s="312">
        <v>972</v>
      </c>
      <c r="K5159" s="103"/>
      <c r="L5159" s="114"/>
      <c r="M5159" s="114"/>
      <c r="N5159" s="103"/>
      <c r="O5159" s="103" t="s">
        <v>17</v>
      </c>
    </row>
    <row r="5160" spans="1:15" ht="22.5" hidden="1">
      <c r="A5160" s="103">
        <f>MAX(A$3:A5159)+1</f>
        <v>4857</v>
      </c>
      <c r="B5160" s="103">
        <v>331504011</v>
      </c>
      <c r="C5160" s="315" t="s">
        <v>8791</v>
      </c>
      <c r="D5160" s="103"/>
      <c r="E5160" s="103"/>
      <c r="F5160" s="114" t="s">
        <v>31</v>
      </c>
      <c r="G5160" s="114" t="s">
        <v>32</v>
      </c>
      <c r="H5160" s="312">
        <v>840</v>
      </c>
      <c r="I5160" s="312">
        <v>756</v>
      </c>
      <c r="J5160" s="312">
        <v>680.4</v>
      </c>
      <c r="K5160" s="103"/>
      <c r="L5160" s="114"/>
      <c r="M5160" s="114"/>
      <c r="N5160" s="103"/>
      <c r="O5160" s="103" t="s">
        <v>17</v>
      </c>
    </row>
    <row r="5161" spans="1:15" s="87" customFormat="1" ht="22.5" hidden="1">
      <c r="A5161" s="103"/>
      <c r="B5161" s="103">
        <v>331505</v>
      </c>
      <c r="C5161" s="103" t="s">
        <v>8792</v>
      </c>
      <c r="D5161" s="103"/>
      <c r="E5161" s="103"/>
      <c r="F5161" s="114"/>
      <c r="G5161" s="114"/>
      <c r="H5161" s="302"/>
      <c r="I5161" s="302"/>
      <c r="J5161" s="302"/>
      <c r="K5161" s="103"/>
      <c r="L5161" s="114"/>
      <c r="M5161" s="114"/>
      <c r="N5161" s="103"/>
      <c r="O5161" s="103" t="s">
        <v>17</v>
      </c>
    </row>
    <row r="5162" spans="1:15" ht="22.5" hidden="1">
      <c r="A5162" s="103">
        <f>MAX(A$3:A5161)+1</f>
        <v>4858</v>
      </c>
      <c r="B5162" s="103">
        <v>331505001</v>
      </c>
      <c r="C5162" s="315" t="s">
        <v>8793</v>
      </c>
      <c r="D5162" s="103"/>
      <c r="E5162" s="103"/>
      <c r="F5162" s="114" t="s">
        <v>31</v>
      </c>
      <c r="G5162" s="114" t="s">
        <v>32</v>
      </c>
      <c r="H5162" s="308">
        <v>1795</v>
      </c>
      <c r="I5162" s="308">
        <v>1795</v>
      </c>
      <c r="J5162" s="308">
        <v>1795</v>
      </c>
      <c r="K5162" s="103"/>
      <c r="L5162" s="188"/>
      <c r="M5162" s="188"/>
      <c r="N5162" s="103"/>
      <c r="O5162" s="103" t="s">
        <v>786</v>
      </c>
    </row>
    <row r="5163" spans="1:15" ht="22.5" hidden="1">
      <c r="A5163" s="103">
        <f>MAX(A$3:A5162)+1</f>
        <v>4859</v>
      </c>
      <c r="B5163" s="103">
        <v>331505002</v>
      </c>
      <c r="C5163" s="315" t="s">
        <v>8794</v>
      </c>
      <c r="D5163" s="103"/>
      <c r="E5163" s="103"/>
      <c r="F5163" s="114" t="s">
        <v>31</v>
      </c>
      <c r="G5163" s="114" t="s">
        <v>32</v>
      </c>
      <c r="H5163" s="308">
        <v>2000</v>
      </c>
      <c r="I5163" s="308">
        <v>2000</v>
      </c>
      <c r="J5163" s="308">
        <v>2000</v>
      </c>
      <c r="K5163" s="103"/>
      <c r="L5163" s="188"/>
      <c r="M5163" s="188"/>
      <c r="N5163" s="103"/>
      <c r="O5163" s="103" t="s">
        <v>786</v>
      </c>
    </row>
    <row r="5164" spans="1:15" ht="22.5" hidden="1">
      <c r="A5164" s="103">
        <f>MAX(A$3:A5163)+1</f>
        <v>4860</v>
      </c>
      <c r="B5164" s="103">
        <v>331505003</v>
      </c>
      <c r="C5164" s="315" t="s">
        <v>8795</v>
      </c>
      <c r="D5164" s="103"/>
      <c r="E5164" s="103"/>
      <c r="F5164" s="114" t="s">
        <v>31</v>
      </c>
      <c r="G5164" s="114" t="s">
        <v>32</v>
      </c>
      <c r="H5164" s="308">
        <v>2000</v>
      </c>
      <c r="I5164" s="308">
        <v>2000</v>
      </c>
      <c r="J5164" s="308">
        <v>2000</v>
      </c>
      <c r="K5164" s="103"/>
      <c r="L5164" s="188"/>
      <c r="M5164" s="188"/>
      <c r="N5164" s="103"/>
      <c r="O5164" s="103" t="s">
        <v>786</v>
      </c>
    </row>
    <row r="5165" spans="1:15" ht="22.5" hidden="1">
      <c r="A5165" s="103">
        <f>MAX(A$3:A5164)+1</f>
        <v>4861</v>
      </c>
      <c r="B5165" s="103">
        <v>331505004</v>
      </c>
      <c r="C5165" s="315" t="s">
        <v>8796</v>
      </c>
      <c r="D5165" s="103" t="s">
        <v>8797</v>
      </c>
      <c r="E5165" s="103"/>
      <c r="F5165" s="114" t="s">
        <v>31</v>
      </c>
      <c r="G5165" s="114" t="s">
        <v>32</v>
      </c>
      <c r="H5165" s="308">
        <v>2000</v>
      </c>
      <c r="I5165" s="308">
        <v>2000</v>
      </c>
      <c r="J5165" s="308">
        <v>2000</v>
      </c>
      <c r="K5165" s="103"/>
      <c r="L5165" s="188"/>
      <c r="M5165" s="188"/>
      <c r="N5165" s="103"/>
      <c r="O5165" s="103" t="s">
        <v>786</v>
      </c>
    </row>
    <row r="5166" spans="1:15" ht="22.5" hidden="1">
      <c r="A5166" s="103">
        <f>MAX(A$3:A5165)+1</f>
        <v>4862</v>
      </c>
      <c r="B5166" s="103">
        <v>331505005</v>
      </c>
      <c r="C5166" s="315" t="s">
        <v>8798</v>
      </c>
      <c r="D5166" s="103" t="s">
        <v>8799</v>
      </c>
      <c r="E5166" s="103"/>
      <c r="F5166" s="114" t="s">
        <v>31</v>
      </c>
      <c r="G5166" s="114" t="s">
        <v>32</v>
      </c>
      <c r="H5166" s="312">
        <v>1200</v>
      </c>
      <c r="I5166" s="312">
        <v>1080</v>
      </c>
      <c r="J5166" s="312">
        <v>972</v>
      </c>
      <c r="K5166" s="103"/>
      <c r="L5166" s="114"/>
      <c r="M5166" s="114"/>
      <c r="N5166" s="103"/>
      <c r="O5166" s="103" t="s">
        <v>17</v>
      </c>
    </row>
    <row r="5167" spans="1:15" ht="22.5" hidden="1">
      <c r="A5167" s="103">
        <f>MAX(A$3:A5166)+1</f>
        <v>4863</v>
      </c>
      <c r="B5167" s="103">
        <v>331505006</v>
      </c>
      <c r="C5167" s="315" t="s">
        <v>8800</v>
      </c>
      <c r="D5167" s="103" t="s">
        <v>8801</v>
      </c>
      <c r="E5167" s="103"/>
      <c r="F5167" s="114" t="s">
        <v>31</v>
      </c>
      <c r="G5167" s="114" t="s">
        <v>32</v>
      </c>
      <c r="H5167" s="312">
        <v>1200</v>
      </c>
      <c r="I5167" s="312">
        <v>1080</v>
      </c>
      <c r="J5167" s="312">
        <v>972</v>
      </c>
      <c r="K5167" s="103"/>
      <c r="L5167" s="114"/>
      <c r="M5167" s="114"/>
      <c r="N5167" s="103"/>
      <c r="O5167" s="103" t="s">
        <v>17</v>
      </c>
    </row>
    <row r="5168" spans="1:15" ht="22.5" hidden="1">
      <c r="A5168" s="103">
        <f>MAX(A$3:A5167)+1</f>
        <v>4864</v>
      </c>
      <c r="B5168" s="103">
        <v>331505007</v>
      </c>
      <c r="C5168" s="315" t="s">
        <v>8802</v>
      </c>
      <c r="D5168" s="103"/>
      <c r="E5168" s="103"/>
      <c r="F5168" s="114" t="s">
        <v>31</v>
      </c>
      <c r="G5168" s="114" t="s">
        <v>32</v>
      </c>
      <c r="H5168" s="312">
        <v>840</v>
      </c>
      <c r="I5168" s="312">
        <v>756</v>
      </c>
      <c r="J5168" s="312">
        <v>680.4</v>
      </c>
      <c r="K5168" s="103"/>
      <c r="L5168" s="114"/>
      <c r="M5168" s="114"/>
      <c r="N5168" s="103"/>
      <c r="O5168" s="103" t="s">
        <v>17</v>
      </c>
    </row>
    <row r="5169" spans="1:15" ht="22.5" hidden="1">
      <c r="A5169" s="103">
        <f>MAX(A$3:A5168)+1</f>
        <v>4865</v>
      </c>
      <c r="B5169" s="103">
        <v>331505008</v>
      </c>
      <c r="C5169" s="315" t="s">
        <v>8803</v>
      </c>
      <c r="D5169" s="103" t="s">
        <v>8804</v>
      </c>
      <c r="E5169" s="103"/>
      <c r="F5169" s="114" t="s">
        <v>31</v>
      </c>
      <c r="G5169" s="114" t="s">
        <v>32</v>
      </c>
      <c r="H5169" s="312">
        <v>840</v>
      </c>
      <c r="I5169" s="312">
        <v>756</v>
      </c>
      <c r="J5169" s="312">
        <v>680.4</v>
      </c>
      <c r="K5169" s="103"/>
      <c r="L5169" s="114"/>
      <c r="M5169" s="114"/>
      <c r="N5169" s="103"/>
      <c r="O5169" s="103" t="s">
        <v>17</v>
      </c>
    </row>
    <row r="5170" spans="1:15" ht="22.5" hidden="1">
      <c r="A5170" s="103">
        <f>MAX(A$3:A5169)+1</f>
        <v>4866</v>
      </c>
      <c r="B5170" s="103">
        <v>331505009</v>
      </c>
      <c r="C5170" s="315" t="s">
        <v>8805</v>
      </c>
      <c r="D5170" s="103"/>
      <c r="E5170" s="103"/>
      <c r="F5170" s="114" t="s">
        <v>31</v>
      </c>
      <c r="G5170" s="114" t="s">
        <v>32</v>
      </c>
      <c r="H5170" s="312">
        <v>960</v>
      </c>
      <c r="I5170" s="312">
        <v>864</v>
      </c>
      <c r="J5170" s="312">
        <v>777.6</v>
      </c>
      <c r="K5170" s="103"/>
      <c r="L5170" s="114"/>
      <c r="M5170" s="114"/>
      <c r="N5170" s="103"/>
      <c r="O5170" s="103" t="s">
        <v>17</v>
      </c>
    </row>
    <row r="5171" spans="1:15" ht="22.5" hidden="1">
      <c r="A5171" s="103">
        <f>MAX(A$3:A5170)+1</f>
        <v>4867</v>
      </c>
      <c r="B5171" s="103">
        <v>331505010</v>
      </c>
      <c r="C5171" s="103" t="s">
        <v>8806</v>
      </c>
      <c r="D5171" s="103" t="s">
        <v>8807</v>
      </c>
      <c r="E5171" s="103"/>
      <c r="F5171" s="114" t="s">
        <v>31</v>
      </c>
      <c r="G5171" s="114" t="s">
        <v>32</v>
      </c>
      <c r="H5171" s="308">
        <v>1760</v>
      </c>
      <c r="I5171" s="308">
        <v>1760</v>
      </c>
      <c r="J5171" s="308">
        <v>1760</v>
      </c>
      <c r="K5171" s="103"/>
      <c r="L5171" s="188"/>
      <c r="M5171" s="188"/>
      <c r="N5171" s="188"/>
      <c r="O5171" s="103" t="s">
        <v>786</v>
      </c>
    </row>
    <row r="5172" spans="1:15" ht="22.5" hidden="1">
      <c r="A5172" s="103">
        <f>MAX(A$3:A5171)+1</f>
        <v>4868</v>
      </c>
      <c r="B5172" s="103">
        <v>331505011</v>
      </c>
      <c r="C5172" s="315" t="s">
        <v>8808</v>
      </c>
      <c r="D5172" s="103" t="s">
        <v>8809</v>
      </c>
      <c r="E5172" s="103"/>
      <c r="F5172" s="114" t="s">
        <v>31</v>
      </c>
      <c r="G5172" s="114" t="s">
        <v>32</v>
      </c>
      <c r="H5172" s="312">
        <v>960</v>
      </c>
      <c r="I5172" s="312">
        <v>864</v>
      </c>
      <c r="J5172" s="312">
        <v>777.6</v>
      </c>
      <c r="K5172" s="103"/>
      <c r="L5172" s="114"/>
      <c r="M5172" s="114"/>
      <c r="N5172" s="103"/>
      <c r="O5172" s="103" t="s">
        <v>17</v>
      </c>
    </row>
    <row r="5173" spans="1:15" ht="22.5" hidden="1">
      <c r="A5173" s="103">
        <f>MAX(A$3:A5172)+1</f>
        <v>4869</v>
      </c>
      <c r="B5173" s="103">
        <v>331505012</v>
      </c>
      <c r="C5173" s="315" t="s">
        <v>8810</v>
      </c>
      <c r="D5173" s="103"/>
      <c r="E5173" s="103"/>
      <c r="F5173" s="114" t="s">
        <v>31</v>
      </c>
      <c r="G5173" s="114" t="s">
        <v>32</v>
      </c>
      <c r="H5173" s="308">
        <v>2863</v>
      </c>
      <c r="I5173" s="308">
        <v>2863</v>
      </c>
      <c r="J5173" s="308">
        <v>2863</v>
      </c>
      <c r="K5173" s="103"/>
      <c r="L5173" s="188"/>
      <c r="M5173" s="188"/>
      <c r="N5173" s="103"/>
      <c r="O5173" s="103" t="s">
        <v>786</v>
      </c>
    </row>
    <row r="5174" spans="1:15" ht="22.5" hidden="1">
      <c r="A5174" s="103">
        <f>MAX(A$3:A5173)+1</f>
        <v>4870</v>
      </c>
      <c r="B5174" s="103">
        <v>331505013</v>
      </c>
      <c r="C5174" s="315" t="s">
        <v>8811</v>
      </c>
      <c r="D5174" s="103"/>
      <c r="E5174" s="103"/>
      <c r="F5174" s="114" t="s">
        <v>31</v>
      </c>
      <c r="G5174" s="114" t="s">
        <v>32</v>
      </c>
      <c r="H5174" s="302">
        <v>1867</v>
      </c>
      <c r="I5174" s="302">
        <v>1867</v>
      </c>
      <c r="J5174" s="302">
        <v>1867</v>
      </c>
      <c r="K5174" s="103"/>
      <c r="L5174" s="114"/>
      <c r="M5174" s="114"/>
      <c r="N5174" s="103"/>
      <c r="O5174" s="103" t="s">
        <v>17</v>
      </c>
    </row>
    <row r="5175" spans="1:15" ht="22.5" hidden="1">
      <c r="A5175" s="103">
        <f>MAX(A$3:A5174)+1</f>
        <v>4871</v>
      </c>
      <c r="B5175" s="103">
        <v>331505014</v>
      </c>
      <c r="C5175" s="315" t="s">
        <v>8812</v>
      </c>
      <c r="D5175" s="103"/>
      <c r="E5175" s="103"/>
      <c r="F5175" s="114" t="s">
        <v>31</v>
      </c>
      <c r="G5175" s="114" t="s">
        <v>32</v>
      </c>
      <c r="H5175" s="308">
        <v>2240</v>
      </c>
      <c r="I5175" s="308">
        <v>2240</v>
      </c>
      <c r="J5175" s="308">
        <v>2240</v>
      </c>
      <c r="K5175" s="103"/>
      <c r="L5175" s="188"/>
      <c r="M5175" s="188"/>
      <c r="N5175" s="103"/>
      <c r="O5175" s="103" t="s">
        <v>786</v>
      </c>
    </row>
    <row r="5176" spans="1:15" ht="24" hidden="1">
      <c r="A5176" s="103">
        <f>MAX(A$3:A5175)+1</f>
        <v>4872</v>
      </c>
      <c r="B5176" s="103">
        <v>331505015</v>
      </c>
      <c r="C5176" s="315" t="s">
        <v>8813</v>
      </c>
      <c r="D5176" s="103"/>
      <c r="E5176" s="103"/>
      <c r="F5176" s="114" t="s">
        <v>36</v>
      </c>
      <c r="G5176" s="114" t="s">
        <v>32</v>
      </c>
      <c r="H5176" s="308">
        <v>3440</v>
      </c>
      <c r="I5176" s="308">
        <v>3440</v>
      </c>
      <c r="J5176" s="308">
        <v>3440</v>
      </c>
      <c r="K5176" s="103"/>
      <c r="L5176" s="188"/>
      <c r="M5176" s="188"/>
      <c r="N5176" s="103"/>
      <c r="O5176" s="103" t="s">
        <v>786</v>
      </c>
    </row>
    <row r="5177" spans="1:15" ht="22.5" hidden="1">
      <c r="A5177" s="103">
        <f>MAX(A$3:A5176)+1</f>
        <v>4873</v>
      </c>
      <c r="B5177" s="103">
        <v>331505016</v>
      </c>
      <c r="C5177" s="315" t="s">
        <v>8814</v>
      </c>
      <c r="D5177" s="103" t="s">
        <v>8815</v>
      </c>
      <c r="E5177" s="103"/>
      <c r="F5177" s="114" t="s">
        <v>31</v>
      </c>
      <c r="G5177" s="114" t="s">
        <v>32</v>
      </c>
      <c r="H5177" s="302">
        <v>2042</v>
      </c>
      <c r="I5177" s="302">
        <v>2042</v>
      </c>
      <c r="J5177" s="302">
        <v>2042</v>
      </c>
      <c r="K5177" s="103"/>
      <c r="L5177" s="114"/>
      <c r="M5177" s="114"/>
      <c r="N5177" s="103"/>
      <c r="O5177" s="103" t="s">
        <v>17</v>
      </c>
    </row>
    <row r="5178" spans="1:15" ht="22.5" hidden="1">
      <c r="A5178" s="103">
        <f>MAX(A$3:A5177)+1</f>
        <v>4874</v>
      </c>
      <c r="B5178" s="103">
        <v>331505017</v>
      </c>
      <c r="C5178" s="315" t="s">
        <v>8816</v>
      </c>
      <c r="D5178" s="103"/>
      <c r="E5178" s="103"/>
      <c r="F5178" s="114" t="s">
        <v>31</v>
      </c>
      <c r="G5178" s="114" t="s">
        <v>32</v>
      </c>
      <c r="H5178" s="308">
        <v>2240</v>
      </c>
      <c r="I5178" s="308">
        <v>2240</v>
      </c>
      <c r="J5178" s="308">
        <v>2240</v>
      </c>
      <c r="K5178" s="103"/>
      <c r="L5178" s="188"/>
      <c r="M5178" s="188"/>
      <c r="N5178" s="103"/>
      <c r="O5178" s="103" t="s">
        <v>786</v>
      </c>
    </row>
    <row r="5179" spans="1:15" ht="22.5" hidden="1">
      <c r="A5179" s="103">
        <f>MAX(A$3:A5178)+1</f>
        <v>4875</v>
      </c>
      <c r="B5179" s="103">
        <v>331505018</v>
      </c>
      <c r="C5179" s="315" t="s">
        <v>8817</v>
      </c>
      <c r="D5179" s="103" t="s">
        <v>8818</v>
      </c>
      <c r="E5179" s="103"/>
      <c r="F5179" s="114" t="s">
        <v>31</v>
      </c>
      <c r="G5179" s="114" t="s">
        <v>32</v>
      </c>
      <c r="H5179" s="312">
        <v>1320</v>
      </c>
      <c r="I5179" s="312">
        <v>1188</v>
      </c>
      <c r="J5179" s="312">
        <v>1069.2</v>
      </c>
      <c r="K5179" s="103"/>
      <c r="L5179" s="114"/>
      <c r="M5179" s="114"/>
      <c r="N5179" s="103"/>
      <c r="O5179" s="103" t="s">
        <v>17</v>
      </c>
    </row>
    <row r="5180" spans="1:15" ht="22.5" hidden="1">
      <c r="A5180" s="103">
        <f>MAX(A$3:A5179)+1</f>
        <v>4876</v>
      </c>
      <c r="B5180" s="103">
        <v>331505019</v>
      </c>
      <c r="C5180" s="315" t="s">
        <v>8819</v>
      </c>
      <c r="D5180" s="103"/>
      <c r="E5180" s="103"/>
      <c r="F5180" s="114" t="s">
        <v>31</v>
      </c>
      <c r="G5180" s="114" t="s">
        <v>32</v>
      </c>
      <c r="H5180" s="312">
        <v>1320</v>
      </c>
      <c r="I5180" s="312">
        <v>1188</v>
      </c>
      <c r="J5180" s="312">
        <v>1069.2</v>
      </c>
      <c r="K5180" s="103"/>
      <c r="L5180" s="114"/>
      <c r="M5180" s="114"/>
      <c r="N5180" s="103"/>
      <c r="O5180" s="103" t="s">
        <v>17</v>
      </c>
    </row>
    <row r="5181" spans="1:15" ht="22.5" hidden="1">
      <c r="A5181" s="103">
        <f>MAX(A$3:A5180)+1</f>
        <v>4877</v>
      </c>
      <c r="B5181" s="103">
        <v>331505020</v>
      </c>
      <c r="C5181" s="315" t="s">
        <v>8820</v>
      </c>
      <c r="D5181" s="103" t="s">
        <v>8821</v>
      </c>
      <c r="E5181" s="103"/>
      <c r="F5181" s="114" t="s">
        <v>31</v>
      </c>
      <c r="G5181" s="114" t="s">
        <v>32</v>
      </c>
      <c r="H5181" s="308">
        <v>2240</v>
      </c>
      <c r="I5181" s="308">
        <v>2240</v>
      </c>
      <c r="J5181" s="308">
        <v>2240</v>
      </c>
      <c r="K5181" s="103"/>
      <c r="L5181" s="188"/>
      <c r="M5181" s="188"/>
      <c r="N5181" s="103"/>
      <c r="O5181" s="103" t="s">
        <v>786</v>
      </c>
    </row>
    <row r="5182" spans="1:15" ht="22.5" hidden="1">
      <c r="A5182" s="103">
        <f>MAX(A$3:A5181)+1</f>
        <v>4878</v>
      </c>
      <c r="B5182" s="103">
        <v>331505021</v>
      </c>
      <c r="C5182" s="315" t="s">
        <v>8822</v>
      </c>
      <c r="D5182" s="103"/>
      <c r="E5182" s="103"/>
      <c r="F5182" s="114" t="s">
        <v>31</v>
      </c>
      <c r="G5182" s="114" t="s">
        <v>32</v>
      </c>
      <c r="H5182" s="308">
        <v>2000</v>
      </c>
      <c r="I5182" s="308">
        <v>2000</v>
      </c>
      <c r="J5182" s="308">
        <v>2000</v>
      </c>
      <c r="K5182" s="103"/>
      <c r="L5182" s="188"/>
      <c r="M5182" s="188"/>
      <c r="N5182" s="103"/>
      <c r="O5182" s="103" t="s">
        <v>786</v>
      </c>
    </row>
    <row r="5183" spans="1:15" ht="22.5" hidden="1">
      <c r="A5183" s="103">
        <f>MAX(A$3:A5182)+1</f>
        <v>4879</v>
      </c>
      <c r="B5183" s="103">
        <v>331505022</v>
      </c>
      <c r="C5183" s="315" t="s">
        <v>8823</v>
      </c>
      <c r="D5183" s="103"/>
      <c r="E5183" s="103"/>
      <c r="F5183" s="114" t="s">
        <v>31</v>
      </c>
      <c r="G5183" s="114" t="s">
        <v>32</v>
      </c>
      <c r="H5183" s="312">
        <v>1200</v>
      </c>
      <c r="I5183" s="312">
        <v>1080</v>
      </c>
      <c r="J5183" s="312">
        <v>972</v>
      </c>
      <c r="K5183" s="103"/>
      <c r="L5183" s="114"/>
      <c r="M5183" s="114"/>
      <c r="N5183" s="103"/>
      <c r="O5183" s="103" t="s">
        <v>17</v>
      </c>
    </row>
    <row r="5184" spans="1:15" ht="22.5" hidden="1">
      <c r="A5184" s="103">
        <f>MAX(A$3:A5183)+1</f>
        <v>4880</v>
      </c>
      <c r="B5184" s="103">
        <v>331505023</v>
      </c>
      <c r="C5184" s="315" t="s">
        <v>8824</v>
      </c>
      <c r="D5184" s="103"/>
      <c r="E5184" s="103"/>
      <c r="F5184" s="114" t="s">
        <v>31</v>
      </c>
      <c r="G5184" s="114" t="s">
        <v>32</v>
      </c>
      <c r="H5184" s="308">
        <v>2288</v>
      </c>
      <c r="I5184" s="308">
        <v>2288</v>
      </c>
      <c r="J5184" s="308">
        <v>2288</v>
      </c>
      <c r="K5184" s="103"/>
      <c r="L5184" s="188"/>
      <c r="M5184" s="188"/>
      <c r="N5184" s="103"/>
      <c r="O5184" s="103" t="s">
        <v>786</v>
      </c>
    </row>
    <row r="5185" spans="1:15" ht="22.5" hidden="1">
      <c r="A5185" s="103">
        <f>MAX(A$3:A5184)+1</f>
        <v>4881</v>
      </c>
      <c r="B5185" s="103">
        <v>331505024</v>
      </c>
      <c r="C5185" s="315" t="s">
        <v>8825</v>
      </c>
      <c r="D5185" s="103"/>
      <c r="E5185" s="103"/>
      <c r="F5185" s="114" t="s">
        <v>31</v>
      </c>
      <c r="G5185" s="114" t="s">
        <v>32</v>
      </c>
      <c r="H5185" s="312">
        <v>1320</v>
      </c>
      <c r="I5185" s="312">
        <v>1188</v>
      </c>
      <c r="J5185" s="312">
        <v>1069.2</v>
      </c>
      <c r="K5185" s="103"/>
      <c r="L5185" s="114"/>
      <c r="M5185" s="114"/>
      <c r="N5185" s="103"/>
      <c r="O5185" s="103" t="s">
        <v>17</v>
      </c>
    </row>
    <row r="5186" spans="1:15" ht="22.5" hidden="1">
      <c r="A5186" s="103">
        <f>MAX(A$3:A5185)+1</f>
        <v>4882</v>
      </c>
      <c r="B5186" s="103">
        <v>331505025</v>
      </c>
      <c r="C5186" s="315" t="s">
        <v>8826</v>
      </c>
      <c r="D5186" s="103"/>
      <c r="E5186" s="103"/>
      <c r="F5186" s="114" t="s">
        <v>31</v>
      </c>
      <c r="G5186" s="114" t="s">
        <v>32</v>
      </c>
      <c r="H5186" s="312">
        <v>1320</v>
      </c>
      <c r="I5186" s="312">
        <v>1188</v>
      </c>
      <c r="J5186" s="312">
        <v>1069.2</v>
      </c>
      <c r="K5186" s="103"/>
      <c r="L5186" s="114"/>
      <c r="M5186" s="114"/>
      <c r="N5186" s="103"/>
      <c r="O5186" s="103" t="s">
        <v>17</v>
      </c>
    </row>
    <row r="5187" spans="1:15" ht="22.5" hidden="1">
      <c r="A5187" s="103">
        <f>MAX(A$3:A5186)+1</f>
        <v>4883</v>
      </c>
      <c r="B5187" s="103">
        <v>331505026</v>
      </c>
      <c r="C5187" s="315" t="s">
        <v>8827</v>
      </c>
      <c r="D5187" s="103"/>
      <c r="E5187" s="103"/>
      <c r="F5187" s="114" t="s">
        <v>36</v>
      </c>
      <c r="G5187" s="114" t="s">
        <v>32</v>
      </c>
      <c r="H5187" s="312">
        <v>1320</v>
      </c>
      <c r="I5187" s="312">
        <v>1188</v>
      </c>
      <c r="J5187" s="312">
        <v>1069.2</v>
      </c>
      <c r="K5187" s="103"/>
      <c r="L5187" s="114"/>
      <c r="M5187" s="114"/>
      <c r="N5187" s="103"/>
      <c r="O5187" s="103" t="s">
        <v>17</v>
      </c>
    </row>
    <row r="5188" spans="1:15" ht="22.5" hidden="1">
      <c r="A5188" s="103">
        <f>MAX(A$3:A5187)+1</f>
        <v>4884</v>
      </c>
      <c r="B5188" s="103">
        <v>331505027</v>
      </c>
      <c r="C5188" s="315" t="s">
        <v>8828</v>
      </c>
      <c r="D5188" s="103"/>
      <c r="E5188" s="103"/>
      <c r="F5188" s="114" t="s">
        <v>36</v>
      </c>
      <c r="G5188" s="114" t="s">
        <v>32</v>
      </c>
      <c r="H5188" s="312">
        <v>1320</v>
      </c>
      <c r="I5188" s="312">
        <v>1188</v>
      </c>
      <c r="J5188" s="312">
        <v>1069.2</v>
      </c>
      <c r="K5188" s="103"/>
      <c r="L5188" s="114"/>
      <c r="M5188" s="114"/>
      <c r="N5188" s="103"/>
      <c r="O5188" s="103" t="s">
        <v>17</v>
      </c>
    </row>
    <row r="5189" spans="1:15" ht="22.5" hidden="1">
      <c r="A5189" s="103">
        <f>MAX(A$3:A5188)+1</f>
        <v>4885</v>
      </c>
      <c r="B5189" s="103">
        <v>331505028</v>
      </c>
      <c r="C5189" s="315" t="s">
        <v>8829</v>
      </c>
      <c r="D5189" s="103" t="s">
        <v>8574</v>
      </c>
      <c r="E5189" s="103"/>
      <c r="F5189" s="114" t="s">
        <v>31</v>
      </c>
      <c r="G5189" s="114" t="s">
        <v>32</v>
      </c>
      <c r="H5189" s="312">
        <v>1080</v>
      </c>
      <c r="I5189" s="312">
        <v>972</v>
      </c>
      <c r="J5189" s="312">
        <v>874.8</v>
      </c>
      <c r="K5189" s="103"/>
      <c r="L5189" s="114"/>
      <c r="M5189" s="114"/>
      <c r="N5189" s="103"/>
      <c r="O5189" s="103" t="s">
        <v>17</v>
      </c>
    </row>
    <row r="5190" spans="1:15" ht="22.5" hidden="1">
      <c r="A5190" s="103">
        <f>MAX(A$3:A5189)+1</f>
        <v>4886</v>
      </c>
      <c r="B5190" s="103">
        <v>331505029</v>
      </c>
      <c r="C5190" s="315" t="s">
        <v>8830</v>
      </c>
      <c r="D5190" s="103"/>
      <c r="E5190" s="103"/>
      <c r="F5190" s="114" t="s">
        <v>31</v>
      </c>
      <c r="G5190" s="114" t="s">
        <v>32</v>
      </c>
      <c r="H5190" s="312">
        <v>1320</v>
      </c>
      <c r="I5190" s="312">
        <v>1188</v>
      </c>
      <c r="J5190" s="312">
        <v>1069.2</v>
      </c>
      <c r="K5190" s="103"/>
      <c r="L5190" s="114"/>
      <c r="M5190" s="114"/>
      <c r="N5190" s="103"/>
      <c r="O5190" s="103" t="s">
        <v>17</v>
      </c>
    </row>
    <row r="5191" spans="1:15" ht="24" hidden="1">
      <c r="A5191" s="103">
        <f>MAX(A$3:A5190)+1</f>
        <v>4887</v>
      </c>
      <c r="B5191" s="103">
        <v>331505030</v>
      </c>
      <c r="C5191" s="315" t="s">
        <v>8831</v>
      </c>
      <c r="D5191" s="103"/>
      <c r="E5191" s="103"/>
      <c r="F5191" s="114" t="s">
        <v>31</v>
      </c>
      <c r="G5191" s="114" t="s">
        <v>32</v>
      </c>
      <c r="H5191" s="312">
        <v>1320</v>
      </c>
      <c r="I5191" s="312">
        <v>1188</v>
      </c>
      <c r="J5191" s="312">
        <v>1069.2</v>
      </c>
      <c r="K5191" s="103"/>
      <c r="L5191" s="114"/>
      <c r="M5191" s="114"/>
      <c r="N5191" s="103"/>
      <c r="O5191" s="103" t="s">
        <v>17</v>
      </c>
    </row>
    <row r="5192" spans="1:15" ht="22.5" hidden="1">
      <c r="A5192" s="103">
        <f>MAX(A$3:A5191)+1</f>
        <v>4888</v>
      </c>
      <c r="B5192" s="103">
        <v>331505031</v>
      </c>
      <c r="C5192" s="315" t="s">
        <v>8832</v>
      </c>
      <c r="D5192" s="103"/>
      <c r="E5192" s="103"/>
      <c r="F5192" s="114" t="s">
        <v>31</v>
      </c>
      <c r="G5192" s="114" t="s">
        <v>32</v>
      </c>
      <c r="H5192" s="312">
        <v>1320</v>
      </c>
      <c r="I5192" s="312">
        <v>1188</v>
      </c>
      <c r="J5192" s="312">
        <v>1069.2</v>
      </c>
      <c r="K5192" s="103"/>
      <c r="L5192" s="114"/>
      <c r="M5192" s="114"/>
      <c r="N5192" s="103"/>
      <c r="O5192" s="103" t="s">
        <v>17</v>
      </c>
    </row>
    <row r="5193" spans="1:15" ht="22.5" hidden="1">
      <c r="A5193" s="103">
        <f>MAX(A$3:A5192)+1</f>
        <v>4889</v>
      </c>
      <c r="B5193" s="103">
        <v>331505032</v>
      </c>
      <c r="C5193" s="315" t="s">
        <v>8833</v>
      </c>
      <c r="D5193" s="103"/>
      <c r="E5193" s="103"/>
      <c r="F5193" s="114" t="s">
        <v>31</v>
      </c>
      <c r="G5193" s="114" t="s">
        <v>32</v>
      </c>
      <c r="H5193" s="312">
        <v>1320</v>
      </c>
      <c r="I5193" s="312">
        <v>1188</v>
      </c>
      <c r="J5193" s="312">
        <v>1069.2</v>
      </c>
      <c r="K5193" s="103"/>
      <c r="L5193" s="114"/>
      <c r="M5193" s="114"/>
      <c r="N5193" s="103"/>
      <c r="O5193" s="103" t="s">
        <v>17</v>
      </c>
    </row>
    <row r="5194" spans="1:15" ht="22.5" hidden="1">
      <c r="A5194" s="103">
        <f>MAX(A$3:A5193)+1</f>
        <v>4890</v>
      </c>
      <c r="B5194" s="103">
        <v>331505033</v>
      </c>
      <c r="C5194" s="315" t="s">
        <v>8834</v>
      </c>
      <c r="D5194" s="103"/>
      <c r="E5194" s="103"/>
      <c r="F5194" s="114" t="s">
        <v>31</v>
      </c>
      <c r="G5194" s="114" t="s">
        <v>32</v>
      </c>
      <c r="H5194" s="312">
        <v>1320</v>
      </c>
      <c r="I5194" s="312">
        <v>1188</v>
      </c>
      <c r="J5194" s="312">
        <v>1069.2</v>
      </c>
      <c r="K5194" s="103"/>
      <c r="L5194" s="114"/>
      <c r="M5194" s="114"/>
      <c r="N5194" s="103"/>
      <c r="O5194" s="103" t="s">
        <v>17</v>
      </c>
    </row>
    <row r="5195" spans="1:15" ht="22.5" hidden="1">
      <c r="A5195" s="103">
        <f>MAX(A$3:A5194)+1</f>
        <v>4891</v>
      </c>
      <c r="B5195" s="103">
        <v>331505034</v>
      </c>
      <c r="C5195" s="315" t="s">
        <v>8835</v>
      </c>
      <c r="D5195" s="103"/>
      <c r="E5195" s="103"/>
      <c r="F5195" s="114" t="s">
        <v>31</v>
      </c>
      <c r="G5195" s="114" t="s">
        <v>32</v>
      </c>
      <c r="H5195" s="312">
        <v>1320</v>
      </c>
      <c r="I5195" s="312">
        <v>1188</v>
      </c>
      <c r="J5195" s="312">
        <v>1069.2</v>
      </c>
      <c r="K5195" s="103"/>
      <c r="L5195" s="114"/>
      <c r="M5195" s="114"/>
      <c r="N5195" s="103"/>
      <c r="O5195" s="103" t="s">
        <v>17</v>
      </c>
    </row>
    <row r="5196" spans="1:15" ht="22.5" hidden="1">
      <c r="A5196" s="103">
        <f>MAX(A$3:A5195)+1</f>
        <v>4892</v>
      </c>
      <c r="B5196" s="103">
        <v>331505035</v>
      </c>
      <c r="C5196" s="315" t="s">
        <v>8836</v>
      </c>
      <c r="D5196" s="103" t="s">
        <v>8837</v>
      </c>
      <c r="E5196" s="103" t="s">
        <v>8838</v>
      </c>
      <c r="F5196" s="114" t="s">
        <v>31</v>
      </c>
      <c r="G5196" s="114" t="s">
        <v>32</v>
      </c>
      <c r="H5196" s="308">
        <v>1760</v>
      </c>
      <c r="I5196" s="308">
        <v>1760</v>
      </c>
      <c r="J5196" s="308">
        <v>1760</v>
      </c>
      <c r="K5196" s="103"/>
      <c r="L5196" s="188"/>
      <c r="M5196" s="188"/>
      <c r="N5196" s="103"/>
      <c r="O5196" s="103" t="s">
        <v>786</v>
      </c>
    </row>
    <row r="5197" spans="1:15" ht="22.5" hidden="1">
      <c r="A5197" s="103">
        <f>MAX(A$3:A5196)+1</f>
        <v>4893</v>
      </c>
      <c r="B5197" s="103">
        <v>331505036</v>
      </c>
      <c r="C5197" s="315" t="s">
        <v>8839</v>
      </c>
      <c r="D5197" s="103" t="s">
        <v>8840</v>
      </c>
      <c r="E5197" s="103"/>
      <c r="F5197" s="114" t="s">
        <v>31</v>
      </c>
      <c r="G5197" s="114" t="s">
        <v>32</v>
      </c>
      <c r="H5197" s="312">
        <v>960</v>
      </c>
      <c r="I5197" s="312">
        <v>864</v>
      </c>
      <c r="J5197" s="312">
        <v>777.6</v>
      </c>
      <c r="K5197" s="103"/>
      <c r="L5197" s="114"/>
      <c r="M5197" s="114"/>
      <c r="N5197" s="103"/>
      <c r="O5197" s="103" t="s">
        <v>17</v>
      </c>
    </row>
    <row r="5198" spans="1:15" ht="22.5" hidden="1">
      <c r="A5198" s="103">
        <f>MAX(A$3:A5197)+1</f>
        <v>4894</v>
      </c>
      <c r="B5198" s="103">
        <v>331505037</v>
      </c>
      <c r="C5198" s="315" t="s">
        <v>8841</v>
      </c>
      <c r="D5198" s="103" t="s">
        <v>8842</v>
      </c>
      <c r="E5198" s="103"/>
      <c r="F5198" s="114" t="s">
        <v>31</v>
      </c>
      <c r="G5198" s="114" t="s">
        <v>32</v>
      </c>
      <c r="H5198" s="308">
        <v>1242</v>
      </c>
      <c r="I5198" s="308">
        <v>1242</v>
      </c>
      <c r="J5198" s="308">
        <v>1242</v>
      </c>
      <c r="K5198" s="103"/>
      <c r="L5198" s="188"/>
      <c r="M5198" s="188"/>
      <c r="N5198" s="103"/>
      <c r="O5198" s="103" t="s">
        <v>786</v>
      </c>
    </row>
    <row r="5199" spans="1:15" ht="22.5" hidden="1">
      <c r="A5199" s="103">
        <f>MAX(A$3:A5198)+1</f>
        <v>4895</v>
      </c>
      <c r="B5199" s="103" t="s">
        <v>8843</v>
      </c>
      <c r="C5199" s="315" t="s">
        <v>8841</v>
      </c>
      <c r="D5199" s="103" t="s">
        <v>8844</v>
      </c>
      <c r="E5199" s="103"/>
      <c r="F5199" s="114" t="s">
        <v>31</v>
      </c>
      <c r="G5199" s="114" t="s">
        <v>32</v>
      </c>
      <c r="H5199" s="312">
        <v>480</v>
      </c>
      <c r="I5199" s="312">
        <v>432</v>
      </c>
      <c r="J5199" s="312">
        <v>388.8</v>
      </c>
      <c r="K5199" s="103"/>
      <c r="L5199" s="114"/>
      <c r="M5199" s="114"/>
      <c r="N5199" s="103"/>
      <c r="O5199" s="103" t="s">
        <v>17</v>
      </c>
    </row>
    <row r="5200" spans="1:15" ht="22.5" hidden="1">
      <c r="A5200" s="103">
        <f>MAX(A$3:A5199)+1</f>
        <v>4896</v>
      </c>
      <c r="B5200" s="103">
        <v>331505038</v>
      </c>
      <c r="C5200" s="164" t="s">
        <v>8845</v>
      </c>
      <c r="D5200" s="103" t="s">
        <v>8846</v>
      </c>
      <c r="E5200" s="103"/>
      <c r="F5200" s="114" t="s">
        <v>31</v>
      </c>
      <c r="G5200" s="114" t="s">
        <v>32</v>
      </c>
      <c r="H5200" s="302">
        <v>1296</v>
      </c>
      <c r="I5200" s="302">
        <v>1296</v>
      </c>
      <c r="J5200" s="302">
        <v>1296</v>
      </c>
      <c r="K5200" s="103"/>
      <c r="L5200" s="114"/>
      <c r="M5200" s="114"/>
      <c r="N5200" s="103"/>
      <c r="O5200" s="103" t="s">
        <v>17</v>
      </c>
    </row>
    <row r="5201" spans="1:15" ht="22.5" hidden="1">
      <c r="A5201" s="103">
        <f>MAX(A$3:A5200)+1</f>
        <v>4897</v>
      </c>
      <c r="B5201" s="103" t="s">
        <v>8847</v>
      </c>
      <c r="C5201" s="181" t="s">
        <v>8848</v>
      </c>
      <c r="D5201" s="103"/>
      <c r="E5201" s="103"/>
      <c r="F5201" s="114" t="s">
        <v>31</v>
      </c>
      <c r="G5201" s="114"/>
      <c r="H5201" s="302">
        <v>645</v>
      </c>
      <c r="I5201" s="302">
        <v>645</v>
      </c>
      <c r="J5201" s="302">
        <v>645</v>
      </c>
      <c r="K5201" s="164" t="s">
        <v>8848</v>
      </c>
      <c r="L5201" s="114"/>
      <c r="M5201" s="114"/>
      <c r="N5201" s="103"/>
      <c r="O5201" s="103" t="s">
        <v>17</v>
      </c>
    </row>
    <row r="5202" spans="1:15" ht="22.5" hidden="1">
      <c r="A5202" s="103">
        <f>MAX(A$3:A5201)+1</f>
        <v>4898</v>
      </c>
      <c r="B5202" s="103">
        <v>331505039</v>
      </c>
      <c r="C5202" s="164" t="s">
        <v>8849</v>
      </c>
      <c r="D5202" s="103"/>
      <c r="E5202" s="103"/>
      <c r="F5202" s="114" t="s">
        <v>31</v>
      </c>
      <c r="G5202" s="114" t="s">
        <v>32</v>
      </c>
      <c r="H5202" s="302">
        <v>1200</v>
      </c>
      <c r="I5202" s="302">
        <v>1200</v>
      </c>
      <c r="J5202" s="302">
        <v>1200</v>
      </c>
      <c r="K5202" s="103"/>
      <c r="L5202" s="114"/>
      <c r="M5202" s="114"/>
      <c r="N5202" s="103"/>
      <c r="O5202" s="103" t="s">
        <v>17</v>
      </c>
    </row>
    <row r="5203" spans="1:15" ht="22.5" hidden="1">
      <c r="A5203" s="103">
        <f>MAX(A$3:A5202)+1</f>
        <v>4899</v>
      </c>
      <c r="B5203" s="103">
        <v>331505040</v>
      </c>
      <c r="C5203" s="164" t="s">
        <v>8850</v>
      </c>
      <c r="D5203" s="103"/>
      <c r="E5203" s="103" t="s">
        <v>252</v>
      </c>
      <c r="F5203" s="114" t="s">
        <v>31</v>
      </c>
      <c r="G5203" s="114" t="s">
        <v>32</v>
      </c>
      <c r="H5203" s="302">
        <v>2552</v>
      </c>
      <c r="I5203" s="302">
        <v>2552</v>
      </c>
      <c r="J5203" s="302">
        <v>2552</v>
      </c>
      <c r="K5203" s="103"/>
      <c r="L5203" s="114"/>
      <c r="M5203" s="114"/>
      <c r="N5203" s="103"/>
      <c r="O5203" s="103" t="s">
        <v>17</v>
      </c>
    </row>
    <row r="5204" spans="1:15" s="87" customFormat="1" ht="22.5" hidden="1">
      <c r="A5204" s="103"/>
      <c r="B5204" s="103">
        <v>331506</v>
      </c>
      <c r="C5204" s="103" t="s">
        <v>8851</v>
      </c>
      <c r="D5204" s="103"/>
      <c r="E5204" s="103"/>
      <c r="F5204" s="114"/>
      <c r="G5204" s="114"/>
      <c r="H5204" s="302"/>
      <c r="I5204" s="302"/>
      <c r="J5204" s="302"/>
      <c r="K5204" s="103"/>
      <c r="L5204" s="114"/>
      <c r="M5204" s="114"/>
      <c r="N5204" s="103"/>
      <c r="O5204" s="103" t="s">
        <v>17</v>
      </c>
    </row>
    <row r="5205" spans="1:15" ht="22.5" hidden="1">
      <c r="A5205" s="103">
        <f>MAX(A$3:A5204)+1</f>
        <v>4900</v>
      </c>
      <c r="B5205" s="103">
        <v>331506001</v>
      </c>
      <c r="C5205" s="315" t="s">
        <v>8852</v>
      </c>
      <c r="D5205" s="286" t="s">
        <v>8853</v>
      </c>
      <c r="E5205" s="103"/>
      <c r="F5205" s="114" t="s">
        <v>31</v>
      </c>
      <c r="G5205" s="114" t="s">
        <v>32</v>
      </c>
      <c r="H5205" s="308">
        <v>1760</v>
      </c>
      <c r="I5205" s="308">
        <v>1760</v>
      </c>
      <c r="J5205" s="308">
        <v>1760</v>
      </c>
      <c r="K5205" s="103"/>
      <c r="L5205" s="188"/>
      <c r="M5205" s="188"/>
      <c r="N5205" s="103"/>
      <c r="O5205" s="103" t="s">
        <v>786</v>
      </c>
    </row>
    <row r="5206" spans="1:15" ht="22.5" hidden="1">
      <c r="A5206" s="103">
        <f>MAX(A$3:A5205)+1</f>
        <v>4901</v>
      </c>
      <c r="B5206" s="103">
        <v>331506002</v>
      </c>
      <c r="C5206" s="315" t="s">
        <v>8854</v>
      </c>
      <c r="D5206" s="286" t="s">
        <v>8855</v>
      </c>
      <c r="E5206" s="103"/>
      <c r="F5206" s="114" t="s">
        <v>31</v>
      </c>
      <c r="G5206" s="114" t="s">
        <v>32</v>
      </c>
      <c r="H5206" s="312">
        <v>960</v>
      </c>
      <c r="I5206" s="312">
        <v>864</v>
      </c>
      <c r="J5206" s="312">
        <v>777.6</v>
      </c>
      <c r="K5206" s="103"/>
      <c r="L5206" s="114"/>
      <c r="M5206" s="114"/>
      <c r="N5206" s="103"/>
      <c r="O5206" s="103" t="s">
        <v>17</v>
      </c>
    </row>
    <row r="5207" spans="1:15" ht="22.5" hidden="1">
      <c r="A5207" s="103">
        <f>MAX(A$3:A5206)+1</f>
        <v>4902</v>
      </c>
      <c r="B5207" s="103">
        <v>331506003</v>
      </c>
      <c r="C5207" s="315" t="s">
        <v>8856</v>
      </c>
      <c r="D5207" s="286" t="s">
        <v>8857</v>
      </c>
      <c r="E5207" s="103"/>
      <c r="F5207" s="114" t="s">
        <v>31</v>
      </c>
      <c r="G5207" s="114" t="s">
        <v>32</v>
      </c>
      <c r="H5207" s="312">
        <v>960</v>
      </c>
      <c r="I5207" s="312">
        <v>864</v>
      </c>
      <c r="J5207" s="312">
        <v>777.6</v>
      </c>
      <c r="K5207" s="103"/>
      <c r="L5207" s="114"/>
      <c r="M5207" s="114"/>
      <c r="N5207" s="103"/>
      <c r="O5207" s="103" t="s">
        <v>17</v>
      </c>
    </row>
    <row r="5208" spans="1:15" ht="22.5" hidden="1">
      <c r="A5208" s="103">
        <f>MAX(A$3:A5207)+1</f>
        <v>4903</v>
      </c>
      <c r="B5208" s="103">
        <v>331506004</v>
      </c>
      <c r="C5208" s="315" t="s">
        <v>8858</v>
      </c>
      <c r="D5208" s="286"/>
      <c r="E5208" s="103"/>
      <c r="F5208" s="114" t="s">
        <v>31</v>
      </c>
      <c r="G5208" s="114" t="s">
        <v>32</v>
      </c>
      <c r="H5208" s="308">
        <v>2320</v>
      </c>
      <c r="I5208" s="308">
        <v>2320</v>
      </c>
      <c r="J5208" s="308">
        <v>2320</v>
      </c>
      <c r="K5208" s="103"/>
      <c r="L5208" s="188"/>
      <c r="M5208" s="188"/>
      <c r="N5208" s="103"/>
      <c r="O5208" s="103" t="s">
        <v>786</v>
      </c>
    </row>
    <row r="5209" spans="1:15" ht="24" hidden="1">
      <c r="A5209" s="103">
        <f>MAX(A$3:A5208)+1</f>
        <v>4904</v>
      </c>
      <c r="B5209" s="103">
        <v>331506005</v>
      </c>
      <c r="C5209" s="315" t="s">
        <v>8859</v>
      </c>
      <c r="D5209" s="286" t="s">
        <v>8860</v>
      </c>
      <c r="E5209" s="103"/>
      <c r="F5209" s="114" t="s">
        <v>907</v>
      </c>
      <c r="G5209" s="114" t="s">
        <v>32</v>
      </c>
      <c r="H5209" s="312">
        <v>600</v>
      </c>
      <c r="I5209" s="312">
        <v>540</v>
      </c>
      <c r="J5209" s="312">
        <v>486</v>
      </c>
      <c r="K5209" s="296" t="s">
        <v>6754</v>
      </c>
      <c r="L5209" s="305"/>
      <c r="M5209" s="114"/>
      <c r="N5209" s="103"/>
      <c r="O5209" s="103" t="s">
        <v>17</v>
      </c>
    </row>
    <row r="5210" spans="1:15" ht="24" hidden="1">
      <c r="A5210" s="103">
        <f>MAX(A$3:A5209)+1</f>
        <v>4905</v>
      </c>
      <c r="B5210" s="103">
        <v>331506006</v>
      </c>
      <c r="C5210" s="315" t="s">
        <v>8861</v>
      </c>
      <c r="D5210" s="286" t="s">
        <v>8862</v>
      </c>
      <c r="E5210" s="103"/>
      <c r="F5210" s="114" t="s">
        <v>907</v>
      </c>
      <c r="G5210" s="114" t="s">
        <v>32</v>
      </c>
      <c r="H5210" s="308">
        <v>1516</v>
      </c>
      <c r="I5210" s="308">
        <v>1516</v>
      </c>
      <c r="J5210" s="308">
        <v>1516</v>
      </c>
      <c r="K5210" s="296" t="s">
        <v>6754</v>
      </c>
      <c r="L5210" s="122"/>
      <c r="M5210" s="188"/>
      <c r="N5210" s="103"/>
      <c r="O5210" s="103" t="s">
        <v>786</v>
      </c>
    </row>
    <row r="5211" spans="1:15" ht="24" hidden="1">
      <c r="A5211" s="103">
        <f>MAX(A$3:A5210)+1</f>
        <v>4906</v>
      </c>
      <c r="B5211" s="103">
        <v>331506007</v>
      </c>
      <c r="C5211" s="315" t="s">
        <v>8863</v>
      </c>
      <c r="D5211" s="286" t="s">
        <v>8864</v>
      </c>
      <c r="E5211" s="103"/>
      <c r="F5211" s="114" t="s">
        <v>3112</v>
      </c>
      <c r="G5211" s="114" t="s">
        <v>32</v>
      </c>
      <c r="H5211" s="302">
        <v>3432</v>
      </c>
      <c r="I5211" s="302">
        <v>3432</v>
      </c>
      <c r="J5211" s="302">
        <v>3432</v>
      </c>
      <c r="K5211" s="105" t="s">
        <v>5969</v>
      </c>
      <c r="L5211" s="126"/>
      <c r="M5211" s="126"/>
      <c r="N5211" s="103"/>
      <c r="O5211" s="103" t="s">
        <v>17</v>
      </c>
    </row>
    <row r="5212" spans="1:15" ht="24" hidden="1">
      <c r="A5212" s="103">
        <f>MAX(A$3:A5211)+1</f>
        <v>4907</v>
      </c>
      <c r="B5212" s="103">
        <v>331506008</v>
      </c>
      <c r="C5212" s="315" t="s">
        <v>8865</v>
      </c>
      <c r="D5212" s="286" t="s">
        <v>8866</v>
      </c>
      <c r="E5212" s="103"/>
      <c r="F5212" s="114" t="s">
        <v>3112</v>
      </c>
      <c r="G5212" s="114" t="s">
        <v>32</v>
      </c>
      <c r="H5212" s="308">
        <v>3019</v>
      </c>
      <c r="I5212" s="308">
        <v>3019</v>
      </c>
      <c r="J5212" s="308">
        <v>3019</v>
      </c>
      <c r="K5212" s="105" t="s">
        <v>5969</v>
      </c>
      <c r="L5212" s="188"/>
      <c r="M5212" s="188"/>
      <c r="N5212" s="103"/>
      <c r="O5212" s="103" t="s">
        <v>786</v>
      </c>
    </row>
    <row r="5213" spans="1:15" ht="22.5" hidden="1">
      <c r="A5213" s="103">
        <f>MAX(A$3:A5212)+1</f>
        <v>4908</v>
      </c>
      <c r="B5213" s="103">
        <v>331506009</v>
      </c>
      <c r="C5213" s="315" t="s">
        <v>8867</v>
      </c>
      <c r="D5213" s="103"/>
      <c r="E5213" s="103"/>
      <c r="F5213" s="114" t="s">
        <v>31</v>
      </c>
      <c r="G5213" s="114" t="s">
        <v>32</v>
      </c>
      <c r="H5213" s="312">
        <v>960</v>
      </c>
      <c r="I5213" s="312">
        <v>864</v>
      </c>
      <c r="J5213" s="312">
        <v>777.6</v>
      </c>
      <c r="K5213" s="103"/>
      <c r="L5213" s="114"/>
      <c r="M5213" s="114"/>
      <c r="N5213" s="103"/>
      <c r="O5213" s="103" t="s">
        <v>17</v>
      </c>
    </row>
    <row r="5214" spans="1:15" ht="22.5" hidden="1">
      <c r="A5214" s="103">
        <f>MAX(A$3:A5213)+1</f>
        <v>4909</v>
      </c>
      <c r="B5214" s="103" t="s">
        <v>8868</v>
      </c>
      <c r="C5214" s="315" t="s">
        <v>8869</v>
      </c>
      <c r="D5214" s="103"/>
      <c r="E5214" s="103"/>
      <c r="F5214" s="114" t="s">
        <v>31</v>
      </c>
      <c r="G5214" s="114" t="s">
        <v>3878</v>
      </c>
      <c r="H5214" s="302">
        <v>1384</v>
      </c>
      <c r="I5214" s="302">
        <v>1384</v>
      </c>
      <c r="J5214" s="302">
        <v>1384</v>
      </c>
      <c r="K5214" s="103"/>
      <c r="L5214" s="114"/>
      <c r="M5214" s="114"/>
      <c r="N5214" s="103"/>
      <c r="O5214" s="103" t="s">
        <v>17</v>
      </c>
    </row>
    <row r="5215" spans="1:15" ht="22.5" hidden="1">
      <c r="A5215" s="103">
        <f>MAX(A$3:A5214)+1</f>
        <v>4910</v>
      </c>
      <c r="B5215" s="103">
        <v>331506010</v>
      </c>
      <c r="C5215" s="315" t="s">
        <v>8870</v>
      </c>
      <c r="D5215" s="103"/>
      <c r="E5215" s="103"/>
      <c r="F5215" s="114" t="s">
        <v>31</v>
      </c>
      <c r="G5215" s="114" t="s">
        <v>32</v>
      </c>
      <c r="H5215" s="312">
        <v>1200</v>
      </c>
      <c r="I5215" s="312">
        <v>1080</v>
      </c>
      <c r="J5215" s="312">
        <v>972</v>
      </c>
      <c r="K5215" s="103"/>
      <c r="L5215" s="114"/>
      <c r="M5215" s="114"/>
      <c r="N5215" s="103"/>
      <c r="O5215" s="103" t="s">
        <v>17</v>
      </c>
    </row>
    <row r="5216" spans="1:15" ht="22.5" hidden="1">
      <c r="A5216" s="103">
        <f>MAX(A$3:A5215)+1</f>
        <v>4911</v>
      </c>
      <c r="B5216" s="103">
        <v>331506011</v>
      </c>
      <c r="C5216" s="315" t="s">
        <v>8871</v>
      </c>
      <c r="D5216" s="103"/>
      <c r="E5216" s="103"/>
      <c r="F5216" s="114" t="s">
        <v>31</v>
      </c>
      <c r="G5216" s="114" t="s">
        <v>32</v>
      </c>
      <c r="H5216" s="308">
        <v>2160</v>
      </c>
      <c r="I5216" s="308">
        <v>2160</v>
      </c>
      <c r="J5216" s="308">
        <v>2160</v>
      </c>
      <c r="K5216" s="103"/>
      <c r="L5216" s="188"/>
      <c r="M5216" s="188"/>
      <c r="N5216" s="103"/>
      <c r="O5216" s="103" t="s">
        <v>786</v>
      </c>
    </row>
    <row r="5217" spans="1:15" ht="22.5" hidden="1">
      <c r="A5217" s="103">
        <f>MAX(A$3:A5216)+1</f>
        <v>4912</v>
      </c>
      <c r="B5217" s="103">
        <v>331506012</v>
      </c>
      <c r="C5217" s="315" t="s">
        <v>8872</v>
      </c>
      <c r="D5217" s="103"/>
      <c r="E5217" s="103"/>
      <c r="F5217" s="114" t="s">
        <v>31</v>
      </c>
      <c r="G5217" s="114" t="s">
        <v>32</v>
      </c>
      <c r="H5217" s="302">
        <v>2448</v>
      </c>
      <c r="I5217" s="302">
        <v>2448</v>
      </c>
      <c r="J5217" s="302">
        <v>2448</v>
      </c>
      <c r="K5217" s="103"/>
      <c r="L5217" s="126"/>
      <c r="M5217" s="126"/>
      <c r="N5217" s="103"/>
      <c r="O5217" s="103" t="s">
        <v>17</v>
      </c>
    </row>
    <row r="5218" spans="1:15" ht="22.5" hidden="1">
      <c r="A5218" s="103">
        <f>MAX(A$3:A5217)+1</f>
        <v>4913</v>
      </c>
      <c r="B5218" s="103">
        <v>331506013</v>
      </c>
      <c r="C5218" s="315" t="s">
        <v>8873</v>
      </c>
      <c r="D5218" s="103"/>
      <c r="E5218" s="103"/>
      <c r="F5218" s="114" t="s">
        <v>31</v>
      </c>
      <c r="G5218" s="114" t="s">
        <v>32</v>
      </c>
      <c r="H5218" s="308">
        <v>2800</v>
      </c>
      <c r="I5218" s="308">
        <v>2800</v>
      </c>
      <c r="J5218" s="308">
        <v>2800</v>
      </c>
      <c r="K5218" s="103"/>
      <c r="L5218" s="188"/>
      <c r="M5218" s="188"/>
      <c r="N5218" s="103"/>
      <c r="O5218" s="103" t="s">
        <v>786</v>
      </c>
    </row>
    <row r="5219" spans="1:15" ht="22.5" hidden="1">
      <c r="A5219" s="103">
        <f>MAX(A$3:A5218)+1</f>
        <v>4914</v>
      </c>
      <c r="B5219" s="103">
        <v>331506014</v>
      </c>
      <c r="C5219" s="315" t="s">
        <v>8874</v>
      </c>
      <c r="D5219" s="103"/>
      <c r="E5219" s="103"/>
      <c r="F5219" s="114" t="s">
        <v>31</v>
      </c>
      <c r="G5219" s="114" t="s">
        <v>32</v>
      </c>
      <c r="H5219" s="312">
        <v>1320</v>
      </c>
      <c r="I5219" s="312">
        <v>1188</v>
      </c>
      <c r="J5219" s="312">
        <v>1069.2</v>
      </c>
      <c r="K5219" s="103"/>
      <c r="L5219" s="114"/>
      <c r="M5219" s="114"/>
      <c r="N5219" s="103"/>
      <c r="O5219" s="103" t="s">
        <v>17</v>
      </c>
    </row>
    <row r="5220" spans="1:15" ht="22.5" hidden="1">
      <c r="A5220" s="103">
        <f>MAX(A$3:A5219)+1</f>
        <v>4915</v>
      </c>
      <c r="B5220" s="103">
        <v>331506015</v>
      </c>
      <c r="C5220" s="315" t="s">
        <v>8875</v>
      </c>
      <c r="D5220" s="103"/>
      <c r="E5220" s="103"/>
      <c r="F5220" s="114" t="s">
        <v>31</v>
      </c>
      <c r="G5220" s="114" t="s">
        <v>32</v>
      </c>
      <c r="H5220" s="312">
        <v>840</v>
      </c>
      <c r="I5220" s="312">
        <v>756</v>
      </c>
      <c r="J5220" s="312">
        <v>680.4</v>
      </c>
      <c r="K5220" s="103"/>
      <c r="L5220" s="114"/>
      <c r="M5220" s="114"/>
      <c r="N5220" s="103"/>
      <c r="O5220" s="103" t="s">
        <v>17</v>
      </c>
    </row>
    <row r="5221" spans="1:15" ht="22.5" hidden="1">
      <c r="A5221" s="103">
        <f>MAX(A$3:A5220)+1</f>
        <v>4916</v>
      </c>
      <c r="B5221" s="103">
        <v>331506016</v>
      </c>
      <c r="C5221" s="315" t="s">
        <v>8876</v>
      </c>
      <c r="D5221" s="103" t="s">
        <v>8877</v>
      </c>
      <c r="E5221" s="103"/>
      <c r="F5221" s="114" t="s">
        <v>31</v>
      </c>
      <c r="G5221" s="114" t="s">
        <v>32</v>
      </c>
      <c r="H5221" s="308">
        <v>2224</v>
      </c>
      <c r="I5221" s="308">
        <v>2224</v>
      </c>
      <c r="J5221" s="308">
        <v>2224</v>
      </c>
      <c r="K5221" s="103"/>
      <c r="L5221" s="188"/>
      <c r="M5221" s="188"/>
      <c r="N5221" s="103"/>
      <c r="O5221" s="103" t="s">
        <v>786</v>
      </c>
    </row>
    <row r="5222" spans="1:15" ht="22.5" hidden="1">
      <c r="A5222" s="103">
        <f>MAX(A$3:A5221)+1</f>
        <v>4917</v>
      </c>
      <c r="B5222" s="103">
        <v>331506017</v>
      </c>
      <c r="C5222" s="315" t="s">
        <v>8878</v>
      </c>
      <c r="D5222" s="103" t="s">
        <v>8879</v>
      </c>
      <c r="E5222" s="103"/>
      <c r="F5222" s="114" t="s">
        <v>31</v>
      </c>
      <c r="G5222" s="114" t="s">
        <v>32</v>
      </c>
      <c r="H5222" s="312">
        <v>1320</v>
      </c>
      <c r="I5222" s="312">
        <v>1188</v>
      </c>
      <c r="J5222" s="312">
        <v>1069.2</v>
      </c>
      <c r="K5222" s="103"/>
      <c r="L5222" s="114"/>
      <c r="M5222" s="114"/>
      <c r="N5222" s="103"/>
      <c r="O5222" s="103" t="s">
        <v>17</v>
      </c>
    </row>
    <row r="5223" spans="1:15" ht="22.5" hidden="1">
      <c r="A5223" s="103">
        <f>MAX(A$3:A5222)+1</f>
        <v>4918</v>
      </c>
      <c r="B5223" s="103">
        <v>331506018</v>
      </c>
      <c r="C5223" s="315" t="s">
        <v>8880</v>
      </c>
      <c r="D5223" s="103" t="s">
        <v>8881</v>
      </c>
      <c r="E5223" s="103"/>
      <c r="F5223" s="114" t="s">
        <v>31</v>
      </c>
      <c r="G5223" s="114" t="s">
        <v>32</v>
      </c>
      <c r="H5223" s="312">
        <v>840</v>
      </c>
      <c r="I5223" s="312">
        <v>756</v>
      </c>
      <c r="J5223" s="312">
        <v>680.4</v>
      </c>
      <c r="K5223" s="103"/>
      <c r="L5223" s="114"/>
      <c r="M5223" s="114"/>
      <c r="N5223" s="103"/>
      <c r="O5223" s="103" t="s">
        <v>17</v>
      </c>
    </row>
    <row r="5224" spans="1:15" ht="22.5" hidden="1">
      <c r="A5224" s="103">
        <f>MAX(A$3:A5223)+1</f>
        <v>4919</v>
      </c>
      <c r="B5224" s="103">
        <v>331506019</v>
      </c>
      <c r="C5224" s="315" t="s">
        <v>8882</v>
      </c>
      <c r="D5224" s="103" t="s">
        <v>8750</v>
      </c>
      <c r="E5224" s="103"/>
      <c r="F5224" s="114" t="s">
        <v>31</v>
      </c>
      <c r="G5224" s="114" t="s">
        <v>32</v>
      </c>
      <c r="H5224" s="308">
        <v>2816</v>
      </c>
      <c r="I5224" s="308">
        <v>2816</v>
      </c>
      <c r="J5224" s="308">
        <v>2816</v>
      </c>
      <c r="K5224" s="103"/>
      <c r="L5224" s="188"/>
      <c r="M5224" s="188"/>
      <c r="N5224" s="103"/>
      <c r="O5224" s="103" t="s">
        <v>786</v>
      </c>
    </row>
    <row r="5225" spans="1:15" ht="22.5" hidden="1">
      <c r="A5225" s="103">
        <f>MAX(A$3:A5224)+1</f>
        <v>4920</v>
      </c>
      <c r="B5225" s="103" t="s">
        <v>8883</v>
      </c>
      <c r="C5225" s="315" t="s">
        <v>8884</v>
      </c>
      <c r="D5225" s="103"/>
      <c r="E5225" s="103"/>
      <c r="F5225" s="114" t="s">
        <v>31</v>
      </c>
      <c r="G5225" s="114" t="s">
        <v>1321</v>
      </c>
      <c r="H5225" s="188">
        <v>1970</v>
      </c>
      <c r="I5225" s="188">
        <v>1970</v>
      </c>
      <c r="J5225" s="188">
        <v>1970</v>
      </c>
      <c r="K5225" s="103"/>
      <c r="L5225" s="188"/>
      <c r="M5225" s="188"/>
      <c r="N5225" s="103"/>
      <c r="O5225" s="103" t="s">
        <v>786</v>
      </c>
    </row>
    <row r="5226" spans="1:15" ht="22.5" hidden="1">
      <c r="A5226" s="103">
        <f>MAX(A$3:A5225)+1</f>
        <v>4921</v>
      </c>
      <c r="B5226" s="103">
        <v>331506020</v>
      </c>
      <c r="C5226" s="315" t="s">
        <v>8885</v>
      </c>
      <c r="D5226" s="103" t="s">
        <v>8886</v>
      </c>
      <c r="E5226" s="103"/>
      <c r="F5226" s="114" t="s">
        <v>31</v>
      </c>
      <c r="G5226" s="114" t="s">
        <v>32</v>
      </c>
      <c r="H5226" s="308">
        <v>2800</v>
      </c>
      <c r="I5226" s="308">
        <v>2800</v>
      </c>
      <c r="J5226" s="308">
        <v>2800</v>
      </c>
      <c r="K5226" s="103"/>
      <c r="L5226" s="188"/>
      <c r="M5226" s="188"/>
      <c r="N5226" s="103"/>
      <c r="O5226" s="103" t="s">
        <v>786</v>
      </c>
    </row>
    <row r="5227" spans="1:15" ht="22.5" hidden="1">
      <c r="A5227" s="103">
        <f>MAX(A$3:A5226)+1</f>
        <v>4922</v>
      </c>
      <c r="B5227" s="103">
        <v>331506021</v>
      </c>
      <c r="C5227" s="103" t="s">
        <v>8887</v>
      </c>
      <c r="D5227" s="103"/>
      <c r="E5227" s="103"/>
      <c r="F5227" s="114" t="s">
        <v>31</v>
      </c>
      <c r="G5227" s="114" t="s">
        <v>32</v>
      </c>
      <c r="H5227" s="308">
        <v>2080</v>
      </c>
      <c r="I5227" s="308">
        <v>2080</v>
      </c>
      <c r="J5227" s="308">
        <v>2080</v>
      </c>
      <c r="K5227" s="103"/>
      <c r="L5227" s="188"/>
      <c r="M5227" s="188"/>
      <c r="N5227" s="103"/>
      <c r="O5227" s="103" t="s">
        <v>786</v>
      </c>
    </row>
    <row r="5228" spans="1:15" ht="22.5" hidden="1">
      <c r="A5228" s="103">
        <f>MAX(A$3:A5227)+1</f>
        <v>4923</v>
      </c>
      <c r="B5228" s="103">
        <v>331506022</v>
      </c>
      <c r="C5228" s="315" t="s">
        <v>8888</v>
      </c>
      <c r="D5228" s="103"/>
      <c r="E5228" s="103"/>
      <c r="F5228" s="114" t="s">
        <v>31</v>
      </c>
      <c r="G5228" s="114" t="s">
        <v>32</v>
      </c>
      <c r="H5228" s="312">
        <v>960</v>
      </c>
      <c r="I5228" s="312">
        <v>864</v>
      </c>
      <c r="J5228" s="312">
        <v>777.6</v>
      </c>
      <c r="K5228" s="103"/>
      <c r="L5228" s="114"/>
      <c r="M5228" s="114"/>
      <c r="N5228" s="103"/>
      <c r="O5228" s="103" t="s">
        <v>17</v>
      </c>
    </row>
    <row r="5229" spans="1:15" ht="22.5" hidden="1">
      <c r="A5229" s="103">
        <f>MAX(A$3:A5228)+1</f>
        <v>4924</v>
      </c>
      <c r="B5229" s="103" t="s">
        <v>8889</v>
      </c>
      <c r="C5229" s="181" t="s">
        <v>721</v>
      </c>
      <c r="D5229" s="103"/>
      <c r="E5229" s="103"/>
      <c r="F5229" s="114" t="s">
        <v>31</v>
      </c>
      <c r="G5229" s="114" t="s">
        <v>32</v>
      </c>
      <c r="H5229" s="302">
        <v>600</v>
      </c>
      <c r="I5229" s="302">
        <v>600</v>
      </c>
      <c r="J5229" s="302">
        <v>600</v>
      </c>
      <c r="K5229" s="244" t="s">
        <v>721</v>
      </c>
      <c r="L5229" s="114"/>
      <c r="M5229" s="114"/>
      <c r="N5229" s="103"/>
      <c r="O5229" s="103" t="s">
        <v>17</v>
      </c>
    </row>
    <row r="5230" spans="1:15" ht="22.5" hidden="1">
      <c r="A5230" s="103">
        <f>MAX(A$3:A5229)+1</f>
        <v>4925</v>
      </c>
      <c r="B5230" s="103">
        <v>331506023</v>
      </c>
      <c r="C5230" s="164" t="s">
        <v>8890</v>
      </c>
      <c r="D5230" s="103"/>
      <c r="E5230" s="103"/>
      <c r="F5230" s="114" t="s">
        <v>31</v>
      </c>
      <c r="G5230" s="114" t="s">
        <v>32</v>
      </c>
      <c r="H5230" s="302">
        <v>1560</v>
      </c>
      <c r="I5230" s="302">
        <v>1560</v>
      </c>
      <c r="J5230" s="302">
        <v>1560</v>
      </c>
      <c r="K5230" s="103"/>
      <c r="L5230" s="114"/>
      <c r="M5230" s="114"/>
      <c r="N5230" s="103"/>
      <c r="O5230" s="103" t="s">
        <v>17</v>
      </c>
    </row>
    <row r="5231" spans="1:15" ht="22.5" hidden="1">
      <c r="A5231" s="103">
        <f>MAX(A$3:A5230)+1</f>
        <v>4926</v>
      </c>
      <c r="B5231" s="103">
        <v>331506024</v>
      </c>
      <c r="C5231" s="164" t="s">
        <v>8891</v>
      </c>
      <c r="D5231" s="103" t="s">
        <v>8892</v>
      </c>
      <c r="E5231" s="103"/>
      <c r="F5231" s="114" t="s">
        <v>31</v>
      </c>
      <c r="G5231" s="114" t="s">
        <v>32</v>
      </c>
      <c r="H5231" s="188">
        <v>2035</v>
      </c>
      <c r="I5231" s="188">
        <v>2035</v>
      </c>
      <c r="J5231" s="188">
        <v>2035</v>
      </c>
      <c r="K5231" s="103"/>
      <c r="L5231" s="188"/>
      <c r="M5231" s="188"/>
      <c r="N5231" s="103"/>
      <c r="O5231" s="103" t="s">
        <v>786</v>
      </c>
    </row>
    <row r="5232" spans="1:15" ht="22.5" hidden="1">
      <c r="A5232" s="103">
        <f>MAX(A$3:A5231)+1</f>
        <v>4927</v>
      </c>
      <c r="B5232" s="103">
        <v>331506025</v>
      </c>
      <c r="C5232" s="315" t="s">
        <v>8893</v>
      </c>
      <c r="D5232" s="103" t="s">
        <v>8894</v>
      </c>
      <c r="E5232" s="103"/>
      <c r="F5232" s="114" t="s">
        <v>31</v>
      </c>
      <c r="G5232" s="114" t="s">
        <v>32</v>
      </c>
      <c r="H5232" s="188">
        <v>2845</v>
      </c>
      <c r="I5232" s="188">
        <v>2845</v>
      </c>
      <c r="J5232" s="188">
        <v>2845</v>
      </c>
      <c r="K5232" s="103"/>
      <c r="L5232" s="188"/>
      <c r="M5232" s="188"/>
      <c r="N5232" s="103"/>
      <c r="O5232" s="103" t="s">
        <v>786</v>
      </c>
    </row>
    <row r="5233" spans="1:15" ht="22.5" hidden="1">
      <c r="A5233" s="103">
        <f>MAX(A$3:A5232)+1</f>
        <v>4928</v>
      </c>
      <c r="B5233" s="103">
        <v>331506026</v>
      </c>
      <c r="C5233" s="315" t="s">
        <v>8895</v>
      </c>
      <c r="D5233" s="103"/>
      <c r="E5233" s="103"/>
      <c r="F5233" s="114" t="s">
        <v>31</v>
      </c>
      <c r="G5233" s="114" t="s">
        <v>3878</v>
      </c>
      <c r="H5233" s="302">
        <v>1440</v>
      </c>
      <c r="I5233" s="302">
        <v>1440</v>
      </c>
      <c r="J5233" s="302">
        <v>1440</v>
      </c>
      <c r="K5233" s="103"/>
      <c r="L5233" s="114"/>
      <c r="M5233" s="114"/>
      <c r="N5233" s="103"/>
      <c r="O5233" s="103" t="s">
        <v>17</v>
      </c>
    </row>
    <row r="5234" spans="1:15" ht="11.25" hidden="1">
      <c r="A5234" s="103">
        <f>MAX(A$3:A5233)+1</f>
        <v>4929</v>
      </c>
      <c r="B5234" s="103">
        <v>331506027</v>
      </c>
      <c r="C5234" s="103" t="s">
        <v>8896</v>
      </c>
      <c r="D5234" s="103" t="s">
        <v>8897</v>
      </c>
      <c r="E5234" s="103"/>
      <c r="F5234" s="114" t="s">
        <v>31</v>
      </c>
      <c r="G5234" s="114" t="s">
        <v>3878</v>
      </c>
      <c r="H5234" s="302">
        <v>2400</v>
      </c>
      <c r="I5234" s="302">
        <v>2400</v>
      </c>
      <c r="J5234" s="302">
        <v>2400</v>
      </c>
      <c r="K5234" s="103"/>
      <c r="L5234" s="114"/>
      <c r="M5234" s="114"/>
      <c r="N5234" s="114"/>
      <c r="O5234" s="103" t="s">
        <v>94</v>
      </c>
    </row>
    <row r="5235" spans="1:15" ht="22.5" hidden="1">
      <c r="A5235" s="103">
        <f>MAX(A$3:A5234)+1</f>
        <v>4930</v>
      </c>
      <c r="B5235" s="103">
        <v>331506028</v>
      </c>
      <c r="C5235" s="103" t="s">
        <v>8898</v>
      </c>
      <c r="D5235" s="103" t="s">
        <v>8899</v>
      </c>
      <c r="E5235" s="103"/>
      <c r="F5235" s="114" t="s">
        <v>23</v>
      </c>
      <c r="G5235" s="114" t="s">
        <v>32</v>
      </c>
      <c r="H5235" s="302" t="s">
        <v>56</v>
      </c>
      <c r="I5235" s="302" t="s">
        <v>56</v>
      </c>
      <c r="J5235" s="302" t="s">
        <v>56</v>
      </c>
      <c r="K5235" s="103"/>
      <c r="L5235" s="114"/>
      <c r="M5235" s="114"/>
      <c r="N5235" s="114"/>
      <c r="O5235" s="103" t="s">
        <v>94</v>
      </c>
    </row>
    <row r="5236" spans="1:15" ht="45" hidden="1">
      <c r="A5236" s="103">
        <f>MAX(A$3:A5235)+1</f>
        <v>4931</v>
      </c>
      <c r="B5236" s="103">
        <v>331506029</v>
      </c>
      <c r="C5236" s="103" t="s">
        <v>8900</v>
      </c>
      <c r="D5236" s="103" t="s">
        <v>8901</v>
      </c>
      <c r="E5236" s="103"/>
      <c r="F5236" s="114" t="s">
        <v>23</v>
      </c>
      <c r="G5236" s="114" t="s">
        <v>719</v>
      </c>
      <c r="H5236" s="302" t="s">
        <v>56</v>
      </c>
      <c r="I5236" s="302" t="s">
        <v>56</v>
      </c>
      <c r="J5236" s="302" t="s">
        <v>56</v>
      </c>
      <c r="K5236" s="103"/>
      <c r="L5236" s="114"/>
      <c r="M5236" s="114"/>
      <c r="N5236" s="114"/>
      <c r="O5236" s="103" t="s">
        <v>94</v>
      </c>
    </row>
    <row r="5237" spans="1:15" s="87" customFormat="1" ht="22.5" hidden="1">
      <c r="A5237" s="103"/>
      <c r="B5237" s="103">
        <v>331507</v>
      </c>
      <c r="C5237" s="103" t="s">
        <v>8902</v>
      </c>
      <c r="D5237" s="103"/>
      <c r="E5237" s="103" t="s">
        <v>8740</v>
      </c>
      <c r="F5237" s="114"/>
      <c r="G5237" s="114"/>
      <c r="H5237" s="302"/>
      <c r="I5237" s="302"/>
      <c r="J5237" s="302"/>
      <c r="K5237" s="103"/>
      <c r="L5237" s="114"/>
      <c r="M5237" s="114"/>
      <c r="N5237" s="103"/>
      <c r="O5237" s="103" t="s">
        <v>17</v>
      </c>
    </row>
    <row r="5238" spans="1:15" ht="22.5" hidden="1">
      <c r="A5238" s="103">
        <f>MAX(A$3:A5237)+1</f>
        <v>4932</v>
      </c>
      <c r="B5238" s="103">
        <v>331507001</v>
      </c>
      <c r="C5238" s="315" t="s">
        <v>8903</v>
      </c>
      <c r="D5238" s="103" t="s">
        <v>8904</v>
      </c>
      <c r="E5238" s="103"/>
      <c r="F5238" s="114" t="s">
        <v>36</v>
      </c>
      <c r="G5238" s="114" t="s">
        <v>32</v>
      </c>
      <c r="H5238" s="308">
        <v>3611</v>
      </c>
      <c r="I5238" s="308">
        <v>3611</v>
      </c>
      <c r="J5238" s="308">
        <v>3611</v>
      </c>
      <c r="K5238" s="103"/>
      <c r="L5238" s="188"/>
      <c r="M5238" s="188"/>
      <c r="N5238" s="103"/>
      <c r="O5238" s="103" t="s">
        <v>786</v>
      </c>
    </row>
    <row r="5239" spans="1:15" ht="22.5" hidden="1">
      <c r="A5239" s="103">
        <f>MAX(A$3:A5238)+1</f>
        <v>4933</v>
      </c>
      <c r="B5239" s="103" t="s">
        <v>8905</v>
      </c>
      <c r="C5239" s="181" t="s">
        <v>8906</v>
      </c>
      <c r="D5239" s="103"/>
      <c r="E5239" s="103"/>
      <c r="F5239" s="114" t="s">
        <v>36</v>
      </c>
      <c r="G5239" s="114" t="s">
        <v>32</v>
      </c>
      <c r="H5239" s="302">
        <v>300</v>
      </c>
      <c r="I5239" s="302">
        <v>300</v>
      </c>
      <c r="J5239" s="302">
        <v>300</v>
      </c>
      <c r="K5239" s="244" t="s">
        <v>8906</v>
      </c>
      <c r="L5239" s="114"/>
      <c r="M5239" s="114"/>
      <c r="N5239" s="103"/>
      <c r="O5239" s="103" t="s">
        <v>17</v>
      </c>
    </row>
    <row r="5240" spans="1:15" ht="22.5" hidden="1">
      <c r="A5240" s="103">
        <f>MAX(A$3:A5239)+1</f>
        <v>4934</v>
      </c>
      <c r="B5240" s="103">
        <v>331507002</v>
      </c>
      <c r="C5240" s="315" t="s">
        <v>8907</v>
      </c>
      <c r="D5240" s="103"/>
      <c r="E5240" s="103"/>
      <c r="F5240" s="114" t="s">
        <v>36</v>
      </c>
      <c r="G5240" s="114" t="s">
        <v>32</v>
      </c>
      <c r="H5240" s="308">
        <v>2400</v>
      </c>
      <c r="I5240" s="308">
        <v>2400</v>
      </c>
      <c r="J5240" s="308">
        <v>2400</v>
      </c>
      <c r="K5240" s="244"/>
      <c r="L5240" s="188"/>
      <c r="M5240" s="188"/>
      <c r="N5240" s="103"/>
      <c r="O5240" s="103" t="s">
        <v>786</v>
      </c>
    </row>
    <row r="5241" spans="1:15" ht="22.5" hidden="1">
      <c r="A5241" s="103">
        <f>MAX(A$3:A5240)+1</f>
        <v>4935</v>
      </c>
      <c r="B5241" s="103">
        <v>331507003</v>
      </c>
      <c r="C5241" s="315" t="s">
        <v>8908</v>
      </c>
      <c r="D5241" s="103"/>
      <c r="E5241" s="103"/>
      <c r="F5241" s="114" t="s">
        <v>36</v>
      </c>
      <c r="G5241" s="114" t="s">
        <v>32</v>
      </c>
      <c r="H5241" s="312">
        <v>1800</v>
      </c>
      <c r="I5241" s="312">
        <v>1620</v>
      </c>
      <c r="J5241" s="312">
        <v>1458</v>
      </c>
      <c r="K5241" s="244"/>
      <c r="L5241" s="114"/>
      <c r="M5241" s="114"/>
      <c r="N5241" s="103"/>
      <c r="O5241" s="103" t="s">
        <v>17</v>
      </c>
    </row>
    <row r="5242" spans="1:15" ht="22.5" hidden="1">
      <c r="A5242" s="103">
        <f>MAX(A$3:A5241)+1</f>
        <v>4936</v>
      </c>
      <c r="B5242" s="103" t="s">
        <v>8909</v>
      </c>
      <c r="C5242" s="181" t="s">
        <v>8906</v>
      </c>
      <c r="D5242" s="103"/>
      <c r="E5242" s="103"/>
      <c r="F5242" s="114" t="s">
        <v>36</v>
      </c>
      <c r="G5242" s="114" t="s">
        <v>32</v>
      </c>
      <c r="H5242" s="302">
        <v>300</v>
      </c>
      <c r="I5242" s="302">
        <v>300</v>
      </c>
      <c r="J5242" s="302">
        <v>300</v>
      </c>
      <c r="K5242" s="244" t="s">
        <v>8906</v>
      </c>
      <c r="L5242" s="114"/>
      <c r="M5242" s="114"/>
      <c r="N5242" s="103"/>
      <c r="O5242" s="103" t="s">
        <v>17</v>
      </c>
    </row>
    <row r="5243" spans="1:15" ht="22.5" hidden="1">
      <c r="A5243" s="103">
        <f>MAX(A$3:A5242)+1</f>
        <v>4937</v>
      </c>
      <c r="B5243" s="103">
        <v>331507004</v>
      </c>
      <c r="C5243" s="315" t="s">
        <v>8910</v>
      </c>
      <c r="D5243" s="103"/>
      <c r="E5243" s="103"/>
      <c r="F5243" s="114" t="s">
        <v>36</v>
      </c>
      <c r="G5243" s="114" t="s">
        <v>32</v>
      </c>
      <c r="H5243" s="312">
        <v>1800</v>
      </c>
      <c r="I5243" s="312">
        <v>1620</v>
      </c>
      <c r="J5243" s="312">
        <v>1458</v>
      </c>
      <c r="K5243" s="244"/>
      <c r="L5243" s="114"/>
      <c r="M5243" s="114"/>
      <c r="N5243" s="103"/>
      <c r="O5243" s="103" t="s">
        <v>17</v>
      </c>
    </row>
    <row r="5244" spans="1:15" ht="22.5" hidden="1">
      <c r="A5244" s="103">
        <f>MAX(A$3:A5243)+1</f>
        <v>4938</v>
      </c>
      <c r="B5244" s="103" t="s">
        <v>8911</v>
      </c>
      <c r="C5244" s="181" t="s">
        <v>8906</v>
      </c>
      <c r="D5244" s="103"/>
      <c r="E5244" s="103"/>
      <c r="F5244" s="114" t="s">
        <v>36</v>
      </c>
      <c r="G5244" s="114" t="s">
        <v>32</v>
      </c>
      <c r="H5244" s="302">
        <v>300</v>
      </c>
      <c r="I5244" s="302">
        <v>300</v>
      </c>
      <c r="J5244" s="302">
        <v>300</v>
      </c>
      <c r="K5244" s="244" t="s">
        <v>8906</v>
      </c>
      <c r="L5244" s="114"/>
      <c r="M5244" s="114"/>
      <c r="N5244" s="103"/>
      <c r="O5244" s="103" t="s">
        <v>17</v>
      </c>
    </row>
    <row r="5245" spans="1:15" ht="22.5" hidden="1">
      <c r="A5245" s="103">
        <f>MAX(A$3:A5244)+1</f>
        <v>4939</v>
      </c>
      <c r="B5245" s="103">
        <v>331507005</v>
      </c>
      <c r="C5245" s="315" t="s">
        <v>8912</v>
      </c>
      <c r="D5245" s="103"/>
      <c r="E5245" s="103"/>
      <c r="F5245" s="114" t="s">
        <v>36</v>
      </c>
      <c r="G5245" s="114" t="s">
        <v>32</v>
      </c>
      <c r="H5245" s="302">
        <v>3152</v>
      </c>
      <c r="I5245" s="302">
        <v>3152</v>
      </c>
      <c r="J5245" s="302">
        <v>3152</v>
      </c>
      <c r="K5245" s="244"/>
      <c r="L5245" s="126"/>
      <c r="M5245" s="126"/>
      <c r="N5245" s="103"/>
      <c r="O5245" s="103" t="s">
        <v>17</v>
      </c>
    </row>
    <row r="5246" spans="1:15" ht="22.5" hidden="1">
      <c r="A5246" s="103">
        <f>MAX(A$3:A5245)+1</f>
        <v>4940</v>
      </c>
      <c r="B5246" s="103" t="s">
        <v>8913</v>
      </c>
      <c r="C5246" s="181" t="s">
        <v>8906</v>
      </c>
      <c r="D5246" s="103"/>
      <c r="E5246" s="103"/>
      <c r="F5246" s="114" t="s">
        <v>36</v>
      </c>
      <c r="G5246" s="114" t="s">
        <v>32</v>
      </c>
      <c r="H5246" s="302">
        <v>300</v>
      </c>
      <c r="I5246" s="302">
        <v>300</v>
      </c>
      <c r="J5246" s="302">
        <v>300</v>
      </c>
      <c r="K5246" s="244" t="s">
        <v>8906</v>
      </c>
      <c r="L5246" s="114"/>
      <c r="M5246" s="114"/>
      <c r="N5246" s="103"/>
      <c r="O5246" s="103" t="s">
        <v>17</v>
      </c>
    </row>
    <row r="5247" spans="1:15" ht="22.5" hidden="1">
      <c r="A5247" s="103">
        <f>MAX(A$3:A5246)+1</f>
        <v>4941</v>
      </c>
      <c r="B5247" s="103">
        <v>331507006</v>
      </c>
      <c r="C5247" s="315" t="s">
        <v>8914</v>
      </c>
      <c r="D5247" s="103"/>
      <c r="E5247" s="103"/>
      <c r="F5247" s="114" t="s">
        <v>36</v>
      </c>
      <c r="G5247" s="114" t="s">
        <v>32</v>
      </c>
      <c r="H5247" s="302">
        <v>3088</v>
      </c>
      <c r="I5247" s="302">
        <v>3088</v>
      </c>
      <c r="J5247" s="302">
        <v>3088</v>
      </c>
      <c r="K5247" s="244"/>
      <c r="L5247" s="126"/>
      <c r="M5247" s="126"/>
      <c r="N5247" s="103"/>
      <c r="O5247" s="103" t="s">
        <v>17</v>
      </c>
    </row>
    <row r="5248" spans="1:15" ht="22.5" hidden="1">
      <c r="A5248" s="103">
        <f>MAX(A$3:A5247)+1</f>
        <v>4942</v>
      </c>
      <c r="B5248" s="103">
        <v>331507007</v>
      </c>
      <c r="C5248" s="315" t="s">
        <v>8915</v>
      </c>
      <c r="D5248" s="103"/>
      <c r="E5248" s="103"/>
      <c r="F5248" s="114" t="s">
        <v>36</v>
      </c>
      <c r="G5248" s="114" t="s">
        <v>32</v>
      </c>
      <c r="H5248" s="302">
        <v>3960</v>
      </c>
      <c r="I5248" s="302">
        <v>3960</v>
      </c>
      <c r="J5248" s="302">
        <v>3960</v>
      </c>
      <c r="K5248" s="244"/>
      <c r="L5248" s="126"/>
      <c r="M5248" s="126"/>
      <c r="N5248" s="103"/>
      <c r="O5248" s="103" t="s">
        <v>17</v>
      </c>
    </row>
    <row r="5249" spans="1:15" ht="22.5" hidden="1">
      <c r="A5249" s="103">
        <f>MAX(A$3:A5248)+1</f>
        <v>4943</v>
      </c>
      <c r="B5249" s="103" t="s">
        <v>8916</v>
      </c>
      <c r="C5249" s="181" t="s">
        <v>8906</v>
      </c>
      <c r="D5249" s="103"/>
      <c r="E5249" s="103"/>
      <c r="F5249" s="114" t="s">
        <v>36</v>
      </c>
      <c r="G5249" s="114" t="s">
        <v>32</v>
      </c>
      <c r="H5249" s="302">
        <v>300</v>
      </c>
      <c r="I5249" s="302">
        <v>300</v>
      </c>
      <c r="J5249" s="302">
        <v>300</v>
      </c>
      <c r="K5249" s="244" t="s">
        <v>8906</v>
      </c>
      <c r="L5249" s="114"/>
      <c r="M5249" s="114"/>
      <c r="N5249" s="103"/>
      <c r="O5249" s="103" t="s">
        <v>17</v>
      </c>
    </row>
    <row r="5250" spans="1:15" ht="22.5" hidden="1">
      <c r="A5250" s="103">
        <f>MAX(A$3:A5249)+1</f>
        <v>4944</v>
      </c>
      <c r="B5250" s="103">
        <v>331507008</v>
      </c>
      <c r="C5250" s="315" t="s">
        <v>8917</v>
      </c>
      <c r="D5250" s="103"/>
      <c r="E5250" s="103"/>
      <c r="F5250" s="114" t="s">
        <v>36</v>
      </c>
      <c r="G5250" s="114" t="s">
        <v>32</v>
      </c>
      <c r="H5250" s="312">
        <v>2384</v>
      </c>
      <c r="I5250" s="312">
        <v>2145.6</v>
      </c>
      <c r="J5250" s="312">
        <v>1931.04</v>
      </c>
      <c r="K5250" s="244"/>
      <c r="L5250" s="114"/>
      <c r="M5250" s="114"/>
      <c r="N5250" s="103"/>
      <c r="O5250" s="103" t="s">
        <v>17</v>
      </c>
    </row>
    <row r="5251" spans="1:15" ht="22.5" hidden="1">
      <c r="A5251" s="103">
        <f>MAX(A$3:A5250)+1</f>
        <v>4945</v>
      </c>
      <c r="B5251" s="103" t="s">
        <v>8918</v>
      </c>
      <c r="C5251" s="181" t="s">
        <v>8906</v>
      </c>
      <c r="D5251" s="103"/>
      <c r="E5251" s="103"/>
      <c r="F5251" s="114" t="s">
        <v>36</v>
      </c>
      <c r="G5251" s="114" t="s">
        <v>32</v>
      </c>
      <c r="H5251" s="302">
        <v>300</v>
      </c>
      <c r="I5251" s="302">
        <v>300</v>
      </c>
      <c r="J5251" s="302">
        <v>300</v>
      </c>
      <c r="K5251" s="244" t="s">
        <v>8906</v>
      </c>
      <c r="L5251" s="114"/>
      <c r="M5251" s="114"/>
      <c r="N5251" s="103"/>
      <c r="O5251" s="103" t="s">
        <v>17</v>
      </c>
    </row>
    <row r="5252" spans="1:15" ht="22.5" hidden="1">
      <c r="A5252" s="103">
        <f>MAX(A$3:A5251)+1</f>
        <v>4946</v>
      </c>
      <c r="B5252" s="103">
        <v>331507009</v>
      </c>
      <c r="C5252" s="315" t="s">
        <v>8919</v>
      </c>
      <c r="D5252" s="103"/>
      <c r="E5252" s="103"/>
      <c r="F5252" s="114" t="s">
        <v>36</v>
      </c>
      <c r="G5252" s="114" t="s">
        <v>32</v>
      </c>
      <c r="H5252" s="308">
        <v>2400</v>
      </c>
      <c r="I5252" s="308">
        <v>2400</v>
      </c>
      <c r="J5252" s="308">
        <v>2400</v>
      </c>
      <c r="K5252" s="244"/>
      <c r="L5252" s="188"/>
      <c r="M5252" s="188"/>
      <c r="N5252" s="103"/>
      <c r="O5252" s="103" t="s">
        <v>786</v>
      </c>
    </row>
    <row r="5253" spans="1:15" ht="22.5" hidden="1">
      <c r="A5253" s="103">
        <f>MAX(A$3:A5252)+1</f>
        <v>4947</v>
      </c>
      <c r="B5253" s="103" t="s">
        <v>8920</v>
      </c>
      <c r="C5253" s="181" t="s">
        <v>8906</v>
      </c>
      <c r="D5253" s="103"/>
      <c r="E5253" s="103"/>
      <c r="F5253" s="114" t="s">
        <v>36</v>
      </c>
      <c r="G5253" s="114" t="s">
        <v>32</v>
      </c>
      <c r="H5253" s="302">
        <v>300</v>
      </c>
      <c r="I5253" s="302">
        <v>300</v>
      </c>
      <c r="J5253" s="302">
        <v>300</v>
      </c>
      <c r="K5253" s="244" t="s">
        <v>8906</v>
      </c>
      <c r="L5253" s="114"/>
      <c r="M5253" s="114"/>
      <c r="N5253" s="103"/>
      <c r="O5253" s="103" t="s">
        <v>17</v>
      </c>
    </row>
    <row r="5254" spans="1:15" ht="22.5" hidden="1">
      <c r="A5254" s="103">
        <f>MAX(A$3:A5253)+1</f>
        <v>4948</v>
      </c>
      <c r="B5254" s="103">
        <v>331507010</v>
      </c>
      <c r="C5254" s="315" t="s">
        <v>8921</v>
      </c>
      <c r="D5254" s="103" t="s">
        <v>8922</v>
      </c>
      <c r="E5254" s="103"/>
      <c r="F5254" s="114" t="s">
        <v>36</v>
      </c>
      <c r="G5254" s="114" t="s">
        <v>32</v>
      </c>
      <c r="H5254" s="308">
        <v>2400</v>
      </c>
      <c r="I5254" s="308">
        <v>2400</v>
      </c>
      <c r="J5254" s="308">
        <v>2400</v>
      </c>
      <c r="K5254" s="103"/>
      <c r="L5254" s="188"/>
      <c r="M5254" s="188"/>
      <c r="N5254" s="103"/>
      <c r="O5254" s="103" t="s">
        <v>786</v>
      </c>
    </row>
    <row r="5255" spans="1:15" ht="22.5" hidden="1">
      <c r="A5255" s="103">
        <f>MAX(A$3:A5254)+1</f>
        <v>4949</v>
      </c>
      <c r="B5255" s="103">
        <v>331507011</v>
      </c>
      <c r="C5255" s="315" t="s">
        <v>8923</v>
      </c>
      <c r="D5255" s="103"/>
      <c r="E5255" s="103"/>
      <c r="F5255" s="114" t="s">
        <v>31</v>
      </c>
      <c r="G5255" s="114" t="s">
        <v>32</v>
      </c>
      <c r="H5255" s="308">
        <v>1600</v>
      </c>
      <c r="I5255" s="308">
        <v>1600</v>
      </c>
      <c r="J5255" s="308">
        <v>1600</v>
      </c>
      <c r="K5255" s="103"/>
      <c r="L5255" s="188"/>
      <c r="M5255" s="188"/>
      <c r="N5255" s="103"/>
      <c r="O5255" s="103" t="s">
        <v>786</v>
      </c>
    </row>
    <row r="5256" spans="1:15" ht="22.5" hidden="1">
      <c r="A5256" s="103">
        <f>MAX(A$3:A5255)+1</f>
        <v>4950</v>
      </c>
      <c r="B5256" s="103">
        <v>331507012</v>
      </c>
      <c r="C5256" s="164" t="s">
        <v>8924</v>
      </c>
      <c r="D5256" s="103"/>
      <c r="E5256" s="103"/>
      <c r="F5256" s="114" t="s">
        <v>31</v>
      </c>
      <c r="G5256" s="114" t="s">
        <v>32</v>
      </c>
      <c r="H5256" s="302">
        <v>1992</v>
      </c>
      <c r="I5256" s="302">
        <v>1992</v>
      </c>
      <c r="J5256" s="302">
        <v>1992</v>
      </c>
      <c r="K5256" s="103"/>
      <c r="L5256" s="114"/>
      <c r="M5256" s="114"/>
      <c r="N5256" s="103"/>
      <c r="O5256" s="103" t="s">
        <v>17</v>
      </c>
    </row>
    <row r="5257" spans="1:15" ht="22.5" hidden="1">
      <c r="A5257" s="103">
        <f>MAX(A$3:A5256)+1</f>
        <v>4951</v>
      </c>
      <c r="B5257" s="103">
        <v>331507013</v>
      </c>
      <c r="C5257" s="164" t="s">
        <v>8925</v>
      </c>
      <c r="D5257" s="103" t="s">
        <v>8926</v>
      </c>
      <c r="E5257" s="103"/>
      <c r="F5257" s="114" t="s">
        <v>31</v>
      </c>
      <c r="G5257" s="114" t="s">
        <v>32</v>
      </c>
      <c r="H5257" s="302">
        <v>1728</v>
      </c>
      <c r="I5257" s="302">
        <v>1728</v>
      </c>
      <c r="J5257" s="302">
        <v>1728</v>
      </c>
      <c r="K5257" s="103"/>
      <c r="L5257" s="114"/>
      <c r="M5257" s="114"/>
      <c r="N5257" s="103"/>
      <c r="O5257" s="103" t="s">
        <v>17</v>
      </c>
    </row>
    <row r="5258" spans="1:15" ht="22.5" hidden="1">
      <c r="A5258" s="103">
        <f>MAX(A$3:A5257)+1</f>
        <v>4952</v>
      </c>
      <c r="B5258" s="103">
        <v>331507014</v>
      </c>
      <c r="C5258" s="164" t="s">
        <v>8927</v>
      </c>
      <c r="D5258" s="103"/>
      <c r="E5258" s="103"/>
      <c r="F5258" s="114" t="s">
        <v>31</v>
      </c>
      <c r="G5258" s="114" t="s">
        <v>32</v>
      </c>
      <c r="H5258" s="302">
        <v>4600</v>
      </c>
      <c r="I5258" s="302">
        <v>4600</v>
      </c>
      <c r="J5258" s="302">
        <v>4600</v>
      </c>
      <c r="K5258" s="103"/>
      <c r="L5258" s="126"/>
      <c r="M5258" s="126"/>
      <c r="N5258" s="103"/>
      <c r="O5258" s="103" t="s">
        <v>17</v>
      </c>
    </row>
    <row r="5259" spans="1:15" s="87" customFormat="1" ht="22.5" hidden="1">
      <c r="A5259" s="103"/>
      <c r="B5259" s="103">
        <v>331508</v>
      </c>
      <c r="C5259" s="103" t="s">
        <v>8928</v>
      </c>
      <c r="D5259" s="103"/>
      <c r="E5259" s="103"/>
      <c r="F5259" s="114"/>
      <c r="G5259" s="114"/>
      <c r="H5259" s="302"/>
      <c r="I5259" s="302"/>
      <c r="J5259" s="302"/>
      <c r="K5259" s="103"/>
      <c r="L5259" s="114"/>
      <c r="M5259" s="114"/>
      <c r="N5259" s="103"/>
      <c r="O5259" s="103" t="s">
        <v>17</v>
      </c>
    </row>
    <row r="5260" spans="1:15" ht="22.5" hidden="1">
      <c r="A5260" s="103">
        <f>MAX(A$3:A5259)+1</f>
        <v>4953</v>
      </c>
      <c r="B5260" s="103">
        <v>331508001</v>
      </c>
      <c r="C5260" s="315" t="s">
        <v>8929</v>
      </c>
      <c r="D5260" s="103"/>
      <c r="E5260" s="103"/>
      <c r="F5260" s="114" t="s">
        <v>31</v>
      </c>
      <c r="G5260" s="114" t="s">
        <v>32</v>
      </c>
      <c r="H5260" s="302">
        <v>2528</v>
      </c>
      <c r="I5260" s="302">
        <v>2528</v>
      </c>
      <c r="J5260" s="302">
        <v>2528</v>
      </c>
      <c r="K5260" s="103"/>
      <c r="L5260" s="126"/>
      <c r="M5260" s="126"/>
      <c r="N5260" s="103"/>
      <c r="O5260" s="103" t="s">
        <v>17</v>
      </c>
    </row>
    <row r="5261" spans="1:15" ht="22.5" hidden="1">
      <c r="A5261" s="103">
        <f>MAX(A$3:A5260)+1</f>
        <v>4954</v>
      </c>
      <c r="B5261" s="103">
        <v>331508002</v>
      </c>
      <c r="C5261" s="315" t="s">
        <v>8930</v>
      </c>
      <c r="D5261" s="103"/>
      <c r="E5261" s="103"/>
      <c r="F5261" s="114" t="s">
        <v>36</v>
      </c>
      <c r="G5261" s="114" t="s">
        <v>32</v>
      </c>
      <c r="H5261" s="308">
        <v>2000</v>
      </c>
      <c r="I5261" s="308">
        <v>2000</v>
      </c>
      <c r="J5261" s="308">
        <v>2000</v>
      </c>
      <c r="K5261" s="103"/>
      <c r="L5261" s="188"/>
      <c r="M5261" s="188"/>
      <c r="N5261" s="103"/>
      <c r="O5261" s="103" t="s">
        <v>786</v>
      </c>
    </row>
    <row r="5262" spans="1:15" ht="22.5" hidden="1">
      <c r="A5262" s="103">
        <f>MAX(A$3:A5261)+1</f>
        <v>4955</v>
      </c>
      <c r="B5262" s="103">
        <v>331508003</v>
      </c>
      <c r="C5262" s="315" t="s">
        <v>8931</v>
      </c>
      <c r="D5262" s="103"/>
      <c r="E5262" s="103"/>
      <c r="F5262" s="114" t="s">
        <v>31</v>
      </c>
      <c r="G5262" s="114" t="s">
        <v>32</v>
      </c>
      <c r="H5262" s="308">
        <v>1520</v>
      </c>
      <c r="I5262" s="308">
        <v>1520</v>
      </c>
      <c r="J5262" s="308">
        <v>1520</v>
      </c>
      <c r="K5262" s="103"/>
      <c r="L5262" s="188"/>
      <c r="M5262" s="188"/>
      <c r="N5262" s="103"/>
      <c r="O5262" s="103" t="s">
        <v>786</v>
      </c>
    </row>
    <row r="5263" spans="1:15" ht="22.5" hidden="1">
      <c r="A5263" s="103">
        <f>MAX(A$3:A5262)+1</f>
        <v>4956</v>
      </c>
      <c r="B5263" s="103">
        <v>331508004</v>
      </c>
      <c r="C5263" s="315" t="s">
        <v>8932</v>
      </c>
      <c r="D5263" s="103"/>
      <c r="E5263" s="103"/>
      <c r="F5263" s="114" t="s">
        <v>31</v>
      </c>
      <c r="G5263" s="114" t="s">
        <v>32</v>
      </c>
      <c r="H5263" s="308">
        <v>2400</v>
      </c>
      <c r="I5263" s="308">
        <v>2400</v>
      </c>
      <c r="J5263" s="308">
        <v>2400</v>
      </c>
      <c r="K5263" s="103"/>
      <c r="L5263" s="188"/>
      <c r="M5263" s="188"/>
      <c r="N5263" s="103"/>
      <c r="O5263" s="103" t="s">
        <v>786</v>
      </c>
    </row>
    <row r="5264" spans="1:15" ht="22.5" hidden="1">
      <c r="A5264" s="103">
        <f>MAX(A$3:A5263)+1</f>
        <v>4957</v>
      </c>
      <c r="B5264" s="103">
        <v>331508005</v>
      </c>
      <c r="C5264" s="315" t="s">
        <v>8933</v>
      </c>
      <c r="D5264" s="103"/>
      <c r="E5264" s="103"/>
      <c r="F5264" s="114" t="s">
        <v>36</v>
      </c>
      <c r="G5264" s="114" t="s">
        <v>32</v>
      </c>
      <c r="H5264" s="308">
        <v>3200</v>
      </c>
      <c r="I5264" s="308">
        <v>3200</v>
      </c>
      <c r="J5264" s="308">
        <v>3200</v>
      </c>
      <c r="K5264" s="103"/>
      <c r="L5264" s="188"/>
      <c r="M5264" s="188"/>
      <c r="N5264" s="103"/>
      <c r="O5264" s="103" t="s">
        <v>786</v>
      </c>
    </row>
    <row r="5265" spans="1:15" ht="33.75" hidden="1" customHeight="1">
      <c r="A5265" s="103">
        <f>MAX(A$3:A5264)+1</f>
        <v>4958</v>
      </c>
      <c r="B5265" s="103">
        <v>331508006</v>
      </c>
      <c r="C5265" s="332" t="s">
        <v>8934</v>
      </c>
      <c r="D5265" s="103" t="s">
        <v>8935</v>
      </c>
      <c r="E5265" s="103"/>
      <c r="F5265" s="118" t="s">
        <v>23</v>
      </c>
      <c r="G5265" s="188" t="s">
        <v>32</v>
      </c>
      <c r="H5265" s="373" t="s">
        <v>56</v>
      </c>
      <c r="I5265" s="374"/>
      <c r="J5265" s="375"/>
      <c r="K5265" s="104"/>
      <c r="L5265" s="114"/>
      <c r="M5265" s="114"/>
      <c r="N5265" s="103"/>
      <c r="O5265" s="103" t="s">
        <v>492</v>
      </c>
    </row>
    <row r="5266" spans="1:15" s="87" customFormat="1" ht="22.5" hidden="1">
      <c r="A5266" s="103"/>
      <c r="B5266" s="103">
        <v>331509</v>
      </c>
      <c r="C5266" s="103" t="s">
        <v>8936</v>
      </c>
      <c r="D5266" s="103"/>
      <c r="E5266" s="103"/>
      <c r="F5266" s="114"/>
      <c r="G5266" s="114"/>
      <c r="H5266" s="302"/>
      <c r="I5266" s="302"/>
      <c r="J5266" s="302"/>
      <c r="K5266" s="103"/>
      <c r="L5266" s="114"/>
      <c r="M5266" s="114"/>
      <c r="N5266" s="103"/>
      <c r="O5266" s="103" t="s">
        <v>17</v>
      </c>
    </row>
    <row r="5267" spans="1:15" ht="22.5" hidden="1">
      <c r="A5267" s="103">
        <f>MAX(A$3:A5266)+1</f>
        <v>4959</v>
      </c>
      <c r="B5267" s="103">
        <v>331509001</v>
      </c>
      <c r="C5267" s="315" t="s">
        <v>8937</v>
      </c>
      <c r="D5267" s="103"/>
      <c r="E5267" s="103"/>
      <c r="F5267" s="114" t="s">
        <v>31</v>
      </c>
      <c r="G5267" s="114" t="s">
        <v>32</v>
      </c>
      <c r="H5267" s="312">
        <v>840</v>
      </c>
      <c r="I5267" s="312">
        <v>756</v>
      </c>
      <c r="J5267" s="312">
        <v>680.4</v>
      </c>
      <c r="K5267" s="103"/>
      <c r="L5267" s="114"/>
      <c r="M5267" s="114"/>
      <c r="N5267" s="103"/>
      <c r="O5267" s="103" t="s">
        <v>17</v>
      </c>
    </row>
    <row r="5268" spans="1:15" ht="22.5" hidden="1">
      <c r="A5268" s="103">
        <f>MAX(A$3:A5267)+1</f>
        <v>4960</v>
      </c>
      <c r="B5268" s="103">
        <v>331509002</v>
      </c>
      <c r="C5268" s="315" t="s">
        <v>8938</v>
      </c>
      <c r="D5268" s="103"/>
      <c r="E5268" s="103"/>
      <c r="F5268" s="114" t="s">
        <v>31</v>
      </c>
      <c r="G5268" s="114" t="s">
        <v>32</v>
      </c>
      <c r="H5268" s="312">
        <v>1200</v>
      </c>
      <c r="I5268" s="312">
        <v>1080</v>
      </c>
      <c r="J5268" s="312">
        <v>972</v>
      </c>
      <c r="K5268" s="103"/>
      <c r="L5268" s="114"/>
      <c r="M5268" s="114"/>
      <c r="N5268" s="103"/>
      <c r="O5268" s="103" t="s">
        <v>17</v>
      </c>
    </row>
    <row r="5269" spans="1:15" ht="22.5" hidden="1">
      <c r="A5269" s="103">
        <f>MAX(A$3:A5268)+1</f>
        <v>4961</v>
      </c>
      <c r="B5269" s="103">
        <v>331509003</v>
      </c>
      <c r="C5269" s="315" t="s">
        <v>8939</v>
      </c>
      <c r="D5269" s="103"/>
      <c r="E5269" s="103"/>
      <c r="F5269" s="114" t="s">
        <v>31</v>
      </c>
      <c r="G5269" s="114" t="s">
        <v>32</v>
      </c>
      <c r="H5269" s="312">
        <v>1200</v>
      </c>
      <c r="I5269" s="312">
        <v>1080</v>
      </c>
      <c r="J5269" s="312">
        <v>972</v>
      </c>
      <c r="K5269" s="103"/>
      <c r="L5269" s="114"/>
      <c r="M5269" s="114"/>
      <c r="N5269" s="103"/>
      <c r="O5269" s="103" t="s">
        <v>17</v>
      </c>
    </row>
    <row r="5270" spans="1:15" ht="22.5" hidden="1">
      <c r="A5270" s="103">
        <f>MAX(A$3:A5269)+1</f>
        <v>4962</v>
      </c>
      <c r="B5270" s="103">
        <v>331509004</v>
      </c>
      <c r="C5270" s="315" t="s">
        <v>8940</v>
      </c>
      <c r="D5270" s="103" t="s">
        <v>8941</v>
      </c>
      <c r="E5270" s="103"/>
      <c r="F5270" s="114" t="s">
        <v>36</v>
      </c>
      <c r="G5270" s="114" t="s">
        <v>32</v>
      </c>
      <c r="H5270" s="312">
        <v>600</v>
      </c>
      <c r="I5270" s="312">
        <v>540</v>
      </c>
      <c r="J5270" s="312">
        <v>486</v>
      </c>
      <c r="K5270" s="103"/>
      <c r="L5270" s="114"/>
      <c r="M5270" s="114"/>
      <c r="N5270" s="103"/>
      <c r="O5270" s="103" t="s">
        <v>17</v>
      </c>
    </row>
    <row r="5271" spans="1:15" ht="22.5" hidden="1">
      <c r="A5271" s="103">
        <f>MAX(A$3:A5270)+1</f>
        <v>4963</v>
      </c>
      <c r="B5271" s="103">
        <v>331509005</v>
      </c>
      <c r="C5271" s="315" t="s">
        <v>8942</v>
      </c>
      <c r="D5271" s="103"/>
      <c r="E5271" s="103"/>
      <c r="F5271" s="114" t="s">
        <v>31</v>
      </c>
      <c r="G5271" s="114" t="s">
        <v>32</v>
      </c>
      <c r="H5271" s="312">
        <v>600</v>
      </c>
      <c r="I5271" s="312">
        <v>540</v>
      </c>
      <c r="J5271" s="312">
        <v>486</v>
      </c>
      <c r="K5271" s="103"/>
      <c r="L5271" s="114"/>
      <c r="M5271" s="114"/>
      <c r="N5271" s="103"/>
      <c r="O5271" s="103" t="s">
        <v>17</v>
      </c>
    </row>
    <row r="5272" spans="1:15" ht="22.5" hidden="1">
      <c r="A5272" s="103">
        <f>MAX(A$3:A5271)+1</f>
        <v>4964</v>
      </c>
      <c r="B5272" s="103">
        <v>331509006</v>
      </c>
      <c r="C5272" s="315" t="s">
        <v>8943</v>
      </c>
      <c r="D5272" s="103" t="s">
        <v>8944</v>
      </c>
      <c r="E5272" s="103"/>
      <c r="F5272" s="114" t="s">
        <v>31</v>
      </c>
      <c r="G5272" s="114" t="s">
        <v>32</v>
      </c>
      <c r="H5272" s="312">
        <v>600</v>
      </c>
      <c r="I5272" s="312">
        <v>540</v>
      </c>
      <c r="J5272" s="312">
        <v>486</v>
      </c>
      <c r="K5272" s="103"/>
      <c r="L5272" s="114"/>
      <c r="M5272" s="114"/>
      <c r="N5272" s="103"/>
      <c r="O5272" s="103" t="s">
        <v>17</v>
      </c>
    </row>
    <row r="5273" spans="1:15" ht="22.5" hidden="1">
      <c r="A5273" s="103">
        <f>MAX(A$3:A5272)+1</f>
        <v>4965</v>
      </c>
      <c r="B5273" s="103" t="s">
        <v>8945</v>
      </c>
      <c r="C5273" s="181" t="s">
        <v>8946</v>
      </c>
      <c r="D5273" s="103"/>
      <c r="E5273" s="103"/>
      <c r="F5273" s="114" t="s">
        <v>31</v>
      </c>
      <c r="G5273" s="114" t="s">
        <v>32</v>
      </c>
      <c r="H5273" s="302">
        <v>300</v>
      </c>
      <c r="I5273" s="302">
        <v>300</v>
      </c>
      <c r="J5273" s="302">
        <v>300</v>
      </c>
      <c r="K5273" s="244" t="s">
        <v>8946</v>
      </c>
      <c r="L5273" s="114"/>
      <c r="M5273" s="114"/>
      <c r="N5273" s="103"/>
      <c r="O5273" s="103" t="s">
        <v>17</v>
      </c>
    </row>
    <row r="5274" spans="1:15" ht="22.5" hidden="1">
      <c r="A5274" s="103">
        <f>MAX(A$3:A5273)+1</f>
        <v>4966</v>
      </c>
      <c r="B5274" s="103">
        <v>331509007</v>
      </c>
      <c r="C5274" s="315" t="s">
        <v>8947</v>
      </c>
      <c r="D5274" s="103"/>
      <c r="E5274" s="103"/>
      <c r="F5274" s="114" t="s">
        <v>3112</v>
      </c>
      <c r="G5274" s="114" t="s">
        <v>32</v>
      </c>
      <c r="H5274" s="308">
        <v>1840</v>
      </c>
      <c r="I5274" s="308">
        <v>1840</v>
      </c>
      <c r="J5274" s="308">
        <v>1840</v>
      </c>
      <c r="K5274" s="105" t="s">
        <v>5969</v>
      </c>
      <c r="L5274" s="188"/>
      <c r="M5274" s="188"/>
      <c r="N5274" s="103"/>
      <c r="O5274" s="103" t="s">
        <v>786</v>
      </c>
    </row>
    <row r="5275" spans="1:15" ht="24" hidden="1">
      <c r="A5275" s="103">
        <f>MAX(A$3:A5274)+1</f>
        <v>4967</v>
      </c>
      <c r="B5275" s="103">
        <v>331509008</v>
      </c>
      <c r="C5275" s="315" t="s">
        <v>8948</v>
      </c>
      <c r="D5275" s="103"/>
      <c r="E5275" s="103"/>
      <c r="F5275" s="114" t="s">
        <v>36</v>
      </c>
      <c r="G5275" s="114" t="s">
        <v>32</v>
      </c>
      <c r="H5275" s="308">
        <v>3680</v>
      </c>
      <c r="I5275" s="308">
        <v>3680</v>
      </c>
      <c r="J5275" s="308">
        <v>3680</v>
      </c>
      <c r="K5275" s="103"/>
      <c r="L5275" s="188"/>
      <c r="M5275" s="188"/>
      <c r="N5275" s="103"/>
      <c r="O5275" s="103" t="s">
        <v>786</v>
      </c>
    </row>
    <row r="5276" spans="1:15" ht="22.5" hidden="1">
      <c r="A5276" s="103">
        <f>MAX(A$3:A5275)+1</f>
        <v>4968</v>
      </c>
      <c r="B5276" s="103">
        <v>331509009</v>
      </c>
      <c r="C5276" s="315" t="s">
        <v>8949</v>
      </c>
      <c r="D5276" s="103" t="s">
        <v>8950</v>
      </c>
      <c r="E5276" s="103"/>
      <c r="F5276" s="114" t="s">
        <v>31</v>
      </c>
      <c r="G5276" s="114" t="s">
        <v>32</v>
      </c>
      <c r="H5276" s="312">
        <v>1200</v>
      </c>
      <c r="I5276" s="312">
        <v>1080</v>
      </c>
      <c r="J5276" s="312">
        <v>972</v>
      </c>
      <c r="K5276" s="103"/>
      <c r="L5276" s="114"/>
      <c r="M5276" s="114"/>
      <c r="N5276" s="103"/>
      <c r="O5276" s="103" t="s">
        <v>17</v>
      </c>
    </row>
    <row r="5277" spans="1:15" s="87" customFormat="1" ht="22.5" hidden="1">
      <c r="A5277" s="103"/>
      <c r="B5277" s="103">
        <v>331510</v>
      </c>
      <c r="C5277" s="103" t="s">
        <v>8951</v>
      </c>
      <c r="D5277" s="103"/>
      <c r="E5277" s="103"/>
      <c r="F5277" s="114"/>
      <c r="G5277" s="114"/>
      <c r="H5277" s="302"/>
      <c r="I5277" s="302"/>
      <c r="J5277" s="302"/>
      <c r="K5277" s="103"/>
      <c r="L5277" s="114"/>
      <c r="M5277" s="114"/>
      <c r="N5277" s="103"/>
      <c r="O5277" s="103" t="s">
        <v>17</v>
      </c>
    </row>
    <row r="5278" spans="1:15" ht="22.5" hidden="1">
      <c r="A5278" s="103">
        <f>MAX(A$3:A5277)+1</f>
        <v>4969</v>
      </c>
      <c r="B5278" s="103">
        <v>331510001</v>
      </c>
      <c r="C5278" s="315" t="s">
        <v>8952</v>
      </c>
      <c r="D5278" s="103"/>
      <c r="E5278" s="103"/>
      <c r="F5278" s="114" t="s">
        <v>31</v>
      </c>
      <c r="G5278" s="114" t="s">
        <v>32</v>
      </c>
      <c r="H5278" s="312">
        <v>1200</v>
      </c>
      <c r="I5278" s="312">
        <v>1080</v>
      </c>
      <c r="J5278" s="312">
        <v>972</v>
      </c>
      <c r="K5278" s="103"/>
      <c r="L5278" s="114"/>
      <c r="M5278" s="114"/>
      <c r="N5278" s="103"/>
      <c r="O5278" s="103" t="s">
        <v>17</v>
      </c>
    </row>
    <row r="5279" spans="1:15" ht="22.5" hidden="1">
      <c r="A5279" s="103">
        <f>MAX(A$3:A5278)+1</f>
        <v>4970</v>
      </c>
      <c r="B5279" s="103">
        <v>331510002</v>
      </c>
      <c r="C5279" s="315" t="s">
        <v>8953</v>
      </c>
      <c r="D5279" s="103"/>
      <c r="E5279" s="103"/>
      <c r="F5279" s="114" t="s">
        <v>31</v>
      </c>
      <c r="G5279" s="114" t="s">
        <v>32</v>
      </c>
      <c r="H5279" s="312">
        <v>1080</v>
      </c>
      <c r="I5279" s="312">
        <v>972</v>
      </c>
      <c r="J5279" s="312">
        <v>874.8</v>
      </c>
      <c r="K5279" s="103"/>
      <c r="L5279" s="114"/>
      <c r="M5279" s="114"/>
      <c r="N5279" s="103"/>
      <c r="O5279" s="103" t="s">
        <v>17</v>
      </c>
    </row>
    <row r="5280" spans="1:15" ht="22.5" hidden="1">
      <c r="A5280" s="103">
        <f>MAX(A$3:A5279)+1</f>
        <v>4971</v>
      </c>
      <c r="B5280" s="103">
        <v>331510003</v>
      </c>
      <c r="C5280" s="315" t="s">
        <v>8954</v>
      </c>
      <c r="D5280" s="103" t="s">
        <v>8955</v>
      </c>
      <c r="E5280" s="103"/>
      <c r="F5280" s="114" t="s">
        <v>31</v>
      </c>
      <c r="G5280" s="114" t="s">
        <v>32</v>
      </c>
      <c r="H5280" s="312">
        <v>960</v>
      </c>
      <c r="I5280" s="312">
        <v>864</v>
      </c>
      <c r="J5280" s="312">
        <v>777.6</v>
      </c>
      <c r="K5280" s="103"/>
      <c r="L5280" s="114"/>
      <c r="M5280" s="114"/>
      <c r="N5280" s="103"/>
      <c r="O5280" s="103" t="s">
        <v>17</v>
      </c>
    </row>
    <row r="5281" spans="1:15" ht="22.5" hidden="1">
      <c r="A5281" s="103">
        <f>MAX(A$3:A5280)+1</f>
        <v>4972</v>
      </c>
      <c r="B5281" s="103">
        <v>331510004</v>
      </c>
      <c r="C5281" s="315" t="s">
        <v>8956</v>
      </c>
      <c r="D5281" s="103" t="s">
        <v>8574</v>
      </c>
      <c r="E5281" s="103"/>
      <c r="F5281" s="114" t="s">
        <v>31</v>
      </c>
      <c r="G5281" s="114" t="s">
        <v>32</v>
      </c>
      <c r="H5281" s="308">
        <v>2640</v>
      </c>
      <c r="I5281" s="308">
        <v>2640</v>
      </c>
      <c r="J5281" s="308">
        <v>2640</v>
      </c>
      <c r="K5281" s="103"/>
      <c r="L5281" s="188"/>
      <c r="M5281" s="188"/>
      <c r="N5281" s="103"/>
      <c r="O5281" s="103" t="s">
        <v>786</v>
      </c>
    </row>
    <row r="5282" spans="1:15" ht="22.5" hidden="1">
      <c r="A5282" s="103">
        <f>MAX(A$3:A5281)+1</f>
        <v>4973</v>
      </c>
      <c r="B5282" s="103">
        <v>331510005</v>
      </c>
      <c r="C5282" s="315" t="s">
        <v>8957</v>
      </c>
      <c r="D5282" s="103"/>
      <c r="E5282" s="103"/>
      <c r="F5282" s="114" t="s">
        <v>31</v>
      </c>
      <c r="G5282" s="114" t="s">
        <v>32</v>
      </c>
      <c r="H5282" s="308">
        <v>2080</v>
      </c>
      <c r="I5282" s="308">
        <v>2080</v>
      </c>
      <c r="J5282" s="308">
        <v>2080</v>
      </c>
      <c r="K5282" s="103"/>
      <c r="L5282" s="188"/>
      <c r="M5282" s="188"/>
      <c r="N5282" s="103"/>
      <c r="O5282" s="103" t="s">
        <v>786</v>
      </c>
    </row>
    <row r="5283" spans="1:15" ht="22.5" hidden="1">
      <c r="A5283" s="103">
        <f>MAX(A$3:A5282)+1</f>
        <v>4974</v>
      </c>
      <c r="B5283" s="103">
        <v>331510006</v>
      </c>
      <c r="C5283" s="315" t="s">
        <v>8958</v>
      </c>
      <c r="D5283" s="103"/>
      <c r="E5283" s="103"/>
      <c r="F5283" s="114" t="s">
        <v>31</v>
      </c>
      <c r="G5283" s="114" t="s">
        <v>32</v>
      </c>
      <c r="H5283" s="312">
        <v>1320</v>
      </c>
      <c r="I5283" s="312">
        <v>1188</v>
      </c>
      <c r="J5283" s="312">
        <v>1069.2</v>
      </c>
      <c r="K5283" s="103"/>
      <c r="L5283" s="114"/>
      <c r="M5283" s="114"/>
      <c r="N5283" s="103"/>
      <c r="O5283" s="103" t="s">
        <v>17</v>
      </c>
    </row>
    <row r="5284" spans="1:15" ht="22.5" hidden="1">
      <c r="A5284" s="103">
        <f>MAX(A$3:A5283)+1</f>
        <v>4975</v>
      </c>
      <c r="B5284" s="103">
        <v>331510007</v>
      </c>
      <c r="C5284" s="315" t="s">
        <v>8959</v>
      </c>
      <c r="D5284" s="103"/>
      <c r="E5284" s="103"/>
      <c r="F5284" s="114" t="s">
        <v>31</v>
      </c>
      <c r="G5284" s="114" t="s">
        <v>32</v>
      </c>
      <c r="H5284" s="312">
        <v>1320</v>
      </c>
      <c r="I5284" s="312">
        <v>1188</v>
      </c>
      <c r="J5284" s="312">
        <v>1069.2</v>
      </c>
      <c r="K5284" s="103"/>
      <c r="L5284" s="114"/>
      <c r="M5284" s="114"/>
      <c r="N5284" s="103"/>
      <c r="O5284" s="103" t="s">
        <v>17</v>
      </c>
    </row>
    <row r="5285" spans="1:15" ht="22.5" hidden="1">
      <c r="A5285" s="103">
        <f>MAX(A$3:A5284)+1</f>
        <v>4976</v>
      </c>
      <c r="B5285" s="103">
        <v>331510008</v>
      </c>
      <c r="C5285" s="315" t="s">
        <v>8960</v>
      </c>
      <c r="D5285" s="103"/>
      <c r="E5285" s="103"/>
      <c r="F5285" s="114" t="s">
        <v>31</v>
      </c>
      <c r="G5285" s="114" t="s">
        <v>32</v>
      </c>
      <c r="H5285" s="308">
        <v>2446</v>
      </c>
      <c r="I5285" s="308">
        <v>2446</v>
      </c>
      <c r="J5285" s="308">
        <v>2446</v>
      </c>
      <c r="K5285" s="103"/>
      <c r="L5285" s="188"/>
      <c r="M5285" s="188"/>
      <c r="N5285" s="103"/>
      <c r="O5285" s="103" t="s">
        <v>786</v>
      </c>
    </row>
    <row r="5286" spans="1:15" ht="22.5" hidden="1">
      <c r="A5286" s="103">
        <f>MAX(A$3:A5285)+1</f>
        <v>4977</v>
      </c>
      <c r="B5286" s="103">
        <v>331510009</v>
      </c>
      <c r="C5286" s="315" t="s">
        <v>8961</v>
      </c>
      <c r="D5286" s="103"/>
      <c r="E5286" s="103"/>
      <c r="F5286" s="114" t="s">
        <v>31</v>
      </c>
      <c r="G5286" s="114" t="s">
        <v>32</v>
      </c>
      <c r="H5286" s="312">
        <v>1320</v>
      </c>
      <c r="I5286" s="312">
        <v>1188</v>
      </c>
      <c r="J5286" s="312">
        <v>1069.2</v>
      </c>
      <c r="K5286" s="103"/>
      <c r="L5286" s="114"/>
      <c r="M5286" s="114"/>
      <c r="N5286" s="103"/>
      <c r="O5286" s="103" t="s">
        <v>17</v>
      </c>
    </row>
    <row r="5287" spans="1:15" ht="22.5" hidden="1">
      <c r="A5287" s="103">
        <f>MAX(A$3:A5286)+1</f>
        <v>4978</v>
      </c>
      <c r="B5287" s="103">
        <v>331510010</v>
      </c>
      <c r="C5287" s="315" t="s">
        <v>8962</v>
      </c>
      <c r="D5287" s="103"/>
      <c r="E5287" s="103"/>
      <c r="F5287" s="114" t="s">
        <v>31</v>
      </c>
      <c r="G5287" s="114" t="s">
        <v>32</v>
      </c>
      <c r="H5287" s="312">
        <v>1320</v>
      </c>
      <c r="I5287" s="312">
        <v>1188</v>
      </c>
      <c r="J5287" s="312">
        <v>1069.2</v>
      </c>
      <c r="K5287" s="103"/>
      <c r="L5287" s="114"/>
      <c r="M5287" s="114"/>
      <c r="N5287" s="103"/>
      <c r="O5287" s="103" t="s">
        <v>17</v>
      </c>
    </row>
    <row r="5288" spans="1:15" ht="22.5" hidden="1">
      <c r="A5288" s="103">
        <f>MAX(A$3:A5287)+1</f>
        <v>4979</v>
      </c>
      <c r="B5288" s="133">
        <v>331510012</v>
      </c>
      <c r="C5288" s="224" t="s">
        <v>8963</v>
      </c>
      <c r="D5288" s="150" t="s">
        <v>8964</v>
      </c>
      <c r="E5288" s="140"/>
      <c r="F5288" s="118" t="s">
        <v>23</v>
      </c>
      <c r="G5288" s="147" t="s">
        <v>719</v>
      </c>
      <c r="H5288" s="302" t="s">
        <v>56</v>
      </c>
      <c r="I5288" s="302" t="s">
        <v>56</v>
      </c>
      <c r="J5288" s="302" t="s">
        <v>56</v>
      </c>
      <c r="K5288" s="244" t="s">
        <v>336</v>
      </c>
      <c r="L5288" s="114"/>
      <c r="M5288" s="149"/>
      <c r="N5288" s="103"/>
      <c r="O5288" s="103" t="s">
        <v>17</v>
      </c>
    </row>
    <row r="5289" spans="1:15" ht="22.5" hidden="1">
      <c r="A5289" s="103">
        <f>MAX(A$3:A5288)+1</f>
        <v>4980</v>
      </c>
      <c r="B5289" s="133">
        <v>331510013</v>
      </c>
      <c r="C5289" s="133" t="s">
        <v>8965</v>
      </c>
      <c r="D5289" s="103" t="s">
        <v>8966</v>
      </c>
      <c r="E5289" s="140"/>
      <c r="F5289" s="114" t="s">
        <v>23</v>
      </c>
      <c r="G5289" s="147" t="s">
        <v>32</v>
      </c>
      <c r="H5289" s="302" t="s">
        <v>56</v>
      </c>
      <c r="I5289" s="302" t="s">
        <v>56</v>
      </c>
      <c r="J5289" s="302" t="s">
        <v>56</v>
      </c>
      <c r="K5289" s="150"/>
      <c r="L5289" s="114"/>
      <c r="M5289" s="149"/>
      <c r="N5289" s="126"/>
      <c r="O5289" s="103" t="s">
        <v>94</v>
      </c>
    </row>
    <row r="5290" spans="1:15" ht="33.75" hidden="1" customHeight="1">
      <c r="A5290" s="103">
        <f>MAX(A$3:A5289)+1</f>
        <v>4981</v>
      </c>
      <c r="B5290" s="133">
        <v>331510014</v>
      </c>
      <c r="C5290" s="337" t="s">
        <v>8967</v>
      </c>
      <c r="D5290" s="103" t="s">
        <v>8969</v>
      </c>
      <c r="E5290" s="140"/>
      <c r="F5290" s="118" t="s">
        <v>23</v>
      </c>
      <c r="G5290" s="147" t="s">
        <v>1381</v>
      </c>
      <c r="H5290" s="373" t="s">
        <v>56</v>
      </c>
      <c r="I5290" s="374"/>
      <c r="J5290" s="375"/>
      <c r="K5290" s="268"/>
      <c r="L5290" s="114"/>
      <c r="M5290" s="114"/>
      <c r="N5290" s="103"/>
      <c r="O5290" s="103" t="s">
        <v>492</v>
      </c>
    </row>
    <row r="5291" spans="1:15" s="87" customFormat="1" ht="22.5" hidden="1">
      <c r="A5291" s="103"/>
      <c r="B5291" s="103">
        <v>331511</v>
      </c>
      <c r="C5291" s="103" t="s">
        <v>8970</v>
      </c>
      <c r="D5291" s="103"/>
      <c r="E5291" s="103"/>
      <c r="F5291" s="114"/>
      <c r="G5291" s="114"/>
      <c r="H5291" s="302"/>
      <c r="I5291" s="302"/>
      <c r="J5291" s="302"/>
      <c r="K5291" s="103"/>
      <c r="L5291" s="114"/>
      <c r="M5291" s="114"/>
      <c r="N5291" s="103"/>
      <c r="O5291" s="103" t="s">
        <v>17</v>
      </c>
    </row>
    <row r="5292" spans="1:15" ht="22.5" hidden="1">
      <c r="A5292" s="103">
        <f>MAX(A$3:A5291)+1</f>
        <v>4982</v>
      </c>
      <c r="B5292" s="103">
        <v>331511001</v>
      </c>
      <c r="C5292" s="315" t="s">
        <v>8971</v>
      </c>
      <c r="D5292" s="103"/>
      <c r="E5292" s="103"/>
      <c r="F5292" s="114" t="s">
        <v>31</v>
      </c>
      <c r="G5292" s="114" t="s">
        <v>32</v>
      </c>
      <c r="H5292" s="312">
        <v>1080</v>
      </c>
      <c r="I5292" s="312">
        <v>972</v>
      </c>
      <c r="J5292" s="312">
        <v>874.8</v>
      </c>
      <c r="K5292" s="103"/>
      <c r="L5292" s="114"/>
      <c r="M5292" s="114"/>
      <c r="N5292" s="103"/>
      <c r="O5292" s="103" t="s">
        <v>17</v>
      </c>
    </row>
    <row r="5293" spans="1:15" ht="24" hidden="1">
      <c r="A5293" s="103">
        <f>MAX(A$3:A5292)+1</f>
        <v>4983</v>
      </c>
      <c r="B5293" s="103">
        <v>331511002</v>
      </c>
      <c r="C5293" s="315" t="s">
        <v>8972</v>
      </c>
      <c r="D5293" s="103"/>
      <c r="E5293" s="103"/>
      <c r="F5293" s="114" t="s">
        <v>3112</v>
      </c>
      <c r="G5293" s="114" t="s">
        <v>32</v>
      </c>
      <c r="H5293" s="312">
        <v>1264</v>
      </c>
      <c r="I5293" s="312">
        <v>1137.5999999999999</v>
      </c>
      <c r="J5293" s="312">
        <v>1023.84</v>
      </c>
      <c r="K5293" s="105" t="s">
        <v>5969</v>
      </c>
      <c r="L5293" s="114"/>
      <c r="M5293" s="114"/>
      <c r="N5293" s="103"/>
      <c r="O5293" s="103" t="s">
        <v>17</v>
      </c>
    </row>
    <row r="5294" spans="1:15" ht="22.5" hidden="1">
      <c r="A5294" s="103">
        <f>MAX(A$3:A5293)+1</f>
        <v>4984</v>
      </c>
      <c r="B5294" s="103">
        <v>331511003</v>
      </c>
      <c r="C5294" s="315" t="s">
        <v>8973</v>
      </c>
      <c r="D5294" s="103" t="s">
        <v>8974</v>
      </c>
      <c r="E5294" s="103"/>
      <c r="F5294" s="114" t="s">
        <v>31</v>
      </c>
      <c r="G5294" s="114" t="s">
        <v>32</v>
      </c>
      <c r="H5294" s="312">
        <v>1264</v>
      </c>
      <c r="I5294" s="312">
        <v>1137.5999999999999</v>
      </c>
      <c r="J5294" s="312">
        <v>1023.84</v>
      </c>
      <c r="K5294" s="103"/>
      <c r="L5294" s="114"/>
      <c r="M5294" s="114"/>
      <c r="N5294" s="103"/>
      <c r="O5294" s="103" t="s">
        <v>17</v>
      </c>
    </row>
    <row r="5295" spans="1:15" ht="22.5" hidden="1">
      <c r="A5295" s="103">
        <f>MAX(A$3:A5294)+1</f>
        <v>4985</v>
      </c>
      <c r="B5295" s="103" t="s">
        <v>8975</v>
      </c>
      <c r="C5295" s="181" t="s">
        <v>8976</v>
      </c>
      <c r="D5295" s="103"/>
      <c r="E5295" s="103"/>
      <c r="F5295" s="114" t="s">
        <v>31</v>
      </c>
      <c r="G5295" s="114" t="s">
        <v>32</v>
      </c>
      <c r="H5295" s="302">
        <v>450</v>
      </c>
      <c r="I5295" s="302">
        <v>450</v>
      </c>
      <c r="J5295" s="302">
        <v>450</v>
      </c>
      <c r="K5295" s="103" t="s">
        <v>8976</v>
      </c>
      <c r="L5295" s="114"/>
      <c r="M5295" s="114"/>
      <c r="N5295" s="103"/>
      <c r="O5295" s="103" t="s">
        <v>17</v>
      </c>
    </row>
    <row r="5296" spans="1:15" ht="22.5" hidden="1">
      <c r="A5296" s="103">
        <f>MAX(A$3:A5295)+1</f>
        <v>4986</v>
      </c>
      <c r="B5296" s="103">
        <v>331511004</v>
      </c>
      <c r="C5296" s="315" t="s">
        <v>8977</v>
      </c>
      <c r="D5296" s="103"/>
      <c r="E5296" s="103"/>
      <c r="F5296" s="114" t="s">
        <v>31</v>
      </c>
      <c r="G5296" s="114" t="s">
        <v>32</v>
      </c>
      <c r="H5296" s="312">
        <v>1080</v>
      </c>
      <c r="I5296" s="312">
        <v>972</v>
      </c>
      <c r="J5296" s="312">
        <v>874.8</v>
      </c>
      <c r="K5296" s="103"/>
      <c r="L5296" s="114"/>
      <c r="M5296" s="114"/>
      <c r="N5296" s="103"/>
      <c r="O5296" s="103" t="s">
        <v>17</v>
      </c>
    </row>
    <row r="5297" spans="1:15" ht="22.5" hidden="1">
      <c r="A5297" s="103">
        <f>MAX(A$3:A5296)+1</f>
        <v>4987</v>
      </c>
      <c r="B5297" s="103">
        <v>331511005</v>
      </c>
      <c r="C5297" s="315" t="s">
        <v>8978</v>
      </c>
      <c r="D5297" s="103" t="s">
        <v>8979</v>
      </c>
      <c r="E5297" s="103"/>
      <c r="F5297" s="114" t="s">
        <v>31</v>
      </c>
      <c r="G5297" s="114" t="s">
        <v>32</v>
      </c>
      <c r="H5297" s="312">
        <v>1080</v>
      </c>
      <c r="I5297" s="312">
        <v>972</v>
      </c>
      <c r="J5297" s="312">
        <v>874.8</v>
      </c>
      <c r="K5297" s="103"/>
      <c r="L5297" s="114"/>
      <c r="M5297" s="114"/>
      <c r="N5297" s="103"/>
      <c r="O5297" s="103" t="s">
        <v>17</v>
      </c>
    </row>
    <row r="5298" spans="1:15" ht="33.75" hidden="1">
      <c r="A5298" s="103">
        <f>MAX(A$3:A5297)+1</f>
        <v>4988</v>
      </c>
      <c r="B5298" s="103">
        <v>331511006</v>
      </c>
      <c r="C5298" s="103" t="s">
        <v>8980</v>
      </c>
      <c r="D5298" s="103" t="s">
        <v>8981</v>
      </c>
      <c r="E5298" s="103"/>
      <c r="F5298" s="114" t="s">
        <v>23</v>
      </c>
      <c r="G5298" s="114" t="s">
        <v>32</v>
      </c>
      <c r="H5298" s="302" t="s">
        <v>56</v>
      </c>
      <c r="I5298" s="302" t="s">
        <v>56</v>
      </c>
      <c r="J5298" s="302" t="s">
        <v>56</v>
      </c>
      <c r="K5298" s="103"/>
      <c r="L5298" s="114"/>
      <c r="M5298" s="114"/>
      <c r="N5298" s="114"/>
      <c r="O5298" s="103" t="s">
        <v>94</v>
      </c>
    </row>
    <row r="5299" spans="1:15" s="87" customFormat="1" ht="22.5" hidden="1">
      <c r="A5299" s="103"/>
      <c r="B5299" s="103">
        <v>331512</v>
      </c>
      <c r="C5299" s="103" t="s">
        <v>8982</v>
      </c>
      <c r="D5299" s="103"/>
      <c r="E5299" s="103"/>
      <c r="F5299" s="114"/>
      <c r="G5299" s="114"/>
      <c r="H5299" s="302"/>
      <c r="I5299" s="302"/>
      <c r="J5299" s="302"/>
      <c r="K5299" s="103"/>
      <c r="L5299" s="114"/>
      <c r="M5299" s="114"/>
      <c r="N5299" s="103"/>
      <c r="O5299" s="103" t="s">
        <v>17</v>
      </c>
    </row>
    <row r="5300" spans="1:15" ht="22.5" hidden="1">
      <c r="A5300" s="103">
        <f>MAX(A$3:A5299)+1</f>
        <v>4989</v>
      </c>
      <c r="B5300" s="103">
        <v>331512001</v>
      </c>
      <c r="C5300" s="315" t="s">
        <v>8983</v>
      </c>
      <c r="D5300" s="103"/>
      <c r="E5300" s="103"/>
      <c r="F5300" s="114" t="s">
        <v>31</v>
      </c>
      <c r="G5300" s="114" t="s">
        <v>32</v>
      </c>
      <c r="H5300" s="312">
        <v>720</v>
      </c>
      <c r="I5300" s="312">
        <v>648</v>
      </c>
      <c r="J5300" s="312">
        <v>583.20000000000005</v>
      </c>
      <c r="K5300" s="103"/>
      <c r="L5300" s="114"/>
      <c r="M5300" s="114"/>
      <c r="N5300" s="103"/>
      <c r="O5300" s="103" t="s">
        <v>17</v>
      </c>
    </row>
    <row r="5301" spans="1:15" ht="22.5" hidden="1">
      <c r="A5301" s="103">
        <f>MAX(A$3:A5300)+1</f>
        <v>4990</v>
      </c>
      <c r="B5301" s="103">
        <v>331512002</v>
      </c>
      <c r="C5301" s="315" t="s">
        <v>8984</v>
      </c>
      <c r="D5301" s="103"/>
      <c r="E5301" s="103"/>
      <c r="F5301" s="114" t="s">
        <v>31</v>
      </c>
      <c r="G5301" s="114" t="s">
        <v>32</v>
      </c>
      <c r="H5301" s="312">
        <v>720</v>
      </c>
      <c r="I5301" s="312">
        <v>648</v>
      </c>
      <c r="J5301" s="312">
        <v>583.20000000000005</v>
      </c>
      <c r="K5301" s="103"/>
      <c r="L5301" s="114"/>
      <c r="M5301" s="114"/>
      <c r="N5301" s="103"/>
      <c r="O5301" s="103" t="s">
        <v>17</v>
      </c>
    </row>
    <row r="5302" spans="1:15" ht="22.5" hidden="1">
      <c r="A5302" s="103">
        <f>MAX(A$3:A5301)+1</f>
        <v>4991</v>
      </c>
      <c r="B5302" s="103">
        <v>331512003</v>
      </c>
      <c r="C5302" s="315" t="s">
        <v>8985</v>
      </c>
      <c r="D5302" s="103"/>
      <c r="E5302" s="103"/>
      <c r="F5302" s="114" t="s">
        <v>3112</v>
      </c>
      <c r="G5302" s="114" t="s">
        <v>32</v>
      </c>
      <c r="H5302" s="312">
        <v>960</v>
      </c>
      <c r="I5302" s="312">
        <v>864</v>
      </c>
      <c r="J5302" s="312">
        <v>777.6</v>
      </c>
      <c r="K5302" s="105" t="s">
        <v>5969</v>
      </c>
      <c r="L5302" s="114"/>
      <c r="M5302" s="114"/>
      <c r="N5302" s="103"/>
      <c r="O5302" s="103" t="s">
        <v>17</v>
      </c>
    </row>
    <row r="5303" spans="1:15" ht="22.5" hidden="1">
      <c r="A5303" s="103">
        <f>MAX(A$3:A5302)+1</f>
        <v>4992</v>
      </c>
      <c r="B5303" s="103">
        <v>331512004</v>
      </c>
      <c r="C5303" s="315" t="s">
        <v>8986</v>
      </c>
      <c r="D5303" s="103"/>
      <c r="E5303" s="103"/>
      <c r="F5303" s="114" t="s">
        <v>3112</v>
      </c>
      <c r="G5303" s="114" t="s">
        <v>32</v>
      </c>
      <c r="H5303" s="312">
        <v>960</v>
      </c>
      <c r="I5303" s="312">
        <v>864</v>
      </c>
      <c r="J5303" s="312">
        <v>777.6</v>
      </c>
      <c r="K5303" s="105" t="s">
        <v>5969</v>
      </c>
      <c r="L5303" s="114"/>
      <c r="M5303" s="114"/>
      <c r="N5303" s="103"/>
      <c r="O5303" s="103" t="s">
        <v>17</v>
      </c>
    </row>
    <row r="5304" spans="1:15" ht="22.5" hidden="1">
      <c r="A5304" s="103">
        <f>MAX(A$3:A5303)+1</f>
        <v>4993</v>
      </c>
      <c r="B5304" s="103">
        <v>331512005</v>
      </c>
      <c r="C5304" s="315" t="s">
        <v>8987</v>
      </c>
      <c r="D5304" s="103"/>
      <c r="E5304" s="103"/>
      <c r="F5304" s="114" t="s">
        <v>3112</v>
      </c>
      <c r="G5304" s="114" t="s">
        <v>32</v>
      </c>
      <c r="H5304" s="312">
        <v>960</v>
      </c>
      <c r="I5304" s="312">
        <v>864</v>
      </c>
      <c r="J5304" s="312">
        <v>777.6</v>
      </c>
      <c r="K5304" s="105" t="s">
        <v>5969</v>
      </c>
      <c r="L5304" s="114"/>
      <c r="M5304" s="114"/>
      <c r="N5304" s="103"/>
      <c r="O5304" s="103" t="s">
        <v>17</v>
      </c>
    </row>
    <row r="5305" spans="1:15" ht="22.5" hidden="1">
      <c r="A5305" s="103">
        <f>MAX(A$3:A5304)+1</f>
        <v>4994</v>
      </c>
      <c r="B5305" s="103">
        <v>331512006</v>
      </c>
      <c r="C5305" s="315" t="s">
        <v>8988</v>
      </c>
      <c r="D5305" s="103"/>
      <c r="E5305" s="103"/>
      <c r="F5305" s="114" t="s">
        <v>3112</v>
      </c>
      <c r="G5305" s="114" t="s">
        <v>32</v>
      </c>
      <c r="H5305" s="312">
        <v>960</v>
      </c>
      <c r="I5305" s="312">
        <v>864</v>
      </c>
      <c r="J5305" s="312">
        <v>777.6</v>
      </c>
      <c r="K5305" s="105" t="s">
        <v>5969</v>
      </c>
      <c r="L5305" s="114"/>
      <c r="M5305" s="114"/>
      <c r="N5305" s="103"/>
      <c r="O5305" s="103" t="s">
        <v>17</v>
      </c>
    </row>
    <row r="5306" spans="1:15" ht="22.5" hidden="1">
      <c r="A5306" s="103">
        <f>MAX(A$3:A5305)+1</f>
        <v>4995</v>
      </c>
      <c r="B5306" s="103">
        <v>331512007</v>
      </c>
      <c r="C5306" s="315" t="s">
        <v>8989</v>
      </c>
      <c r="D5306" s="103"/>
      <c r="E5306" s="103"/>
      <c r="F5306" s="114" t="s">
        <v>3112</v>
      </c>
      <c r="G5306" s="114" t="s">
        <v>32</v>
      </c>
      <c r="H5306" s="308">
        <v>2080</v>
      </c>
      <c r="I5306" s="308">
        <v>2080</v>
      </c>
      <c r="J5306" s="308">
        <v>2080</v>
      </c>
      <c r="K5306" s="105" t="s">
        <v>5969</v>
      </c>
      <c r="L5306" s="188"/>
      <c r="M5306" s="188"/>
      <c r="N5306" s="103"/>
      <c r="O5306" s="103" t="s">
        <v>786</v>
      </c>
    </row>
    <row r="5307" spans="1:15" ht="22.5" hidden="1">
      <c r="A5307" s="103">
        <f>MAX(A$3:A5306)+1</f>
        <v>4996</v>
      </c>
      <c r="B5307" s="103">
        <v>331512008</v>
      </c>
      <c r="C5307" s="315" t="s">
        <v>8990</v>
      </c>
      <c r="D5307" s="103"/>
      <c r="E5307" s="103"/>
      <c r="F5307" s="114" t="s">
        <v>31</v>
      </c>
      <c r="G5307" s="114" t="s">
        <v>32</v>
      </c>
      <c r="H5307" s="308">
        <v>2480</v>
      </c>
      <c r="I5307" s="308">
        <v>2480</v>
      </c>
      <c r="J5307" s="308">
        <v>2480</v>
      </c>
      <c r="K5307" s="103"/>
      <c r="L5307" s="188"/>
      <c r="M5307" s="188"/>
      <c r="N5307" s="103"/>
      <c r="O5307" s="103" t="s">
        <v>786</v>
      </c>
    </row>
    <row r="5308" spans="1:15" ht="22.5" hidden="1">
      <c r="A5308" s="103">
        <f>MAX(A$3:A5307)+1</f>
        <v>4997</v>
      </c>
      <c r="B5308" s="103">
        <v>331512009</v>
      </c>
      <c r="C5308" s="315" t="s">
        <v>8991</v>
      </c>
      <c r="D5308" s="103"/>
      <c r="E5308" s="103"/>
      <c r="F5308" s="114" t="s">
        <v>36</v>
      </c>
      <c r="G5308" s="114" t="s">
        <v>32</v>
      </c>
      <c r="H5308" s="308">
        <v>2320</v>
      </c>
      <c r="I5308" s="308">
        <v>2320</v>
      </c>
      <c r="J5308" s="308">
        <v>2320</v>
      </c>
      <c r="K5308" s="103"/>
      <c r="L5308" s="188"/>
      <c r="M5308" s="188"/>
      <c r="N5308" s="103"/>
      <c r="O5308" s="103" t="s">
        <v>786</v>
      </c>
    </row>
    <row r="5309" spans="1:15" ht="22.5" hidden="1">
      <c r="A5309" s="103">
        <f>MAX(A$3:A5308)+1</f>
        <v>4998</v>
      </c>
      <c r="B5309" s="103">
        <v>331512010</v>
      </c>
      <c r="C5309" s="315" t="s">
        <v>8992</v>
      </c>
      <c r="D5309" s="103"/>
      <c r="E5309" s="103"/>
      <c r="F5309" s="114" t="s">
        <v>31</v>
      </c>
      <c r="G5309" s="114" t="s">
        <v>32</v>
      </c>
      <c r="H5309" s="312">
        <v>1440</v>
      </c>
      <c r="I5309" s="312">
        <v>1296</v>
      </c>
      <c r="J5309" s="312">
        <v>1166.4000000000001</v>
      </c>
      <c r="K5309" s="103"/>
      <c r="L5309" s="114"/>
      <c r="M5309" s="114"/>
      <c r="N5309" s="103"/>
      <c r="O5309" s="103" t="s">
        <v>17</v>
      </c>
    </row>
    <row r="5310" spans="1:15" ht="22.5" hidden="1">
      <c r="A5310" s="103">
        <f>MAX(A$3:A5309)+1</f>
        <v>4999</v>
      </c>
      <c r="B5310" s="103">
        <v>331512011</v>
      </c>
      <c r="C5310" s="315" t="s">
        <v>8993</v>
      </c>
      <c r="D5310" s="103"/>
      <c r="E5310" s="103"/>
      <c r="F5310" s="114" t="s">
        <v>31</v>
      </c>
      <c r="G5310" s="114" t="s">
        <v>32</v>
      </c>
      <c r="H5310" s="312">
        <v>1200</v>
      </c>
      <c r="I5310" s="312">
        <v>1080</v>
      </c>
      <c r="J5310" s="312">
        <v>972</v>
      </c>
      <c r="K5310" s="103"/>
      <c r="L5310" s="114"/>
      <c r="M5310" s="114"/>
      <c r="N5310" s="103"/>
      <c r="O5310" s="103" t="s">
        <v>17</v>
      </c>
    </row>
    <row r="5311" spans="1:15" ht="22.5" hidden="1">
      <c r="A5311" s="103">
        <f>MAX(A$3:A5310)+1</f>
        <v>5000</v>
      </c>
      <c r="B5311" s="103">
        <v>331512012</v>
      </c>
      <c r="C5311" s="315" t="s">
        <v>8994</v>
      </c>
      <c r="D5311" s="103" t="s">
        <v>8995</v>
      </c>
      <c r="E5311" s="103" t="s">
        <v>8996</v>
      </c>
      <c r="F5311" s="114" t="s">
        <v>31</v>
      </c>
      <c r="G5311" s="114" t="s">
        <v>32</v>
      </c>
      <c r="H5311" s="312">
        <v>1200</v>
      </c>
      <c r="I5311" s="312">
        <v>1080</v>
      </c>
      <c r="J5311" s="312">
        <v>972</v>
      </c>
      <c r="K5311" s="103"/>
      <c r="L5311" s="114"/>
      <c r="M5311" s="114"/>
      <c r="N5311" s="103"/>
      <c r="O5311" s="103" t="s">
        <v>17</v>
      </c>
    </row>
    <row r="5312" spans="1:15" ht="22.5" hidden="1">
      <c r="A5312" s="103">
        <f>MAX(A$3:A5311)+1</f>
        <v>5001</v>
      </c>
      <c r="B5312" s="103">
        <v>331512013</v>
      </c>
      <c r="C5312" s="103" t="s">
        <v>8997</v>
      </c>
      <c r="D5312" s="103"/>
      <c r="E5312" s="103"/>
      <c r="F5312" s="114" t="s">
        <v>36</v>
      </c>
      <c r="G5312" s="114" t="s">
        <v>32</v>
      </c>
      <c r="H5312" s="312">
        <v>1200</v>
      </c>
      <c r="I5312" s="312">
        <v>1080</v>
      </c>
      <c r="J5312" s="312">
        <v>972</v>
      </c>
      <c r="K5312" s="103"/>
      <c r="L5312" s="114"/>
      <c r="M5312" s="114"/>
      <c r="N5312" s="103"/>
      <c r="O5312" s="103" t="s">
        <v>17</v>
      </c>
    </row>
    <row r="5313" spans="1:15" ht="22.5" hidden="1">
      <c r="A5313" s="103">
        <f>MAX(A$3:A5312)+1</f>
        <v>5002</v>
      </c>
      <c r="B5313" s="103">
        <v>331512014</v>
      </c>
      <c r="C5313" s="103" t="s">
        <v>8998</v>
      </c>
      <c r="D5313" s="103" t="s">
        <v>8999</v>
      </c>
      <c r="E5313" s="103"/>
      <c r="F5313" s="114" t="s">
        <v>3112</v>
      </c>
      <c r="G5313" s="114" t="s">
        <v>32</v>
      </c>
      <c r="H5313" s="312">
        <v>1200</v>
      </c>
      <c r="I5313" s="312">
        <v>1080</v>
      </c>
      <c r="J5313" s="312">
        <v>972</v>
      </c>
      <c r="K5313" s="105" t="s">
        <v>5969</v>
      </c>
      <c r="L5313" s="114"/>
      <c r="M5313" s="114"/>
      <c r="N5313" s="103"/>
      <c r="O5313" s="103" t="s">
        <v>17</v>
      </c>
    </row>
    <row r="5314" spans="1:15" ht="22.5" hidden="1">
      <c r="A5314" s="103">
        <f>MAX(A$3:A5313)+1</f>
        <v>5003</v>
      </c>
      <c r="B5314" s="133" t="s">
        <v>9000</v>
      </c>
      <c r="C5314" s="134" t="s">
        <v>9001</v>
      </c>
      <c r="D5314" s="152" t="s">
        <v>9002</v>
      </c>
      <c r="E5314" s="140"/>
      <c r="F5314" s="118" t="s">
        <v>23</v>
      </c>
      <c r="G5314" s="147" t="s">
        <v>719</v>
      </c>
      <c r="H5314" s="302" t="s">
        <v>56</v>
      </c>
      <c r="I5314" s="302" t="s">
        <v>56</v>
      </c>
      <c r="J5314" s="302" t="s">
        <v>56</v>
      </c>
      <c r="K5314" s="244" t="s">
        <v>336</v>
      </c>
      <c r="L5314" s="114"/>
      <c r="M5314" s="114"/>
      <c r="N5314" s="103"/>
      <c r="O5314" s="103" t="s">
        <v>17</v>
      </c>
    </row>
    <row r="5315" spans="1:15" ht="22.5" hidden="1">
      <c r="A5315" s="103">
        <f>MAX(A$3:A5314)+1</f>
        <v>5004</v>
      </c>
      <c r="B5315" s="103">
        <v>331512015</v>
      </c>
      <c r="C5315" s="103" t="s">
        <v>9003</v>
      </c>
      <c r="D5315" s="103"/>
      <c r="E5315" s="103"/>
      <c r="F5315" s="114" t="s">
        <v>3112</v>
      </c>
      <c r="G5315" s="114" t="s">
        <v>32</v>
      </c>
      <c r="H5315" s="312">
        <v>1200</v>
      </c>
      <c r="I5315" s="312">
        <v>1080</v>
      </c>
      <c r="J5315" s="312">
        <v>972</v>
      </c>
      <c r="K5315" s="296" t="s">
        <v>5969</v>
      </c>
      <c r="L5315" s="305"/>
      <c r="M5315" s="114"/>
      <c r="N5315" s="103"/>
      <c r="O5315" s="103" t="s">
        <v>17</v>
      </c>
    </row>
    <row r="5316" spans="1:15" ht="22.5" hidden="1">
      <c r="A5316" s="103">
        <f>MAX(A$3:A5315)+1</f>
        <v>5005</v>
      </c>
      <c r="B5316" s="103" t="s">
        <v>9004</v>
      </c>
      <c r="C5316" s="103" t="s">
        <v>9005</v>
      </c>
      <c r="D5316" s="103"/>
      <c r="E5316" s="103"/>
      <c r="F5316" s="114" t="s">
        <v>3112</v>
      </c>
      <c r="G5316" s="114" t="s">
        <v>32</v>
      </c>
      <c r="H5316" s="302">
        <v>300</v>
      </c>
      <c r="I5316" s="302">
        <v>300</v>
      </c>
      <c r="J5316" s="302">
        <v>300</v>
      </c>
      <c r="K5316" s="105" t="s">
        <v>9006</v>
      </c>
      <c r="L5316" s="114"/>
      <c r="M5316" s="114"/>
      <c r="N5316" s="103"/>
      <c r="O5316" s="103" t="s">
        <v>17</v>
      </c>
    </row>
    <row r="5317" spans="1:15" ht="22.5" hidden="1">
      <c r="A5317" s="103">
        <f>MAX(A$3:A5316)+1</f>
        <v>5006</v>
      </c>
      <c r="B5317" s="103">
        <v>331512016</v>
      </c>
      <c r="C5317" s="315" t="s">
        <v>9007</v>
      </c>
      <c r="D5317" s="103"/>
      <c r="E5317" s="103"/>
      <c r="F5317" s="114" t="s">
        <v>3112</v>
      </c>
      <c r="G5317" s="114" t="s">
        <v>32</v>
      </c>
      <c r="H5317" s="312">
        <v>1200</v>
      </c>
      <c r="I5317" s="312">
        <v>1080</v>
      </c>
      <c r="J5317" s="312">
        <v>972</v>
      </c>
      <c r="K5317" s="105" t="s">
        <v>5969</v>
      </c>
      <c r="L5317" s="114"/>
      <c r="M5317" s="114"/>
      <c r="N5317" s="103"/>
      <c r="O5317" s="103" t="s">
        <v>17</v>
      </c>
    </row>
    <row r="5318" spans="1:15" ht="22.5" hidden="1">
      <c r="A5318" s="103">
        <f>MAX(A$3:A5317)+1</f>
        <v>5007</v>
      </c>
      <c r="B5318" s="103">
        <v>331512017</v>
      </c>
      <c r="C5318" s="315" t="s">
        <v>8968</v>
      </c>
      <c r="D5318" s="286" t="s">
        <v>9008</v>
      </c>
      <c r="E5318" s="103" t="s">
        <v>9009</v>
      </c>
      <c r="F5318" s="114" t="s">
        <v>36</v>
      </c>
      <c r="G5318" s="114" t="s">
        <v>32</v>
      </c>
      <c r="H5318" s="312">
        <v>600</v>
      </c>
      <c r="I5318" s="312">
        <v>540</v>
      </c>
      <c r="J5318" s="312">
        <v>486</v>
      </c>
      <c r="K5318" s="103"/>
      <c r="L5318" s="114"/>
      <c r="M5318" s="114"/>
      <c r="N5318" s="103"/>
      <c r="O5318" s="103" t="s">
        <v>17</v>
      </c>
    </row>
    <row r="5319" spans="1:15" ht="22.5" hidden="1">
      <c r="A5319" s="103">
        <f>MAX(A$3:A5318)+1</f>
        <v>5008</v>
      </c>
      <c r="B5319" s="103">
        <v>331512018</v>
      </c>
      <c r="C5319" s="164" t="s">
        <v>9010</v>
      </c>
      <c r="D5319" s="67"/>
      <c r="E5319" s="103"/>
      <c r="F5319" s="114" t="s">
        <v>3112</v>
      </c>
      <c r="G5319" s="114" t="s">
        <v>9011</v>
      </c>
      <c r="H5319" s="302">
        <v>1464</v>
      </c>
      <c r="I5319" s="302">
        <v>1464</v>
      </c>
      <c r="J5319" s="302">
        <v>1464</v>
      </c>
      <c r="K5319" s="105" t="s">
        <v>5969</v>
      </c>
      <c r="L5319" s="114"/>
      <c r="M5319" s="114"/>
      <c r="N5319" s="103"/>
      <c r="O5319" s="103" t="s">
        <v>17</v>
      </c>
    </row>
    <row r="5320" spans="1:15" ht="22.5" hidden="1">
      <c r="A5320" s="103">
        <f>MAX(A$3:A5319)+1</f>
        <v>5009</v>
      </c>
      <c r="B5320" s="103">
        <v>331512019</v>
      </c>
      <c r="C5320" s="315" t="s">
        <v>9012</v>
      </c>
      <c r="D5320" s="286" t="s">
        <v>9013</v>
      </c>
      <c r="E5320" s="103"/>
      <c r="F5320" s="114" t="s">
        <v>36</v>
      </c>
      <c r="G5320" s="114" t="s">
        <v>32</v>
      </c>
      <c r="H5320" s="302">
        <v>1200</v>
      </c>
      <c r="I5320" s="302">
        <v>1200</v>
      </c>
      <c r="J5320" s="302">
        <v>1200</v>
      </c>
      <c r="K5320" s="103"/>
      <c r="L5320" s="114"/>
      <c r="M5320" s="114"/>
      <c r="N5320" s="103"/>
      <c r="O5320" s="103" t="s">
        <v>17</v>
      </c>
    </row>
    <row r="5321" spans="1:15" ht="22.5" hidden="1">
      <c r="A5321" s="103">
        <f>MAX(A$3:A5320)+1</f>
        <v>5010</v>
      </c>
      <c r="B5321" s="103">
        <v>331512020</v>
      </c>
      <c r="C5321" s="315" t="s">
        <v>9014</v>
      </c>
      <c r="D5321" s="286" t="s">
        <v>9015</v>
      </c>
      <c r="E5321" s="103"/>
      <c r="F5321" s="114" t="s">
        <v>36</v>
      </c>
      <c r="G5321" s="114" t="s">
        <v>32</v>
      </c>
      <c r="H5321" s="188">
        <v>2542</v>
      </c>
      <c r="I5321" s="188">
        <v>2542</v>
      </c>
      <c r="J5321" s="188">
        <v>2542</v>
      </c>
      <c r="K5321" s="103"/>
      <c r="L5321" s="188"/>
      <c r="M5321" s="188"/>
      <c r="N5321" s="103"/>
      <c r="O5321" s="103" t="s">
        <v>786</v>
      </c>
    </row>
    <row r="5322" spans="1:15" ht="33.75" hidden="1">
      <c r="A5322" s="103">
        <f>MAX(A$3:A5321)+1</f>
        <v>5011</v>
      </c>
      <c r="B5322" s="133">
        <v>331512021</v>
      </c>
      <c r="C5322" s="207" t="s">
        <v>9016</v>
      </c>
      <c r="D5322" s="144" t="s">
        <v>9017</v>
      </c>
      <c r="E5322" s="145"/>
      <c r="F5322" s="118" t="s">
        <v>23</v>
      </c>
      <c r="G5322" s="80" t="s">
        <v>719</v>
      </c>
      <c r="H5322" s="302" t="s">
        <v>56</v>
      </c>
      <c r="I5322" s="302" t="s">
        <v>56</v>
      </c>
      <c r="J5322" s="302" t="s">
        <v>56</v>
      </c>
      <c r="K5322" s="244" t="s">
        <v>336</v>
      </c>
      <c r="L5322" s="114"/>
      <c r="M5322" s="114"/>
      <c r="N5322" s="103"/>
      <c r="O5322" s="103" t="s">
        <v>17</v>
      </c>
    </row>
    <row r="5323" spans="1:15" s="87" customFormat="1" ht="22.5" hidden="1">
      <c r="A5323" s="103"/>
      <c r="B5323" s="103">
        <v>331513</v>
      </c>
      <c r="C5323" s="103" t="s">
        <v>9018</v>
      </c>
      <c r="D5323" s="103"/>
      <c r="E5323" s="103"/>
      <c r="F5323" s="114"/>
      <c r="G5323" s="114"/>
      <c r="H5323" s="302"/>
      <c r="I5323" s="302"/>
      <c r="J5323" s="302"/>
      <c r="K5323" s="103"/>
      <c r="L5323" s="114"/>
      <c r="M5323" s="114"/>
      <c r="N5323" s="103"/>
      <c r="O5323" s="103" t="s">
        <v>17</v>
      </c>
    </row>
    <row r="5324" spans="1:15" ht="22.5" hidden="1">
      <c r="A5324" s="103">
        <f>MAX(A$3:A5323)+1</f>
        <v>5012</v>
      </c>
      <c r="B5324" s="103">
        <v>331513001</v>
      </c>
      <c r="C5324" s="315" t="s">
        <v>9019</v>
      </c>
      <c r="D5324" s="103"/>
      <c r="E5324" s="103"/>
      <c r="F5324" s="114" t="s">
        <v>31</v>
      </c>
      <c r="G5324" s="114" t="s">
        <v>32</v>
      </c>
      <c r="H5324" s="308">
        <v>2480</v>
      </c>
      <c r="I5324" s="308">
        <v>2480</v>
      </c>
      <c r="J5324" s="308">
        <v>2480</v>
      </c>
      <c r="K5324" s="103"/>
      <c r="L5324" s="188"/>
      <c r="M5324" s="188"/>
      <c r="N5324" s="103"/>
      <c r="O5324" s="103" t="s">
        <v>786</v>
      </c>
    </row>
    <row r="5325" spans="1:15" ht="22.5" hidden="1">
      <c r="A5325" s="103">
        <f>MAX(A$3:A5324)+1</f>
        <v>5013</v>
      </c>
      <c r="B5325" s="103">
        <v>331513002</v>
      </c>
      <c r="C5325" s="315" t="s">
        <v>9020</v>
      </c>
      <c r="D5325" s="103"/>
      <c r="E5325" s="103"/>
      <c r="F5325" s="114" t="s">
        <v>31</v>
      </c>
      <c r="G5325" s="114" t="s">
        <v>32</v>
      </c>
      <c r="H5325" s="308">
        <v>3200</v>
      </c>
      <c r="I5325" s="308">
        <v>3200</v>
      </c>
      <c r="J5325" s="308">
        <v>3200</v>
      </c>
      <c r="K5325" s="103"/>
      <c r="L5325" s="188"/>
      <c r="M5325" s="188"/>
      <c r="N5325" s="103"/>
      <c r="O5325" s="103" t="s">
        <v>786</v>
      </c>
    </row>
    <row r="5326" spans="1:15" ht="22.5" hidden="1">
      <c r="A5326" s="103">
        <f>MAX(A$3:A5325)+1</f>
        <v>5014</v>
      </c>
      <c r="B5326" s="103">
        <v>331513003</v>
      </c>
      <c r="C5326" s="315" t="s">
        <v>9021</v>
      </c>
      <c r="D5326" s="103" t="s">
        <v>9022</v>
      </c>
      <c r="E5326" s="103"/>
      <c r="F5326" s="114" t="s">
        <v>31</v>
      </c>
      <c r="G5326" s="114" t="s">
        <v>32</v>
      </c>
      <c r="H5326" s="312">
        <v>960</v>
      </c>
      <c r="I5326" s="312">
        <v>864</v>
      </c>
      <c r="J5326" s="312">
        <v>777.6</v>
      </c>
      <c r="K5326" s="103"/>
      <c r="L5326" s="114"/>
      <c r="M5326" s="114"/>
      <c r="N5326" s="103"/>
      <c r="O5326" s="103" t="s">
        <v>17</v>
      </c>
    </row>
    <row r="5327" spans="1:15" ht="22.5" hidden="1">
      <c r="A5327" s="103">
        <f>MAX(A$3:A5326)+1</f>
        <v>5015</v>
      </c>
      <c r="B5327" s="103">
        <v>331513004</v>
      </c>
      <c r="C5327" s="315" t="s">
        <v>9023</v>
      </c>
      <c r="D5327" s="103"/>
      <c r="E5327" s="103"/>
      <c r="F5327" s="114" t="s">
        <v>31</v>
      </c>
      <c r="G5327" s="114" t="s">
        <v>32</v>
      </c>
      <c r="H5327" s="312">
        <v>1200</v>
      </c>
      <c r="I5327" s="312">
        <v>1080</v>
      </c>
      <c r="J5327" s="312">
        <v>972</v>
      </c>
      <c r="K5327" s="103"/>
      <c r="L5327" s="114"/>
      <c r="M5327" s="114"/>
      <c r="N5327" s="103"/>
      <c r="O5327" s="103" t="s">
        <v>17</v>
      </c>
    </row>
    <row r="5328" spans="1:15" ht="22.5" hidden="1">
      <c r="A5328" s="103">
        <f>MAX(A$3:A5327)+1</f>
        <v>5016</v>
      </c>
      <c r="B5328" s="103">
        <v>331513005</v>
      </c>
      <c r="C5328" s="315" t="s">
        <v>9024</v>
      </c>
      <c r="D5328" s="103"/>
      <c r="E5328" s="103"/>
      <c r="F5328" s="114" t="s">
        <v>31</v>
      </c>
      <c r="G5328" s="114" t="s">
        <v>32</v>
      </c>
      <c r="H5328" s="308">
        <v>2480</v>
      </c>
      <c r="I5328" s="308">
        <v>2480</v>
      </c>
      <c r="J5328" s="308">
        <v>2480</v>
      </c>
      <c r="K5328" s="103"/>
      <c r="L5328" s="188"/>
      <c r="M5328" s="188"/>
      <c r="N5328" s="103"/>
      <c r="O5328" s="103" t="s">
        <v>786</v>
      </c>
    </row>
    <row r="5329" spans="1:15" ht="22.5" hidden="1">
      <c r="A5329" s="103">
        <f>MAX(A$3:A5328)+1</f>
        <v>5017</v>
      </c>
      <c r="B5329" s="103">
        <v>331513006</v>
      </c>
      <c r="C5329" s="315" t="s">
        <v>9025</v>
      </c>
      <c r="D5329" s="103"/>
      <c r="E5329" s="103"/>
      <c r="F5329" s="114" t="s">
        <v>31</v>
      </c>
      <c r="G5329" s="114" t="s">
        <v>32</v>
      </c>
      <c r="H5329" s="312">
        <v>1200</v>
      </c>
      <c r="I5329" s="312">
        <v>1080</v>
      </c>
      <c r="J5329" s="312">
        <v>972</v>
      </c>
      <c r="K5329" s="103"/>
      <c r="L5329" s="114"/>
      <c r="M5329" s="114"/>
      <c r="N5329" s="103"/>
      <c r="O5329" s="103" t="s">
        <v>17</v>
      </c>
    </row>
    <row r="5330" spans="1:15" ht="22.5" hidden="1">
      <c r="A5330" s="103">
        <f>MAX(A$3:A5329)+1</f>
        <v>5018</v>
      </c>
      <c r="B5330" s="103">
        <v>331513007</v>
      </c>
      <c r="C5330" s="315" t="s">
        <v>9026</v>
      </c>
      <c r="D5330" s="103"/>
      <c r="E5330" s="103"/>
      <c r="F5330" s="114" t="s">
        <v>31</v>
      </c>
      <c r="G5330" s="114" t="s">
        <v>32</v>
      </c>
      <c r="H5330" s="312">
        <v>1200</v>
      </c>
      <c r="I5330" s="312">
        <v>1080</v>
      </c>
      <c r="J5330" s="312">
        <v>972</v>
      </c>
      <c r="K5330" s="103"/>
      <c r="L5330" s="114"/>
      <c r="M5330" s="114"/>
      <c r="N5330" s="103"/>
      <c r="O5330" s="103" t="s">
        <v>17</v>
      </c>
    </row>
    <row r="5331" spans="1:15" ht="22.5" hidden="1">
      <c r="A5331" s="103">
        <f>MAX(A$3:A5330)+1</f>
        <v>5019</v>
      </c>
      <c r="B5331" s="103">
        <v>331513008</v>
      </c>
      <c r="C5331" s="315" t="s">
        <v>9027</v>
      </c>
      <c r="D5331" s="103"/>
      <c r="E5331" s="103"/>
      <c r="F5331" s="114" t="s">
        <v>31</v>
      </c>
      <c r="G5331" s="114" t="s">
        <v>32</v>
      </c>
      <c r="H5331" s="312">
        <v>1200</v>
      </c>
      <c r="I5331" s="312">
        <v>1080</v>
      </c>
      <c r="J5331" s="312">
        <v>972</v>
      </c>
      <c r="K5331" s="103"/>
      <c r="L5331" s="114"/>
      <c r="M5331" s="114"/>
      <c r="N5331" s="103"/>
      <c r="O5331" s="103" t="s">
        <v>17</v>
      </c>
    </row>
    <row r="5332" spans="1:15" ht="22.5" hidden="1">
      <c r="A5332" s="103">
        <f>MAX(A$3:A5331)+1</f>
        <v>5020</v>
      </c>
      <c r="B5332" s="103">
        <v>331513009</v>
      </c>
      <c r="C5332" s="315" t="s">
        <v>9028</v>
      </c>
      <c r="D5332" s="103" t="s">
        <v>9029</v>
      </c>
      <c r="E5332" s="103"/>
      <c r="F5332" s="114" t="s">
        <v>31</v>
      </c>
      <c r="G5332" s="114" t="s">
        <v>32</v>
      </c>
      <c r="H5332" s="312">
        <v>420</v>
      </c>
      <c r="I5332" s="312">
        <v>378</v>
      </c>
      <c r="J5332" s="312">
        <v>340.2</v>
      </c>
      <c r="K5332" s="103"/>
      <c r="L5332" s="114"/>
      <c r="M5332" s="114"/>
      <c r="N5332" s="103"/>
      <c r="O5332" s="103" t="s">
        <v>17</v>
      </c>
    </row>
    <row r="5333" spans="1:15" s="87" customFormat="1" ht="22.5" hidden="1">
      <c r="A5333" s="103"/>
      <c r="B5333" s="103">
        <v>331514</v>
      </c>
      <c r="C5333" s="103" t="s">
        <v>9030</v>
      </c>
      <c r="D5333" s="103"/>
      <c r="E5333" s="103"/>
      <c r="F5333" s="114"/>
      <c r="G5333" s="114"/>
      <c r="H5333" s="302"/>
      <c r="I5333" s="302"/>
      <c r="J5333" s="302"/>
      <c r="K5333" s="103"/>
      <c r="L5333" s="114"/>
      <c r="M5333" s="114"/>
      <c r="N5333" s="103"/>
      <c r="O5333" s="103" t="s">
        <v>17</v>
      </c>
    </row>
    <row r="5334" spans="1:15" ht="22.5" hidden="1">
      <c r="A5334" s="103">
        <f>MAX(A$3:A5333)+1</f>
        <v>5021</v>
      </c>
      <c r="B5334" s="103">
        <v>331514001</v>
      </c>
      <c r="C5334" s="315" t="s">
        <v>9030</v>
      </c>
      <c r="D5334" s="103"/>
      <c r="E5334" s="103"/>
      <c r="F5334" s="114" t="s">
        <v>31</v>
      </c>
      <c r="G5334" s="114" t="s">
        <v>927</v>
      </c>
      <c r="H5334" s="308">
        <v>4400</v>
      </c>
      <c r="I5334" s="308">
        <v>4400</v>
      </c>
      <c r="J5334" s="308">
        <v>4400</v>
      </c>
      <c r="K5334" s="103"/>
      <c r="L5334" s="188"/>
      <c r="M5334" s="188"/>
      <c r="N5334" s="103"/>
      <c r="O5334" s="103" t="s">
        <v>786</v>
      </c>
    </row>
    <row r="5335" spans="1:15" ht="22.5" hidden="1">
      <c r="A5335" s="103">
        <f>MAX(A$3:A5334)+1</f>
        <v>5022</v>
      </c>
      <c r="B5335" s="103" t="s">
        <v>9031</v>
      </c>
      <c r="C5335" s="181" t="s">
        <v>9032</v>
      </c>
      <c r="D5335" s="103"/>
      <c r="E5335" s="103"/>
      <c r="F5335" s="114" t="s">
        <v>31</v>
      </c>
      <c r="G5335" s="114" t="s">
        <v>927</v>
      </c>
      <c r="H5335" s="302">
        <v>300</v>
      </c>
      <c r="I5335" s="302">
        <v>300</v>
      </c>
      <c r="J5335" s="302">
        <v>300</v>
      </c>
      <c r="K5335" s="244" t="s">
        <v>9032</v>
      </c>
      <c r="L5335" s="114"/>
      <c r="M5335" s="114"/>
      <c r="N5335" s="103"/>
      <c r="O5335" s="103" t="s">
        <v>17</v>
      </c>
    </row>
    <row r="5336" spans="1:15" ht="22.5" hidden="1">
      <c r="A5336" s="103">
        <f>MAX(A$3:A5335)+1</f>
        <v>5023</v>
      </c>
      <c r="B5336" s="103">
        <v>331514002</v>
      </c>
      <c r="C5336" s="315" t="s">
        <v>9033</v>
      </c>
      <c r="D5336" s="103" t="s">
        <v>9034</v>
      </c>
      <c r="E5336" s="103"/>
      <c r="F5336" s="114" t="s">
        <v>31</v>
      </c>
      <c r="G5336" s="114" t="s">
        <v>9035</v>
      </c>
      <c r="H5336" s="308">
        <v>3720</v>
      </c>
      <c r="I5336" s="308">
        <v>3720</v>
      </c>
      <c r="J5336" s="308">
        <v>3720</v>
      </c>
      <c r="K5336" s="244"/>
      <c r="L5336" s="188"/>
      <c r="M5336" s="188"/>
      <c r="N5336" s="103"/>
      <c r="O5336" s="103" t="s">
        <v>786</v>
      </c>
    </row>
    <row r="5337" spans="1:15" ht="22.5" hidden="1">
      <c r="A5337" s="103">
        <f>MAX(A$3:A5336)+1</f>
        <v>5024</v>
      </c>
      <c r="B5337" s="103" t="s">
        <v>9036</v>
      </c>
      <c r="C5337" s="181" t="s">
        <v>9032</v>
      </c>
      <c r="D5337" s="103"/>
      <c r="E5337" s="103"/>
      <c r="F5337" s="114" t="s">
        <v>31</v>
      </c>
      <c r="G5337" s="114" t="s">
        <v>9035</v>
      </c>
      <c r="H5337" s="302">
        <v>300</v>
      </c>
      <c r="I5337" s="302">
        <v>300</v>
      </c>
      <c r="J5337" s="302">
        <v>300</v>
      </c>
      <c r="K5337" s="244" t="s">
        <v>9032</v>
      </c>
      <c r="L5337" s="114"/>
      <c r="M5337" s="114"/>
      <c r="N5337" s="103"/>
      <c r="O5337" s="103" t="s">
        <v>17</v>
      </c>
    </row>
    <row r="5338" spans="1:15" s="87" customFormat="1" ht="22.5" hidden="1">
      <c r="A5338" s="103"/>
      <c r="B5338" s="103">
        <v>331515</v>
      </c>
      <c r="C5338" s="103" t="s">
        <v>9037</v>
      </c>
      <c r="D5338" s="103"/>
      <c r="E5338" s="103"/>
      <c r="F5338" s="114"/>
      <c r="G5338" s="114"/>
      <c r="H5338" s="302"/>
      <c r="I5338" s="302"/>
      <c r="J5338" s="302"/>
      <c r="K5338" s="103"/>
      <c r="L5338" s="114"/>
      <c r="M5338" s="114"/>
      <c r="N5338" s="103"/>
      <c r="O5338" s="103" t="s">
        <v>17</v>
      </c>
    </row>
    <row r="5339" spans="1:15" ht="22.5" hidden="1">
      <c r="A5339" s="103">
        <f>MAX(A$3:A5338)+1</f>
        <v>5025</v>
      </c>
      <c r="B5339" s="103">
        <v>331515001</v>
      </c>
      <c r="C5339" s="315" t="s">
        <v>9038</v>
      </c>
      <c r="D5339" s="103" t="s">
        <v>9039</v>
      </c>
      <c r="E5339" s="103"/>
      <c r="F5339" s="114" t="s">
        <v>31</v>
      </c>
      <c r="G5339" s="114" t="s">
        <v>32</v>
      </c>
      <c r="H5339" s="308">
        <v>1130</v>
      </c>
      <c r="I5339" s="308">
        <v>1130</v>
      </c>
      <c r="J5339" s="308">
        <v>1130</v>
      </c>
      <c r="K5339" s="103"/>
      <c r="L5339" s="188"/>
      <c r="M5339" s="188"/>
      <c r="N5339" s="103"/>
      <c r="O5339" s="103" t="s">
        <v>786</v>
      </c>
    </row>
    <row r="5340" spans="1:15" ht="22.5" hidden="1">
      <c r="A5340" s="103">
        <f>MAX(A$3:A5339)+1</f>
        <v>5026</v>
      </c>
      <c r="B5340" s="103">
        <v>331515002</v>
      </c>
      <c r="C5340" s="315" t="s">
        <v>9040</v>
      </c>
      <c r="D5340" s="103" t="s">
        <v>9041</v>
      </c>
      <c r="E5340" s="103"/>
      <c r="F5340" s="114" t="s">
        <v>31</v>
      </c>
      <c r="G5340" s="114" t="s">
        <v>32</v>
      </c>
      <c r="H5340" s="312">
        <v>720</v>
      </c>
      <c r="I5340" s="312">
        <v>648</v>
      </c>
      <c r="J5340" s="312">
        <v>583.20000000000005</v>
      </c>
      <c r="K5340" s="103"/>
      <c r="L5340" s="114"/>
      <c r="M5340" s="114"/>
      <c r="N5340" s="103"/>
      <c r="O5340" s="103" t="s">
        <v>17</v>
      </c>
    </row>
    <row r="5341" spans="1:15" ht="22.5" hidden="1">
      <c r="A5341" s="103">
        <f>MAX(A$3:A5340)+1</f>
        <v>5027</v>
      </c>
      <c r="B5341" s="103">
        <v>331515003</v>
      </c>
      <c r="C5341" s="315" t="s">
        <v>9042</v>
      </c>
      <c r="D5341" s="103"/>
      <c r="E5341" s="103"/>
      <c r="F5341" s="114" t="s">
        <v>31</v>
      </c>
      <c r="G5341" s="114" t="s">
        <v>32</v>
      </c>
      <c r="H5341" s="312">
        <v>720</v>
      </c>
      <c r="I5341" s="312">
        <v>648</v>
      </c>
      <c r="J5341" s="312">
        <v>583.20000000000005</v>
      </c>
      <c r="K5341" s="103"/>
      <c r="L5341" s="114"/>
      <c r="M5341" s="114"/>
      <c r="N5341" s="103"/>
      <c r="O5341" s="103" t="s">
        <v>17</v>
      </c>
    </row>
    <row r="5342" spans="1:15" ht="22.5" hidden="1">
      <c r="A5342" s="103">
        <f>MAX(A$3:A5341)+1</f>
        <v>5028</v>
      </c>
      <c r="B5342" s="103">
        <v>331515004</v>
      </c>
      <c r="C5342" s="315" t="s">
        <v>9043</v>
      </c>
      <c r="D5342" s="103"/>
      <c r="E5342" s="103"/>
      <c r="F5342" s="114" t="s">
        <v>31</v>
      </c>
      <c r="G5342" s="114" t="s">
        <v>32</v>
      </c>
      <c r="H5342" s="312">
        <v>720</v>
      </c>
      <c r="I5342" s="312">
        <v>648</v>
      </c>
      <c r="J5342" s="312">
        <v>583.20000000000005</v>
      </c>
      <c r="K5342" s="103"/>
      <c r="L5342" s="114"/>
      <c r="M5342" s="114"/>
      <c r="N5342" s="103"/>
      <c r="O5342" s="103" t="s">
        <v>17</v>
      </c>
    </row>
    <row r="5343" spans="1:15" ht="22.5" hidden="1">
      <c r="A5343" s="103">
        <f>MAX(A$3:A5342)+1</f>
        <v>5029</v>
      </c>
      <c r="B5343" s="103">
        <v>331515005</v>
      </c>
      <c r="C5343" s="315" t="s">
        <v>9044</v>
      </c>
      <c r="D5343" s="103"/>
      <c r="E5343" s="103"/>
      <c r="F5343" s="114" t="s">
        <v>31</v>
      </c>
      <c r="G5343" s="114" t="s">
        <v>32</v>
      </c>
      <c r="H5343" s="308">
        <v>1520</v>
      </c>
      <c r="I5343" s="308">
        <v>1520</v>
      </c>
      <c r="J5343" s="308">
        <v>1520</v>
      </c>
      <c r="K5343" s="103"/>
      <c r="L5343" s="188"/>
      <c r="M5343" s="188"/>
      <c r="N5343" s="103"/>
      <c r="O5343" s="103" t="s">
        <v>786</v>
      </c>
    </row>
    <row r="5344" spans="1:15" ht="24" hidden="1">
      <c r="A5344" s="103">
        <f>MAX(A$3:A5343)+1</f>
        <v>5030</v>
      </c>
      <c r="B5344" s="103">
        <v>331515006</v>
      </c>
      <c r="C5344" s="315" t="s">
        <v>9045</v>
      </c>
      <c r="D5344" s="103"/>
      <c r="E5344" s="103"/>
      <c r="F5344" s="114" t="s">
        <v>31</v>
      </c>
      <c r="G5344" s="114" t="s">
        <v>32</v>
      </c>
      <c r="H5344" s="312">
        <v>960</v>
      </c>
      <c r="I5344" s="312">
        <v>864</v>
      </c>
      <c r="J5344" s="312">
        <v>777.6</v>
      </c>
      <c r="K5344" s="103"/>
      <c r="L5344" s="114"/>
      <c r="M5344" s="114"/>
      <c r="N5344" s="103"/>
      <c r="O5344" s="103" t="s">
        <v>17</v>
      </c>
    </row>
    <row r="5345" spans="1:15" ht="22.5" hidden="1">
      <c r="A5345" s="103">
        <f>MAX(A$3:A5344)+1</f>
        <v>5031</v>
      </c>
      <c r="B5345" s="103">
        <v>331515007</v>
      </c>
      <c r="C5345" s="315" t="s">
        <v>9046</v>
      </c>
      <c r="D5345" s="103"/>
      <c r="E5345" s="103"/>
      <c r="F5345" s="114" t="s">
        <v>31</v>
      </c>
      <c r="G5345" s="114" t="s">
        <v>32</v>
      </c>
      <c r="H5345" s="312">
        <v>960</v>
      </c>
      <c r="I5345" s="312">
        <v>864</v>
      </c>
      <c r="J5345" s="312">
        <v>777.6</v>
      </c>
      <c r="K5345" s="103"/>
      <c r="L5345" s="114"/>
      <c r="M5345" s="114"/>
      <c r="N5345" s="103"/>
      <c r="O5345" s="103" t="s">
        <v>17</v>
      </c>
    </row>
    <row r="5346" spans="1:15" ht="22.5" hidden="1">
      <c r="A5346" s="103">
        <f>MAX(A$3:A5345)+1</f>
        <v>5032</v>
      </c>
      <c r="B5346" s="103">
        <v>331515008</v>
      </c>
      <c r="C5346" s="315" t="s">
        <v>9047</v>
      </c>
      <c r="D5346" s="103" t="s">
        <v>9048</v>
      </c>
      <c r="E5346" s="103"/>
      <c r="F5346" s="114" t="s">
        <v>31</v>
      </c>
      <c r="G5346" s="114" t="s">
        <v>32</v>
      </c>
      <c r="H5346" s="312">
        <v>960</v>
      </c>
      <c r="I5346" s="312">
        <v>864</v>
      </c>
      <c r="J5346" s="312">
        <v>777.6</v>
      </c>
      <c r="K5346" s="103"/>
      <c r="L5346" s="114"/>
      <c r="M5346" s="114"/>
      <c r="N5346" s="103"/>
      <c r="O5346" s="103" t="s">
        <v>17</v>
      </c>
    </row>
    <row r="5347" spans="1:15" ht="22.5" hidden="1">
      <c r="A5347" s="103">
        <f>MAX(A$3:A5346)+1</f>
        <v>5033</v>
      </c>
      <c r="B5347" s="103">
        <v>331515009</v>
      </c>
      <c r="C5347" s="315" t="s">
        <v>9049</v>
      </c>
      <c r="D5347" s="103" t="s">
        <v>9050</v>
      </c>
      <c r="E5347" s="103"/>
      <c r="F5347" s="114" t="s">
        <v>36</v>
      </c>
      <c r="G5347" s="114" t="s">
        <v>32</v>
      </c>
      <c r="H5347" s="308">
        <v>2320</v>
      </c>
      <c r="I5347" s="308">
        <v>2320</v>
      </c>
      <c r="J5347" s="308">
        <v>2320</v>
      </c>
      <c r="K5347" s="103"/>
      <c r="L5347" s="188"/>
      <c r="M5347" s="188"/>
      <c r="N5347" s="103"/>
      <c r="O5347" s="103" t="s">
        <v>786</v>
      </c>
    </row>
    <row r="5348" spans="1:15" ht="22.5" hidden="1">
      <c r="A5348" s="103">
        <f>MAX(A$3:A5347)+1</f>
        <v>5034</v>
      </c>
      <c r="B5348" s="103">
        <v>331515010</v>
      </c>
      <c r="C5348" s="315" t="s">
        <v>9051</v>
      </c>
      <c r="D5348" s="103"/>
      <c r="E5348" s="103"/>
      <c r="F5348" s="114" t="s">
        <v>36</v>
      </c>
      <c r="G5348" s="114" t="s">
        <v>719</v>
      </c>
      <c r="H5348" s="312">
        <v>1200</v>
      </c>
      <c r="I5348" s="312">
        <v>1080</v>
      </c>
      <c r="J5348" s="312">
        <v>972</v>
      </c>
      <c r="K5348" s="103"/>
      <c r="L5348" s="114"/>
      <c r="M5348" s="114"/>
      <c r="N5348" s="103"/>
      <c r="O5348" s="103" t="s">
        <v>17</v>
      </c>
    </row>
    <row r="5349" spans="1:15" s="87" customFormat="1" ht="22.5" hidden="1">
      <c r="A5349" s="103"/>
      <c r="B5349" s="103">
        <v>331516</v>
      </c>
      <c r="C5349" s="103" t="s">
        <v>9052</v>
      </c>
      <c r="D5349" s="103"/>
      <c r="E5349" s="103"/>
      <c r="F5349" s="114"/>
      <c r="G5349" s="114"/>
      <c r="H5349" s="302"/>
      <c r="I5349" s="302"/>
      <c r="J5349" s="302"/>
      <c r="K5349" s="103"/>
      <c r="L5349" s="114"/>
      <c r="M5349" s="114"/>
      <c r="N5349" s="103"/>
      <c r="O5349" s="103" t="s">
        <v>17</v>
      </c>
    </row>
    <row r="5350" spans="1:15" ht="22.5" hidden="1">
      <c r="A5350" s="103">
        <f>MAX(A$3:A5349)+1</f>
        <v>5035</v>
      </c>
      <c r="B5350" s="103">
        <v>331516001</v>
      </c>
      <c r="C5350" s="103" t="s">
        <v>9053</v>
      </c>
      <c r="D5350" s="103" t="s">
        <v>9054</v>
      </c>
      <c r="E5350" s="103"/>
      <c r="F5350" s="114" t="s">
        <v>31</v>
      </c>
      <c r="G5350" s="114" t="s">
        <v>32</v>
      </c>
      <c r="H5350" s="312">
        <v>960</v>
      </c>
      <c r="I5350" s="312">
        <v>864</v>
      </c>
      <c r="J5350" s="312">
        <v>777.6</v>
      </c>
      <c r="K5350" s="103"/>
      <c r="L5350" s="114"/>
      <c r="M5350" s="114"/>
      <c r="N5350" s="103"/>
      <c r="O5350" s="103" t="s">
        <v>17</v>
      </c>
    </row>
    <row r="5351" spans="1:15" s="87" customFormat="1" ht="22.5" hidden="1">
      <c r="A5351" s="103"/>
      <c r="B5351" s="103">
        <v>331517</v>
      </c>
      <c r="C5351" s="103" t="s">
        <v>9055</v>
      </c>
      <c r="D5351" s="103"/>
      <c r="E5351" s="103"/>
      <c r="F5351" s="114"/>
      <c r="G5351" s="114"/>
      <c r="H5351" s="302"/>
      <c r="I5351" s="302"/>
      <c r="J5351" s="302"/>
      <c r="K5351" s="103"/>
      <c r="L5351" s="114"/>
      <c r="M5351" s="114"/>
      <c r="N5351" s="103"/>
      <c r="O5351" s="103" t="s">
        <v>17</v>
      </c>
    </row>
    <row r="5352" spans="1:15" ht="22.5" hidden="1">
      <c r="A5352" s="103">
        <f>MAX(A$3:A5351)+1</f>
        <v>5036</v>
      </c>
      <c r="B5352" s="103">
        <v>331517001</v>
      </c>
      <c r="C5352" s="103" t="s">
        <v>9056</v>
      </c>
      <c r="D5352" s="103"/>
      <c r="E5352" s="103"/>
      <c r="F5352" s="114" t="s">
        <v>31</v>
      </c>
      <c r="G5352" s="114" t="s">
        <v>32</v>
      </c>
      <c r="H5352" s="312">
        <v>840</v>
      </c>
      <c r="I5352" s="312">
        <v>756</v>
      </c>
      <c r="J5352" s="312">
        <v>680.4</v>
      </c>
      <c r="K5352" s="103"/>
      <c r="L5352" s="114"/>
      <c r="M5352" s="114"/>
      <c r="N5352" s="103"/>
      <c r="O5352" s="103" t="s">
        <v>17</v>
      </c>
    </row>
    <row r="5353" spans="1:15" ht="22.5" hidden="1">
      <c r="A5353" s="103">
        <f>MAX(A$3:A5352)+1</f>
        <v>5037</v>
      </c>
      <c r="B5353" s="103">
        <v>331517002</v>
      </c>
      <c r="C5353" s="103" t="s">
        <v>9057</v>
      </c>
      <c r="D5353" s="103"/>
      <c r="E5353" s="103"/>
      <c r="F5353" s="114" t="s">
        <v>31</v>
      </c>
      <c r="G5353" s="114" t="s">
        <v>32</v>
      </c>
      <c r="H5353" s="312">
        <v>840</v>
      </c>
      <c r="I5353" s="312">
        <v>756</v>
      </c>
      <c r="J5353" s="312">
        <v>680.4</v>
      </c>
      <c r="K5353" s="103"/>
      <c r="L5353" s="114"/>
      <c r="M5353" s="114"/>
      <c r="N5353" s="103"/>
      <c r="O5353" s="103" t="s">
        <v>17</v>
      </c>
    </row>
    <row r="5354" spans="1:15" ht="22.5" hidden="1">
      <c r="A5354" s="103">
        <f>MAX(A$3:A5353)+1</f>
        <v>5038</v>
      </c>
      <c r="B5354" s="103">
        <v>331517003</v>
      </c>
      <c r="C5354" s="103" t="s">
        <v>9058</v>
      </c>
      <c r="D5354" s="103"/>
      <c r="E5354" s="103"/>
      <c r="F5354" s="114" t="s">
        <v>31</v>
      </c>
      <c r="G5354" s="114" t="s">
        <v>32</v>
      </c>
      <c r="H5354" s="312">
        <v>840</v>
      </c>
      <c r="I5354" s="312">
        <v>756</v>
      </c>
      <c r="J5354" s="312">
        <v>680.4</v>
      </c>
      <c r="K5354" s="103"/>
      <c r="L5354" s="114"/>
      <c r="M5354" s="114"/>
      <c r="N5354" s="103"/>
      <c r="O5354" s="103" t="s">
        <v>17</v>
      </c>
    </row>
    <row r="5355" spans="1:15" ht="22.5" hidden="1">
      <c r="A5355" s="103">
        <f>MAX(A$3:A5354)+1</f>
        <v>5039</v>
      </c>
      <c r="B5355" s="103">
        <v>331517004</v>
      </c>
      <c r="C5355" s="103" t="s">
        <v>9059</v>
      </c>
      <c r="D5355" s="103" t="s">
        <v>9060</v>
      </c>
      <c r="E5355" s="103"/>
      <c r="F5355" s="114" t="s">
        <v>36</v>
      </c>
      <c r="G5355" s="114" t="s">
        <v>32</v>
      </c>
      <c r="H5355" s="312">
        <v>2040</v>
      </c>
      <c r="I5355" s="312">
        <v>1836</v>
      </c>
      <c r="J5355" s="312">
        <v>1652.4</v>
      </c>
      <c r="K5355" s="103"/>
      <c r="L5355" s="114"/>
      <c r="M5355" s="114"/>
      <c r="N5355" s="103"/>
      <c r="O5355" s="103" t="s">
        <v>17</v>
      </c>
    </row>
    <row r="5356" spans="1:15" s="87" customFormat="1" ht="22.5" hidden="1">
      <c r="A5356" s="103"/>
      <c r="B5356" s="103">
        <v>331518</v>
      </c>
      <c r="C5356" s="103" t="s">
        <v>9061</v>
      </c>
      <c r="D5356" s="103"/>
      <c r="E5356" s="103"/>
      <c r="F5356" s="114"/>
      <c r="G5356" s="114"/>
      <c r="H5356" s="302"/>
      <c r="I5356" s="302"/>
      <c r="J5356" s="302"/>
      <c r="K5356" s="103"/>
      <c r="L5356" s="114"/>
      <c r="M5356" s="114"/>
      <c r="N5356" s="103"/>
      <c r="O5356" s="103" t="s">
        <v>17</v>
      </c>
    </row>
    <row r="5357" spans="1:15" ht="22.5" hidden="1">
      <c r="A5357" s="103">
        <f>MAX(A$3:A5356)+1</f>
        <v>5040</v>
      </c>
      <c r="B5357" s="103">
        <v>331518001</v>
      </c>
      <c r="C5357" s="315" t="s">
        <v>9062</v>
      </c>
      <c r="D5357" s="103"/>
      <c r="E5357" s="103"/>
      <c r="F5357" s="114" t="s">
        <v>36</v>
      </c>
      <c r="G5357" s="114" t="s">
        <v>32</v>
      </c>
      <c r="H5357" s="312">
        <v>960</v>
      </c>
      <c r="I5357" s="312">
        <v>864</v>
      </c>
      <c r="J5357" s="312">
        <v>777.6</v>
      </c>
      <c r="K5357" s="103"/>
      <c r="L5357" s="114"/>
      <c r="M5357" s="114"/>
      <c r="N5357" s="103"/>
      <c r="O5357" s="103" t="s">
        <v>17</v>
      </c>
    </row>
    <row r="5358" spans="1:15" ht="22.5" hidden="1">
      <c r="A5358" s="103">
        <f>MAX(A$3:A5357)+1</f>
        <v>5041</v>
      </c>
      <c r="B5358" s="103">
        <v>331518002</v>
      </c>
      <c r="C5358" s="315" t="s">
        <v>9063</v>
      </c>
      <c r="D5358" s="103" t="s">
        <v>9064</v>
      </c>
      <c r="E5358" s="103"/>
      <c r="F5358" s="114" t="s">
        <v>31</v>
      </c>
      <c r="G5358" s="114" t="s">
        <v>32</v>
      </c>
      <c r="H5358" s="312">
        <v>960</v>
      </c>
      <c r="I5358" s="312">
        <v>864</v>
      </c>
      <c r="J5358" s="312">
        <v>777.6</v>
      </c>
      <c r="K5358" s="103"/>
      <c r="L5358" s="114"/>
      <c r="M5358" s="114"/>
      <c r="N5358" s="103"/>
      <c r="O5358" s="103" t="s">
        <v>17</v>
      </c>
    </row>
    <row r="5359" spans="1:15" ht="22.5" hidden="1">
      <c r="A5359" s="103">
        <f>MAX(A$3:A5358)+1</f>
        <v>5042</v>
      </c>
      <c r="B5359" s="103">
        <v>331518003</v>
      </c>
      <c r="C5359" s="315" t="s">
        <v>9065</v>
      </c>
      <c r="D5359" s="103"/>
      <c r="E5359" s="103"/>
      <c r="F5359" s="114" t="s">
        <v>31</v>
      </c>
      <c r="G5359" s="114" t="s">
        <v>32</v>
      </c>
      <c r="H5359" s="312">
        <v>960</v>
      </c>
      <c r="I5359" s="312">
        <v>864</v>
      </c>
      <c r="J5359" s="312">
        <v>777.6</v>
      </c>
      <c r="K5359" s="103"/>
      <c r="L5359" s="114"/>
      <c r="M5359" s="114"/>
      <c r="N5359" s="103"/>
      <c r="O5359" s="103" t="s">
        <v>17</v>
      </c>
    </row>
    <row r="5360" spans="1:15" ht="22.5" hidden="1">
      <c r="A5360" s="103">
        <f>MAX(A$3:A5359)+1</f>
        <v>5043</v>
      </c>
      <c r="B5360" s="103">
        <v>331518004</v>
      </c>
      <c r="C5360" s="315" t="s">
        <v>9066</v>
      </c>
      <c r="D5360" s="103"/>
      <c r="E5360" s="103"/>
      <c r="F5360" s="114" t="s">
        <v>31</v>
      </c>
      <c r="G5360" s="114" t="s">
        <v>32</v>
      </c>
      <c r="H5360" s="312">
        <v>960</v>
      </c>
      <c r="I5360" s="312">
        <v>864</v>
      </c>
      <c r="J5360" s="312">
        <v>777.6</v>
      </c>
      <c r="K5360" s="103"/>
      <c r="L5360" s="114"/>
      <c r="M5360" s="114"/>
      <c r="N5360" s="103"/>
      <c r="O5360" s="103" t="s">
        <v>17</v>
      </c>
    </row>
    <row r="5361" spans="1:15" ht="22.5" hidden="1">
      <c r="A5361" s="103">
        <f>MAX(A$3:A5360)+1</f>
        <v>5044</v>
      </c>
      <c r="B5361" s="103">
        <v>331518005</v>
      </c>
      <c r="C5361" s="315" t="s">
        <v>9067</v>
      </c>
      <c r="D5361" s="103"/>
      <c r="E5361" s="103"/>
      <c r="F5361" s="114" t="s">
        <v>31</v>
      </c>
      <c r="G5361" s="114" t="s">
        <v>32</v>
      </c>
      <c r="H5361" s="312">
        <v>960</v>
      </c>
      <c r="I5361" s="312">
        <v>864</v>
      </c>
      <c r="J5361" s="312">
        <v>777.6</v>
      </c>
      <c r="K5361" s="103"/>
      <c r="L5361" s="114"/>
      <c r="M5361" s="114"/>
      <c r="N5361" s="103"/>
      <c r="O5361" s="103" t="s">
        <v>17</v>
      </c>
    </row>
    <row r="5362" spans="1:15" ht="22.5" hidden="1">
      <c r="A5362" s="103">
        <f>MAX(A$3:A5361)+1</f>
        <v>5045</v>
      </c>
      <c r="B5362" s="103">
        <v>331518006</v>
      </c>
      <c r="C5362" s="315" t="s">
        <v>9068</v>
      </c>
      <c r="D5362" s="103" t="s">
        <v>9069</v>
      </c>
      <c r="E5362" s="103"/>
      <c r="F5362" s="114" t="s">
        <v>31</v>
      </c>
      <c r="G5362" s="114" t="s">
        <v>32</v>
      </c>
      <c r="H5362" s="312">
        <v>1080</v>
      </c>
      <c r="I5362" s="312">
        <v>972</v>
      </c>
      <c r="J5362" s="312">
        <v>874.8</v>
      </c>
      <c r="K5362" s="103"/>
      <c r="L5362" s="114"/>
      <c r="M5362" s="114"/>
      <c r="N5362" s="103"/>
      <c r="O5362" s="103" t="s">
        <v>17</v>
      </c>
    </row>
    <row r="5363" spans="1:15" ht="22.5" hidden="1">
      <c r="A5363" s="103">
        <f>MAX(A$3:A5362)+1</f>
        <v>5046</v>
      </c>
      <c r="B5363" s="103">
        <v>331518007</v>
      </c>
      <c r="C5363" s="164" t="s">
        <v>9070</v>
      </c>
      <c r="D5363" s="103" t="s">
        <v>9071</v>
      </c>
      <c r="E5363" s="103"/>
      <c r="F5363" s="114" t="s">
        <v>31</v>
      </c>
      <c r="G5363" s="114" t="s">
        <v>32</v>
      </c>
      <c r="H5363" s="302">
        <v>1288</v>
      </c>
      <c r="I5363" s="302">
        <v>1288</v>
      </c>
      <c r="J5363" s="302">
        <v>1288</v>
      </c>
      <c r="K5363" s="103"/>
      <c r="L5363" s="114"/>
      <c r="M5363" s="114"/>
      <c r="N5363" s="103"/>
      <c r="O5363" s="103" t="s">
        <v>17</v>
      </c>
    </row>
    <row r="5364" spans="1:15" s="87" customFormat="1" ht="22.5" hidden="1">
      <c r="A5364" s="103"/>
      <c r="B5364" s="103">
        <v>331519</v>
      </c>
      <c r="C5364" s="103" t="s">
        <v>9072</v>
      </c>
      <c r="D5364" s="103"/>
      <c r="E5364" s="103"/>
      <c r="F5364" s="114"/>
      <c r="G5364" s="114"/>
      <c r="H5364" s="302"/>
      <c r="I5364" s="302"/>
      <c r="J5364" s="302"/>
      <c r="K5364" s="103"/>
      <c r="L5364" s="114"/>
      <c r="M5364" s="114"/>
      <c r="N5364" s="103"/>
      <c r="O5364" s="103" t="s">
        <v>17</v>
      </c>
    </row>
    <row r="5365" spans="1:15" ht="22.5" hidden="1">
      <c r="A5365" s="103">
        <f>MAX(A$3:A5364)+1</f>
        <v>5047</v>
      </c>
      <c r="B5365" s="103">
        <v>331519001</v>
      </c>
      <c r="C5365" s="315" t="s">
        <v>9073</v>
      </c>
      <c r="D5365" s="286" t="s">
        <v>9074</v>
      </c>
      <c r="E5365" s="103"/>
      <c r="F5365" s="114" t="s">
        <v>3112</v>
      </c>
      <c r="G5365" s="114" t="s">
        <v>9075</v>
      </c>
      <c r="H5365" s="312">
        <v>720</v>
      </c>
      <c r="I5365" s="312">
        <v>648</v>
      </c>
      <c r="J5365" s="312">
        <v>583.20000000000005</v>
      </c>
      <c r="K5365" s="105" t="s">
        <v>5969</v>
      </c>
      <c r="L5365" s="114"/>
      <c r="M5365" s="114"/>
      <c r="N5365" s="103"/>
      <c r="O5365" s="103" t="s">
        <v>17</v>
      </c>
    </row>
    <row r="5366" spans="1:15" ht="22.5" hidden="1">
      <c r="A5366" s="103">
        <f>MAX(A$3:A5365)+1</f>
        <v>5048</v>
      </c>
      <c r="B5366" s="103">
        <v>331519002</v>
      </c>
      <c r="C5366" s="315" t="s">
        <v>9076</v>
      </c>
      <c r="D5366" s="286" t="s">
        <v>9077</v>
      </c>
      <c r="E5366" s="103"/>
      <c r="F5366" s="114" t="s">
        <v>31</v>
      </c>
      <c r="G5366" s="114" t="s">
        <v>32</v>
      </c>
      <c r="H5366" s="308">
        <v>3200</v>
      </c>
      <c r="I5366" s="308">
        <v>3200</v>
      </c>
      <c r="J5366" s="308">
        <v>3200</v>
      </c>
      <c r="K5366" s="103"/>
      <c r="L5366" s="188"/>
      <c r="M5366" s="188"/>
      <c r="N5366" s="103"/>
      <c r="O5366" s="103" t="s">
        <v>786</v>
      </c>
    </row>
    <row r="5367" spans="1:15" ht="22.5" hidden="1">
      <c r="A5367" s="103">
        <f>MAX(A$3:A5366)+1</f>
        <v>5049</v>
      </c>
      <c r="B5367" s="103">
        <v>331519003</v>
      </c>
      <c r="C5367" s="315" t="s">
        <v>9078</v>
      </c>
      <c r="D5367" s="286" t="s">
        <v>9079</v>
      </c>
      <c r="E5367" s="103"/>
      <c r="F5367" s="114" t="s">
        <v>31</v>
      </c>
      <c r="G5367" s="114" t="s">
        <v>32</v>
      </c>
      <c r="H5367" s="308">
        <v>3089</v>
      </c>
      <c r="I5367" s="308">
        <v>3089</v>
      </c>
      <c r="J5367" s="308">
        <v>3089</v>
      </c>
      <c r="K5367" s="103"/>
      <c r="L5367" s="188"/>
      <c r="M5367" s="188"/>
      <c r="N5367" s="103"/>
      <c r="O5367" s="103" t="s">
        <v>786</v>
      </c>
    </row>
    <row r="5368" spans="1:15" ht="22.5" hidden="1">
      <c r="A5368" s="103">
        <f>MAX(A$3:A5367)+1</f>
        <v>5050</v>
      </c>
      <c r="B5368" s="103">
        <v>331519004</v>
      </c>
      <c r="C5368" s="315" t="s">
        <v>9080</v>
      </c>
      <c r="D5368" s="286" t="s">
        <v>9081</v>
      </c>
      <c r="E5368" s="103"/>
      <c r="F5368" s="114" t="s">
        <v>31</v>
      </c>
      <c r="G5368" s="114" t="s">
        <v>32</v>
      </c>
      <c r="H5368" s="308">
        <v>3208</v>
      </c>
      <c r="I5368" s="308">
        <v>3208</v>
      </c>
      <c r="J5368" s="308">
        <v>3208</v>
      </c>
      <c r="K5368" s="103"/>
      <c r="L5368" s="188"/>
      <c r="M5368" s="188"/>
      <c r="N5368" s="103"/>
      <c r="O5368" s="103" t="s">
        <v>786</v>
      </c>
    </row>
    <row r="5369" spans="1:15" ht="22.5" hidden="1">
      <c r="A5369" s="103">
        <f>MAX(A$3:A5368)+1</f>
        <v>5051</v>
      </c>
      <c r="B5369" s="103">
        <v>331519005</v>
      </c>
      <c r="C5369" s="315" t="s">
        <v>9082</v>
      </c>
      <c r="D5369" s="286" t="s">
        <v>9083</v>
      </c>
      <c r="E5369" s="103"/>
      <c r="F5369" s="114" t="s">
        <v>31</v>
      </c>
      <c r="G5369" s="114" t="s">
        <v>32</v>
      </c>
      <c r="H5369" s="308">
        <v>2800</v>
      </c>
      <c r="I5369" s="308">
        <v>2800</v>
      </c>
      <c r="J5369" s="308">
        <v>2800</v>
      </c>
      <c r="K5369" s="103"/>
      <c r="L5369" s="188"/>
      <c r="M5369" s="188"/>
      <c r="N5369" s="103"/>
      <c r="O5369" s="103" t="s">
        <v>786</v>
      </c>
    </row>
    <row r="5370" spans="1:15" ht="22.5" hidden="1">
      <c r="A5370" s="103">
        <f>MAX(A$3:A5369)+1</f>
        <v>5052</v>
      </c>
      <c r="B5370" s="103">
        <v>331519006</v>
      </c>
      <c r="C5370" s="315" t="s">
        <v>9084</v>
      </c>
      <c r="D5370" s="286" t="s">
        <v>9085</v>
      </c>
      <c r="E5370" s="103"/>
      <c r="F5370" s="114" t="s">
        <v>31</v>
      </c>
      <c r="G5370" s="114" t="s">
        <v>32</v>
      </c>
      <c r="H5370" s="308">
        <v>4320</v>
      </c>
      <c r="I5370" s="308">
        <v>4320</v>
      </c>
      <c r="J5370" s="308">
        <v>4320</v>
      </c>
      <c r="K5370" s="103"/>
      <c r="L5370" s="188"/>
      <c r="M5370" s="188"/>
      <c r="N5370" s="103"/>
      <c r="O5370" s="103" t="s">
        <v>786</v>
      </c>
    </row>
    <row r="5371" spans="1:15" ht="22.5" hidden="1">
      <c r="A5371" s="103">
        <f>MAX(A$3:A5370)+1</f>
        <v>5053</v>
      </c>
      <c r="B5371" s="103">
        <v>331519007</v>
      </c>
      <c r="C5371" s="315" t="s">
        <v>9086</v>
      </c>
      <c r="D5371" s="286" t="s">
        <v>9087</v>
      </c>
      <c r="E5371" s="103"/>
      <c r="F5371" s="114" t="s">
        <v>31</v>
      </c>
      <c r="G5371" s="114" t="s">
        <v>32</v>
      </c>
      <c r="H5371" s="308">
        <v>3564</v>
      </c>
      <c r="I5371" s="308">
        <v>3564</v>
      </c>
      <c r="J5371" s="308">
        <v>3564</v>
      </c>
      <c r="K5371" s="103" t="s">
        <v>2282</v>
      </c>
      <c r="L5371" s="188"/>
      <c r="M5371" s="188"/>
      <c r="N5371" s="103"/>
      <c r="O5371" s="103" t="s">
        <v>786</v>
      </c>
    </row>
    <row r="5372" spans="1:15" ht="22.5" hidden="1">
      <c r="A5372" s="103">
        <f>MAX(A$3:A5371)+1</f>
        <v>5054</v>
      </c>
      <c r="B5372" s="103">
        <v>331519008</v>
      </c>
      <c r="C5372" s="315" t="s">
        <v>9088</v>
      </c>
      <c r="D5372" s="286" t="s">
        <v>9089</v>
      </c>
      <c r="E5372" s="103"/>
      <c r="F5372" s="114" t="s">
        <v>3112</v>
      </c>
      <c r="G5372" s="114" t="s">
        <v>32</v>
      </c>
      <c r="H5372" s="312">
        <v>540</v>
      </c>
      <c r="I5372" s="312">
        <v>486</v>
      </c>
      <c r="J5372" s="312">
        <v>437.4</v>
      </c>
      <c r="K5372" s="105" t="s">
        <v>5969</v>
      </c>
      <c r="L5372" s="114"/>
      <c r="M5372" s="114"/>
      <c r="N5372" s="103"/>
      <c r="O5372" s="103" t="s">
        <v>17</v>
      </c>
    </row>
    <row r="5373" spans="1:15" ht="22.5" hidden="1">
      <c r="A5373" s="103">
        <f>MAX(A$3:A5372)+1</f>
        <v>5055</v>
      </c>
      <c r="B5373" s="103">
        <v>331519009</v>
      </c>
      <c r="C5373" s="315" t="s">
        <v>9090</v>
      </c>
      <c r="D5373" s="286" t="s">
        <v>9091</v>
      </c>
      <c r="E5373" s="103"/>
      <c r="F5373" s="114" t="s">
        <v>31</v>
      </c>
      <c r="G5373" s="114" t="s">
        <v>32</v>
      </c>
      <c r="H5373" s="308">
        <v>5640</v>
      </c>
      <c r="I5373" s="308">
        <v>5640</v>
      </c>
      <c r="J5373" s="308">
        <v>5640</v>
      </c>
      <c r="K5373" s="103"/>
      <c r="L5373" s="188"/>
      <c r="M5373" s="188"/>
      <c r="N5373" s="103"/>
      <c r="O5373" s="103" t="s">
        <v>786</v>
      </c>
    </row>
    <row r="5374" spans="1:15" ht="22.5" hidden="1">
      <c r="A5374" s="103">
        <f>MAX(A$3:A5373)+1</f>
        <v>5056</v>
      </c>
      <c r="B5374" s="103">
        <v>331519010</v>
      </c>
      <c r="C5374" s="315" t="s">
        <v>9092</v>
      </c>
      <c r="D5374" s="286" t="s">
        <v>9093</v>
      </c>
      <c r="E5374" s="103"/>
      <c r="F5374" s="114" t="s">
        <v>31</v>
      </c>
      <c r="G5374" s="114" t="s">
        <v>32</v>
      </c>
      <c r="H5374" s="308">
        <v>3280</v>
      </c>
      <c r="I5374" s="308">
        <v>3280</v>
      </c>
      <c r="J5374" s="308">
        <v>3280</v>
      </c>
      <c r="K5374" s="103"/>
      <c r="L5374" s="188"/>
      <c r="M5374" s="188"/>
      <c r="N5374" s="103"/>
      <c r="O5374" s="103" t="s">
        <v>786</v>
      </c>
    </row>
    <row r="5375" spans="1:15" ht="22.5" hidden="1">
      <c r="A5375" s="103">
        <f>MAX(A$3:A5374)+1</f>
        <v>5057</v>
      </c>
      <c r="B5375" s="103">
        <v>331519011</v>
      </c>
      <c r="C5375" s="315" t="s">
        <v>9094</v>
      </c>
      <c r="D5375" s="286" t="s">
        <v>9095</v>
      </c>
      <c r="E5375" s="103"/>
      <c r="F5375" s="114" t="s">
        <v>31</v>
      </c>
      <c r="G5375" s="114" t="s">
        <v>9096</v>
      </c>
      <c r="H5375" s="312">
        <v>1200</v>
      </c>
      <c r="I5375" s="312">
        <v>1080</v>
      </c>
      <c r="J5375" s="312">
        <v>972</v>
      </c>
      <c r="K5375" s="103"/>
      <c r="L5375" s="114"/>
      <c r="M5375" s="114"/>
      <c r="N5375" s="103"/>
      <c r="O5375" s="103" t="s">
        <v>17</v>
      </c>
    </row>
    <row r="5376" spans="1:15" ht="22.5" hidden="1">
      <c r="A5376" s="103">
        <f>MAX(A$3:A5375)+1</f>
        <v>5058</v>
      </c>
      <c r="B5376" s="103">
        <v>331519012</v>
      </c>
      <c r="C5376" s="315" t="s">
        <v>9097</v>
      </c>
      <c r="D5376" s="286" t="s">
        <v>9098</v>
      </c>
      <c r="E5376" s="103"/>
      <c r="F5376" s="114" t="s">
        <v>31</v>
      </c>
      <c r="G5376" s="114" t="s">
        <v>9035</v>
      </c>
      <c r="H5376" s="312">
        <v>1080</v>
      </c>
      <c r="I5376" s="312">
        <v>972</v>
      </c>
      <c r="J5376" s="312">
        <v>874.8</v>
      </c>
      <c r="K5376" s="103"/>
      <c r="L5376" s="114"/>
      <c r="M5376" s="114"/>
      <c r="N5376" s="103"/>
      <c r="O5376" s="103" t="s">
        <v>17</v>
      </c>
    </row>
    <row r="5377" spans="1:15" ht="33.75" hidden="1">
      <c r="A5377" s="103">
        <f>MAX(A$3:A5376)+1</f>
        <v>5059</v>
      </c>
      <c r="B5377" s="103">
        <v>331519013</v>
      </c>
      <c r="C5377" s="315" t="s">
        <v>9099</v>
      </c>
      <c r="D5377" s="286" t="s">
        <v>9100</v>
      </c>
      <c r="E5377" s="103"/>
      <c r="F5377" s="114" t="s">
        <v>36</v>
      </c>
      <c r="G5377" s="114" t="s">
        <v>666</v>
      </c>
      <c r="H5377" s="308">
        <v>3015</v>
      </c>
      <c r="I5377" s="308">
        <v>3015</v>
      </c>
      <c r="J5377" s="308">
        <v>3015</v>
      </c>
      <c r="K5377" s="103"/>
      <c r="L5377" s="188"/>
      <c r="M5377" s="188"/>
      <c r="N5377" s="103"/>
      <c r="O5377" s="103" t="s">
        <v>786</v>
      </c>
    </row>
    <row r="5378" spans="1:15" ht="22.5" hidden="1">
      <c r="A5378" s="103">
        <f>MAX(A$3:A5377)+1</f>
        <v>5060</v>
      </c>
      <c r="B5378" s="103">
        <v>331519014</v>
      </c>
      <c r="C5378" s="315" t="s">
        <v>9101</v>
      </c>
      <c r="D5378" s="103"/>
      <c r="E5378" s="103"/>
      <c r="F5378" s="114" t="s">
        <v>31</v>
      </c>
      <c r="G5378" s="114" t="s">
        <v>666</v>
      </c>
      <c r="H5378" s="308">
        <v>2317</v>
      </c>
      <c r="I5378" s="308">
        <v>2317</v>
      </c>
      <c r="J5378" s="308">
        <v>2317</v>
      </c>
      <c r="K5378" s="103"/>
      <c r="L5378" s="188"/>
      <c r="M5378" s="188"/>
      <c r="N5378" s="103"/>
      <c r="O5378" s="103" t="s">
        <v>786</v>
      </c>
    </row>
    <row r="5379" spans="1:15" ht="22.5" hidden="1">
      <c r="A5379" s="103">
        <f>MAX(A$3:A5378)+1</f>
        <v>5061</v>
      </c>
      <c r="B5379" s="103">
        <v>331519015</v>
      </c>
      <c r="C5379" s="315" t="s">
        <v>9102</v>
      </c>
      <c r="D5379" s="103"/>
      <c r="E5379" s="103"/>
      <c r="F5379" s="114" t="s">
        <v>36</v>
      </c>
      <c r="G5379" s="114" t="s">
        <v>9103</v>
      </c>
      <c r="H5379" s="312">
        <v>1200</v>
      </c>
      <c r="I5379" s="312">
        <v>1080</v>
      </c>
      <c r="J5379" s="312">
        <v>972</v>
      </c>
      <c r="K5379" s="103"/>
      <c r="L5379" s="114"/>
      <c r="M5379" s="114"/>
      <c r="N5379" s="103"/>
      <c r="O5379" s="103" t="s">
        <v>17</v>
      </c>
    </row>
    <row r="5380" spans="1:15" ht="22.5" hidden="1">
      <c r="A5380" s="103">
        <f>MAX(A$3:A5379)+1</f>
        <v>5062</v>
      </c>
      <c r="B5380" s="103">
        <v>331519016</v>
      </c>
      <c r="C5380" s="103" t="s">
        <v>9104</v>
      </c>
      <c r="D5380" s="103"/>
      <c r="E5380" s="103"/>
      <c r="F5380" s="114" t="s">
        <v>31</v>
      </c>
      <c r="G5380" s="114" t="s">
        <v>801</v>
      </c>
      <c r="H5380" s="312">
        <v>840</v>
      </c>
      <c r="I5380" s="312">
        <v>756</v>
      </c>
      <c r="J5380" s="312">
        <v>680.4</v>
      </c>
      <c r="K5380" s="103"/>
      <c r="L5380" s="114"/>
      <c r="M5380" s="114"/>
      <c r="N5380" s="103"/>
      <c r="O5380" s="103" t="s">
        <v>17</v>
      </c>
    </row>
    <row r="5381" spans="1:15" ht="22.5" hidden="1">
      <c r="A5381" s="103">
        <f>MAX(A$3:A5380)+1</f>
        <v>5063</v>
      </c>
      <c r="B5381" s="103">
        <v>331519017</v>
      </c>
      <c r="C5381" s="103" t="s">
        <v>9105</v>
      </c>
      <c r="D5381" s="103" t="s">
        <v>9106</v>
      </c>
      <c r="E5381" s="103"/>
      <c r="F5381" s="114" t="s">
        <v>31</v>
      </c>
      <c r="G5381" s="114" t="s">
        <v>32</v>
      </c>
      <c r="H5381" s="312">
        <v>960</v>
      </c>
      <c r="I5381" s="312">
        <v>864</v>
      </c>
      <c r="J5381" s="312">
        <v>777.6</v>
      </c>
      <c r="K5381" s="103"/>
      <c r="L5381" s="114"/>
      <c r="M5381" s="114"/>
      <c r="N5381" s="103"/>
      <c r="O5381" s="103" t="s">
        <v>17</v>
      </c>
    </row>
    <row r="5382" spans="1:15" s="87" customFormat="1" ht="22.5" hidden="1">
      <c r="A5382" s="103"/>
      <c r="B5382" s="103">
        <v>331520</v>
      </c>
      <c r="C5382" s="103" t="s">
        <v>9107</v>
      </c>
      <c r="D5382" s="103"/>
      <c r="E5382" s="103"/>
      <c r="F5382" s="114"/>
      <c r="G5382" s="114"/>
      <c r="H5382" s="302"/>
      <c r="I5382" s="302"/>
      <c r="J5382" s="302"/>
      <c r="K5382" s="103"/>
      <c r="L5382" s="114"/>
      <c r="M5382" s="114"/>
      <c r="N5382" s="103"/>
      <c r="O5382" s="103" t="s">
        <v>17</v>
      </c>
    </row>
    <row r="5383" spans="1:15" ht="22.5" hidden="1">
      <c r="A5383" s="103">
        <f>MAX(A$3:A5382)+1</f>
        <v>5064</v>
      </c>
      <c r="B5383" s="103">
        <v>331520001</v>
      </c>
      <c r="C5383" s="315" t="s">
        <v>9108</v>
      </c>
      <c r="D5383" s="103"/>
      <c r="E5383" s="103"/>
      <c r="F5383" s="114" t="s">
        <v>31</v>
      </c>
      <c r="G5383" s="114" t="s">
        <v>32</v>
      </c>
      <c r="H5383" s="312">
        <v>720</v>
      </c>
      <c r="I5383" s="312">
        <v>648</v>
      </c>
      <c r="J5383" s="312">
        <v>583.20000000000005</v>
      </c>
      <c r="K5383" s="103"/>
      <c r="L5383" s="114"/>
      <c r="M5383" s="114"/>
      <c r="N5383" s="103"/>
      <c r="O5383" s="103" t="s">
        <v>17</v>
      </c>
    </row>
    <row r="5384" spans="1:15" ht="22.5" hidden="1">
      <c r="A5384" s="103">
        <f>MAX(A$3:A5383)+1</f>
        <v>5065</v>
      </c>
      <c r="B5384" s="103">
        <v>331520002</v>
      </c>
      <c r="C5384" s="315" t="s">
        <v>9109</v>
      </c>
      <c r="D5384" s="103" t="s">
        <v>9110</v>
      </c>
      <c r="E5384" s="103"/>
      <c r="F5384" s="114" t="s">
        <v>31</v>
      </c>
      <c r="G5384" s="114" t="s">
        <v>32</v>
      </c>
      <c r="H5384" s="312">
        <v>720</v>
      </c>
      <c r="I5384" s="312">
        <v>648</v>
      </c>
      <c r="J5384" s="312">
        <v>583.20000000000005</v>
      </c>
      <c r="K5384" s="103"/>
      <c r="L5384" s="114"/>
      <c r="M5384" s="114"/>
      <c r="N5384" s="103"/>
      <c r="O5384" s="103" t="s">
        <v>17</v>
      </c>
    </row>
    <row r="5385" spans="1:15" ht="22.5" hidden="1">
      <c r="A5385" s="103">
        <f>MAX(A$3:A5384)+1</f>
        <v>5066</v>
      </c>
      <c r="B5385" s="103">
        <v>331520003</v>
      </c>
      <c r="C5385" s="315" t="s">
        <v>9111</v>
      </c>
      <c r="D5385" s="103" t="s">
        <v>9112</v>
      </c>
      <c r="E5385" s="103"/>
      <c r="F5385" s="114" t="s">
        <v>36</v>
      </c>
      <c r="G5385" s="114" t="s">
        <v>9113</v>
      </c>
      <c r="H5385" s="312">
        <v>720</v>
      </c>
      <c r="I5385" s="312">
        <v>648</v>
      </c>
      <c r="J5385" s="312">
        <v>583.20000000000005</v>
      </c>
      <c r="K5385" s="103"/>
      <c r="L5385" s="114"/>
      <c r="M5385" s="114"/>
      <c r="N5385" s="103"/>
      <c r="O5385" s="103" t="s">
        <v>17</v>
      </c>
    </row>
    <row r="5386" spans="1:15" ht="22.5" hidden="1">
      <c r="A5386" s="103">
        <f>MAX(A$3:A5385)+1</f>
        <v>5067</v>
      </c>
      <c r="B5386" s="103" t="s">
        <v>9114</v>
      </c>
      <c r="C5386" s="181" t="s">
        <v>9115</v>
      </c>
      <c r="D5386" s="103"/>
      <c r="E5386" s="103"/>
      <c r="F5386" s="114" t="s">
        <v>36</v>
      </c>
      <c r="G5386" s="114" t="s">
        <v>9116</v>
      </c>
      <c r="H5386" s="302">
        <v>300</v>
      </c>
      <c r="I5386" s="302">
        <v>300</v>
      </c>
      <c r="J5386" s="302">
        <v>300</v>
      </c>
      <c r="K5386" s="244" t="s">
        <v>9115</v>
      </c>
      <c r="L5386" s="114"/>
      <c r="M5386" s="114"/>
      <c r="N5386" s="103"/>
      <c r="O5386" s="103" t="s">
        <v>17</v>
      </c>
    </row>
    <row r="5387" spans="1:15" ht="22.5" hidden="1">
      <c r="A5387" s="103">
        <f>MAX(A$3:A5386)+1</f>
        <v>5068</v>
      </c>
      <c r="B5387" s="103" t="s">
        <v>9117</v>
      </c>
      <c r="C5387" s="181" t="s">
        <v>9118</v>
      </c>
      <c r="D5387" s="103"/>
      <c r="E5387" s="103"/>
      <c r="F5387" s="114" t="s">
        <v>36</v>
      </c>
      <c r="G5387" s="114" t="s">
        <v>32</v>
      </c>
      <c r="H5387" s="302">
        <v>300</v>
      </c>
      <c r="I5387" s="302">
        <v>300</v>
      </c>
      <c r="J5387" s="302">
        <v>300</v>
      </c>
      <c r="K5387" s="244" t="s">
        <v>9118</v>
      </c>
      <c r="L5387" s="114"/>
      <c r="M5387" s="114"/>
      <c r="N5387" s="103"/>
      <c r="O5387" s="103" t="s">
        <v>17</v>
      </c>
    </row>
    <row r="5388" spans="1:15" ht="22.5" hidden="1">
      <c r="A5388" s="103">
        <f>MAX(A$3:A5387)+1</f>
        <v>5069</v>
      </c>
      <c r="B5388" s="103">
        <v>331520004</v>
      </c>
      <c r="C5388" s="315" t="s">
        <v>9119</v>
      </c>
      <c r="D5388" s="103"/>
      <c r="E5388" s="103"/>
      <c r="F5388" s="114" t="s">
        <v>31</v>
      </c>
      <c r="G5388" s="114" t="s">
        <v>9116</v>
      </c>
      <c r="H5388" s="311">
        <v>720</v>
      </c>
      <c r="I5388" s="311">
        <v>648</v>
      </c>
      <c r="J5388" s="311">
        <v>583</v>
      </c>
      <c r="K5388" s="244"/>
      <c r="L5388" s="114"/>
      <c r="M5388" s="114"/>
      <c r="N5388" s="103"/>
      <c r="O5388" s="103" t="s">
        <v>17</v>
      </c>
    </row>
    <row r="5389" spans="1:15" ht="22.5" hidden="1">
      <c r="A5389" s="103">
        <f>MAX(A$3:A5388)+1</f>
        <v>5070</v>
      </c>
      <c r="B5389" s="103" t="s">
        <v>9120</v>
      </c>
      <c r="C5389" s="181" t="s">
        <v>9121</v>
      </c>
      <c r="D5389" s="103"/>
      <c r="E5389" s="103"/>
      <c r="F5389" s="114" t="s">
        <v>31</v>
      </c>
      <c r="G5389" s="114" t="s">
        <v>9116</v>
      </c>
      <c r="H5389" s="302">
        <v>300</v>
      </c>
      <c r="I5389" s="302">
        <v>300</v>
      </c>
      <c r="J5389" s="302">
        <v>300</v>
      </c>
      <c r="K5389" s="244" t="s">
        <v>9121</v>
      </c>
      <c r="L5389" s="114"/>
      <c r="M5389" s="114"/>
      <c r="N5389" s="103"/>
      <c r="O5389" s="103" t="s">
        <v>17</v>
      </c>
    </row>
    <row r="5390" spans="1:15" ht="22.5" hidden="1">
      <c r="A5390" s="103">
        <f>MAX(A$3:A5389)+1</f>
        <v>5071</v>
      </c>
      <c r="B5390" s="103" t="s">
        <v>9122</v>
      </c>
      <c r="C5390" s="181" t="s">
        <v>9118</v>
      </c>
      <c r="D5390" s="103"/>
      <c r="E5390" s="103"/>
      <c r="F5390" s="114" t="s">
        <v>31</v>
      </c>
      <c r="G5390" s="114" t="s">
        <v>32</v>
      </c>
      <c r="H5390" s="302">
        <v>300</v>
      </c>
      <c r="I5390" s="302">
        <v>300</v>
      </c>
      <c r="J5390" s="302">
        <v>300</v>
      </c>
      <c r="K5390" s="244" t="s">
        <v>9118</v>
      </c>
      <c r="L5390" s="114"/>
      <c r="M5390" s="114"/>
      <c r="N5390" s="103"/>
      <c r="O5390" s="103" t="s">
        <v>17</v>
      </c>
    </row>
    <row r="5391" spans="1:15" s="87" customFormat="1" ht="22.5" hidden="1">
      <c r="A5391" s="103"/>
      <c r="B5391" s="103">
        <v>331521</v>
      </c>
      <c r="C5391" s="103" t="s">
        <v>9123</v>
      </c>
      <c r="D5391" s="103"/>
      <c r="E5391" s="103"/>
      <c r="F5391" s="114"/>
      <c r="G5391" s="114"/>
      <c r="H5391" s="302"/>
      <c r="I5391" s="302"/>
      <c r="J5391" s="302"/>
      <c r="K5391" s="103"/>
      <c r="L5391" s="114"/>
      <c r="M5391" s="114"/>
      <c r="N5391" s="103"/>
      <c r="O5391" s="103" t="s">
        <v>17</v>
      </c>
    </row>
    <row r="5392" spans="1:15" ht="22.5" hidden="1">
      <c r="A5392" s="103">
        <f>MAX(A$3:A5391)+1</f>
        <v>5072</v>
      </c>
      <c r="B5392" s="103">
        <v>331521001</v>
      </c>
      <c r="C5392" s="315" t="s">
        <v>9124</v>
      </c>
      <c r="D5392" s="103"/>
      <c r="E5392" s="103"/>
      <c r="F5392" s="114" t="s">
        <v>31</v>
      </c>
      <c r="G5392" s="114" t="s">
        <v>32</v>
      </c>
      <c r="H5392" s="312">
        <v>840</v>
      </c>
      <c r="I5392" s="312">
        <v>756</v>
      </c>
      <c r="J5392" s="312">
        <v>680.4</v>
      </c>
      <c r="K5392" s="103"/>
      <c r="L5392" s="114"/>
      <c r="M5392" s="114"/>
      <c r="N5392" s="103"/>
      <c r="O5392" s="103" t="s">
        <v>17</v>
      </c>
    </row>
    <row r="5393" spans="1:15" ht="22.5" hidden="1">
      <c r="A5393" s="103">
        <f>MAX(A$3:A5392)+1</f>
        <v>5073</v>
      </c>
      <c r="B5393" s="103">
        <v>331521002</v>
      </c>
      <c r="C5393" s="315" t="s">
        <v>9125</v>
      </c>
      <c r="D5393" s="103"/>
      <c r="E5393" s="103"/>
      <c r="F5393" s="114" t="s">
        <v>31</v>
      </c>
      <c r="G5393" s="114" t="s">
        <v>32</v>
      </c>
      <c r="H5393" s="312">
        <v>840</v>
      </c>
      <c r="I5393" s="312">
        <v>756</v>
      </c>
      <c r="J5393" s="312">
        <v>680.4</v>
      </c>
      <c r="K5393" s="103"/>
      <c r="L5393" s="114"/>
      <c r="M5393" s="114"/>
      <c r="N5393" s="103"/>
      <c r="O5393" s="103" t="s">
        <v>17</v>
      </c>
    </row>
    <row r="5394" spans="1:15" ht="22.5" hidden="1">
      <c r="A5394" s="103">
        <f>MAX(A$3:A5393)+1</f>
        <v>5074</v>
      </c>
      <c r="B5394" s="103">
        <v>331521003</v>
      </c>
      <c r="C5394" s="315" t="s">
        <v>9126</v>
      </c>
      <c r="D5394" s="103"/>
      <c r="E5394" s="103"/>
      <c r="F5394" s="114" t="s">
        <v>31</v>
      </c>
      <c r="G5394" s="114" t="s">
        <v>32</v>
      </c>
      <c r="H5394" s="312">
        <v>840</v>
      </c>
      <c r="I5394" s="312">
        <v>756</v>
      </c>
      <c r="J5394" s="312">
        <v>680.4</v>
      </c>
      <c r="K5394" s="103"/>
      <c r="L5394" s="114"/>
      <c r="M5394" s="114"/>
      <c r="N5394" s="103"/>
      <c r="O5394" s="103" t="s">
        <v>17</v>
      </c>
    </row>
    <row r="5395" spans="1:15" ht="22.5" hidden="1">
      <c r="A5395" s="103">
        <f>MAX(A$3:A5394)+1</f>
        <v>5075</v>
      </c>
      <c r="B5395" s="103">
        <v>331521004</v>
      </c>
      <c r="C5395" s="315" t="s">
        <v>9127</v>
      </c>
      <c r="D5395" s="103"/>
      <c r="E5395" s="103"/>
      <c r="F5395" s="114" t="s">
        <v>31</v>
      </c>
      <c r="G5395" s="114" t="s">
        <v>32</v>
      </c>
      <c r="H5395" s="312">
        <v>840</v>
      </c>
      <c r="I5395" s="312">
        <v>756</v>
      </c>
      <c r="J5395" s="312">
        <v>680.4</v>
      </c>
      <c r="K5395" s="103"/>
      <c r="L5395" s="114"/>
      <c r="M5395" s="114"/>
      <c r="N5395" s="103"/>
      <c r="O5395" s="103" t="s">
        <v>17</v>
      </c>
    </row>
    <row r="5396" spans="1:15" ht="22.5" hidden="1">
      <c r="A5396" s="103">
        <f>MAX(A$3:A5395)+1</f>
        <v>5076</v>
      </c>
      <c r="B5396" s="103">
        <v>331521005</v>
      </c>
      <c r="C5396" s="315" t="s">
        <v>9128</v>
      </c>
      <c r="D5396" s="103"/>
      <c r="E5396" s="103"/>
      <c r="F5396" s="114" t="s">
        <v>31</v>
      </c>
      <c r="G5396" s="114" t="s">
        <v>32</v>
      </c>
      <c r="H5396" s="312">
        <v>840</v>
      </c>
      <c r="I5396" s="312">
        <v>756</v>
      </c>
      <c r="J5396" s="312">
        <v>680.4</v>
      </c>
      <c r="K5396" s="103"/>
      <c r="L5396" s="114"/>
      <c r="M5396" s="114"/>
      <c r="N5396" s="103"/>
      <c r="O5396" s="103" t="s">
        <v>17</v>
      </c>
    </row>
    <row r="5397" spans="1:15" ht="22.5" hidden="1">
      <c r="A5397" s="103">
        <f>MAX(A$3:A5396)+1</f>
        <v>5077</v>
      </c>
      <c r="B5397" s="103">
        <v>331521006</v>
      </c>
      <c r="C5397" s="315" t="s">
        <v>9129</v>
      </c>
      <c r="D5397" s="103"/>
      <c r="E5397" s="103"/>
      <c r="F5397" s="114" t="s">
        <v>31</v>
      </c>
      <c r="G5397" s="114" t="s">
        <v>32</v>
      </c>
      <c r="H5397" s="312">
        <v>840</v>
      </c>
      <c r="I5397" s="312">
        <v>756</v>
      </c>
      <c r="J5397" s="312">
        <v>680.4</v>
      </c>
      <c r="K5397" s="103"/>
      <c r="L5397" s="114"/>
      <c r="M5397" s="114"/>
      <c r="N5397" s="103"/>
      <c r="O5397" s="103" t="s">
        <v>17</v>
      </c>
    </row>
    <row r="5398" spans="1:15" ht="22.5" hidden="1">
      <c r="A5398" s="103">
        <f>MAX(A$3:A5397)+1</f>
        <v>5078</v>
      </c>
      <c r="B5398" s="103" t="s">
        <v>9130</v>
      </c>
      <c r="C5398" s="181" t="s">
        <v>9131</v>
      </c>
      <c r="D5398" s="103"/>
      <c r="E5398" s="103"/>
      <c r="F5398" s="114" t="s">
        <v>31</v>
      </c>
      <c r="G5398" s="114" t="s">
        <v>32</v>
      </c>
      <c r="H5398" s="302">
        <v>150</v>
      </c>
      <c r="I5398" s="302">
        <v>150</v>
      </c>
      <c r="J5398" s="302">
        <v>150</v>
      </c>
      <c r="K5398" s="244" t="s">
        <v>9131</v>
      </c>
      <c r="L5398" s="114"/>
      <c r="M5398" s="114"/>
      <c r="N5398" s="103"/>
      <c r="O5398" s="103" t="s">
        <v>17</v>
      </c>
    </row>
    <row r="5399" spans="1:15" ht="22.5" hidden="1">
      <c r="A5399" s="103">
        <f>MAX(A$3:A5398)+1</f>
        <v>5079</v>
      </c>
      <c r="B5399" s="103">
        <v>331521007</v>
      </c>
      <c r="C5399" s="315" t="s">
        <v>9132</v>
      </c>
      <c r="D5399" s="103"/>
      <c r="E5399" s="103"/>
      <c r="F5399" s="114" t="s">
        <v>31</v>
      </c>
      <c r="G5399" s="114" t="s">
        <v>32</v>
      </c>
      <c r="H5399" s="312">
        <v>840</v>
      </c>
      <c r="I5399" s="312">
        <v>756</v>
      </c>
      <c r="J5399" s="312">
        <v>680.4</v>
      </c>
      <c r="K5399" s="244"/>
      <c r="L5399" s="114"/>
      <c r="M5399" s="114"/>
      <c r="N5399" s="103"/>
      <c r="O5399" s="103" t="s">
        <v>17</v>
      </c>
    </row>
    <row r="5400" spans="1:15" ht="22.5" hidden="1">
      <c r="A5400" s="103">
        <f>MAX(A$3:A5399)+1</f>
        <v>5080</v>
      </c>
      <c r="B5400" s="103">
        <v>331521008</v>
      </c>
      <c r="C5400" s="315" t="s">
        <v>9133</v>
      </c>
      <c r="D5400" s="103" t="s">
        <v>9134</v>
      </c>
      <c r="E5400" s="103"/>
      <c r="F5400" s="114" t="s">
        <v>31</v>
      </c>
      <c r="G5400" s="114" t="s">
        <v>9116</v>
      </c>
      <c r="H5400" s="312">
        <v>180</v>
      </c>
      <c r="I5400" s="312">
        <v>162</v>
      </c>
      <c r="J5400" s="312">
        <v>145.80000000000001</v>
      </c>
      <c r="K5400" s="244" t="s">
        <v>9135</v>
      </c>
      <c r="L5400" s="114"/>
      <c r="M5400" s="114"/>
      <c r="N5400" s="103"/>
      <c r="O5400" s="103" t="s">
        <v>17</v>
      </c>
    </row>
    <row r="5401" spans="1:15" ht="22.5" hidden="1">
      <c r="A5401" s="103">
        <f>MAX(A$3:A5400)+1</f>
        <v>5081</v>
      </c>
      <c r="B5401" s="103" t="s">
        <v>9136</v>
      </c>
      <c r="C5401" s="181" t="s">
        <v>9121</v>
      </c>
      <c r="D5401" s="103"/>
      <c r="E5401" s="103"/>
      <c r="F5401" s="114" t="s">
        <v>31</v>
      </c>
      <c r="G5401" s="114" t="s">
        <v>9116</v>
      </c>
      <c r="H5401" s="302">
        <v>150</v>
      </c>
      <c r="I5401" s="302">
        <v>150</v>
      </c>
      <c r="J5401" s="302">
        <v>150</v>
      </c>
      <c r="K5401" s="244" t="s">
        <v>9121</v>
      </c>
      <c r="L5401" s="114"/>
      <c r="M5401" s="114"/>
      <c r="N5401" s="103"/>
      <c r="O5401" s="103" t="s">
        <v>17</v>
      </c>
    </row>
    <row r="5402" spans="1:15" ht="22.5" hidden="1">
      <c r="A5402" s="103">
        <f>MAX(A$3:A5401)+1</f>
        <v>5082</v>
      </c>
      <c r="B5402" s="103" t="s">
        <v>9137</v>
      </c>
      <c r="C5402" s="181" t="s">
        <v>9118</v>
      </c>
      <c r="D5402" s="103"/>
      <c r="E5402" s="103"/>
      <c r="F5402" s="114" t="s">
        <v>31</v>
      </c>
      <c r="G5402" s="114" t="s">
        <v>32</v>
      </c>
      <c r="H5402" s="302">
        <v>150</v>
      </c>
      <c r="I5402" s="302">
        <v>150</v>
      </c>
      <c r="J5402" s="302">
        <v>150</v>
      </c>
      <c r="K5402" s="244" t="s">
        <v>9118</v>
      </c>
      <c r="L5402" s="114"/>
      <c r="M5402" s="114"/>
      <c r="N5402" s="103"/>
      <c r="O5402" s="103" t="s">
        <v>17</v>
      </c>
    </row>
    <row r="5403" spans="1:15" ht="22.5" hidden="1">
      <c r="A5403" s="103">
        <f>MAX(A$3:A5402)+1</f>
        <v>5083</v>
      </c>
      <c r="B5403" s="103">
        <v>331521009</v>
      </c>
      <c r="C5403" s="315" t="s">
        <v>9138</v>
      </c>
      <c r="D5403" s="286" t="s">
        <v>9139</v>
      </c>
      <c r="E5403" s="103"/>
      <c r="F5403" s="114" t="s">
        <v>31</v>
      </c>
      <c r="G5403" s="114" t="s">
        <v>32</v>
      </c>
      <c r="H5403" s="308">
        <v>2057</v>
      </c>
      <c r="I5403" s="308">
        <v>2057</v>
      </c>
      <c r="J5403" s="308">
        <v>2057</v>
      </c>
      <c r="K5403" s="103"/>
      <c r="L5403" s="188"/>
      <c r="M5403" s="188"/>
      <c r="N5403" s="103"/>
      <c r="O5403" s="103" t="s">
        <v>786</v>
      </c>
    </row>
    <row r="5404" spans="1:15" ht="22.5" hidden="1">
      <c r="A5404" s="103">
        <f>MAX(A$3:A5403)+1</f>
        <v>5084</v>
      </c>
      <c r="B5404" s="103">
        <v>331521010</v>
      </c>
      <c r="C5404" s="315" t="s">
        <v>9140</v>
      </c>
      <c r="D5404" s="286" t="s">
        <v>9141</v>
      </c>
      <c r="E5404" s="103"/>
      <c r="F5404" s="114" t="s">
        <v>31</v>
      </c>
      <c r="G5404" s="114" t="s">
        <v>32</v>
      </c>
      <c r="H5404" s="308">
        <v>2400</v>
      </c>
      <c r="I5404" s="308">
        <v>2400</v>
      </c>
      <c r="J5404" s="308">
        <v>2400</v>
      </c>
      <c r="K5404" s="103"/>
      <c r="L5404" s="188"/>
      <c r="M5404" s="188"/>
      <c r="N5404" s="103"/>
      <c r="O5404" s="103" t="s">
        <v>786</v>
      </c>
    </row>
    <row r="5405" spans="1:15" ht="22.5" hidden="1">
      <c r="A5405" s="103">
        <f>MAX(A$3:A5404)+1</f>
        <v>5085</v>
      </c>
      <c r="B5405" s="103">
        <v>331521011</v>
      </c>
      <c r="C5405" s="315" t="s">
        <v>9142</v>
      </c>
      <c r="D5405" s="286" t="s">
        <v>9143</v>
      </c>
      <c r="E5405" s="103"/>
      <c r="F5405" s="114" t="s">
        <v>31</v>
      </c>
      <c r="G5405" s="114" t="s">
        <v>32</v>
      </c>
      <c r="H5405" s="308">
        <v>2960</v>
      </c>
      <c r="I5405" s="308">
        <v>2960</v>
      </c>
      <c r="J5405" s="308">
        <v>2960</v>
      </c>
      <c r="K5405" s="103"/>
      <c r="L5405" s="188"/>
      <c r="M5405" s="188"/>
      <c r="N5405" s="103"/>
      <c r="O5405" s="103" t="s">
        <v>786</v>
      </c>
    </row>
    <row r="5406" spans="1:15" ht="22.5" hidden="1">
      <c r="A5406" s="103">
        <f>MAX(A$3:A5405)+1</f>
        <v>5086</v>
      </c>
      <c r="B5406" s="103">
        <v>331521012</v>
      </c>
      <c r="C5406" s="315" t="s">
        <v>9144</v>
      </c>
      <c r="D5406" s="286" t="s">
        <v>9145</v>
      </c>
      <c r="E5406" s="103"/>
      <c r="F5406" s="114" t="s">
        <v>31</v>
      </c>
      <c r="G5406" s="114" t="s">
        <v>32</v>
      </c>
      <c r="H5406" s="308">
        <v>2204</v>
      </c>
      <c r="I5406" s="308">
        <v>2204</v>
      </c>
      <c r="J5406" s="308">
        <v>2204</v>
      </c>
      <c r="K5406" s="103"/>
      <c r="L5406" s="188"/>
      <c r="M5406" s="188"/>
      <c r="N5406" s="103"/>
      <c r="O5406" s="103" t="s">
        <v>786</v>
      </c>
    </row>
    <row r="5407" spans="1:15" ht="22.5" hidden="1">
      <c r="A5407" s="103">
        <f>MAX(A$3:A5406)+1</f>
        <v>5087</v>
      </c>
      <c r="B5407" s="103">
        <v>331521013</v>
      </c>
      <c r="C5407" s="315" t="s">
        <v>9146</v>
      </c>
      <c r="D5407" s="286" t="s">
        <v>9145</v>
      </c>
      <c r="E5407" s="103"/>
      <c r="F5407" s="114" t="s">
        <v>31</v>
      </c>
      <c r="G5407" s="114" t="s">
        <v>32</v>
      </c>
      <c r="H5407" s="308">
        <v>2224</v>
      </c>
      <c r="I5407" s="308">
        <v>2224</v>
      </c>
      <c r="J5407" s="308">
        <v>2224</v>
      </c>
      <c r="K5407" s="103"/>
      <c r="L5407" s="188"/>
      <c r="M5407" s="188"/>
      <c r="N5407" s="103"/>
      <c r="O5407" s="103" t="s">
        <v>786</v>
      </c>
    </row>
    <row r="5408" spans="1:15" ht="22.5" hidden="1">
      <c r="A5408" s="103">
        <f>MAX(A$3:A5407)+1</f>
        <v>5088</v>
      </c>
      <c r="B5408" s="103">
        <v>331521014</v>
      </c>
      <c r="C5408" s="315" t="s">
        <v>9147</v>
      </c>
      <c r="D5408" s="286" t="s">
        <v>9145</v>
      </c>
      <c r="E5408" s="103"/>
      <c r="F5408" s="114" t="s">
        <v>31</v>
      </c>
      <c r="G5408" s="114" t="s">
        <v>32</v>
      </c>
      <c r="H5408" s="308">
        <v>2240</v>
      </c>
      <c r="I5408" s="308">
        <v>2240</v>
      </c>
      <c r="J5408" s="308">
        <v>2240</v>
      </c>
      <c r="K5408" s="103"/>
      <c r="L5408" s="188"/>
      <c r="M5408" s="188"/>
      <c r="N5408" s="103"/>
      <c r="O5408" s="103" t="s">
        <v>786</v>
      </c>
    </row>
    <row r="5409" spans="1:15" ht="22.5" hidden="1">
      <c r="A5409" s="103">
        <f>MAX(A$3:A5408)+1</f>
        <v>5089</v>
      </c>
      <c r="B5409" s="103">
        <v>331521015</v>
      </c>
      <c r="C5409" s="315" t="s">
        <v>9148</v>
      </c>
      <c r="D5409" s="286" t="s">
        <v>9149</v>
      </c>
      <c r="E5409" s="103"/>
      <c r="F5409" s="114" t="s">
        <v>31</v>
      </c>
      <c r="G5409" s="114" t="s">
        <v>32</v>
      </c>
      <c r="H5409" s="308">
        <v>2560</v>
      </c>
      <c r="I5409" s="308">
        <v>2560</v>
      </c>
      <c r="J5409" s="308">
        <v>2560</v>
      </c>
      <c r="K5409" s="103"/>
      <c r="L5409" s="188"/>
      <c r="M5409" s="188"/>
      <c r="N5409" s="103"/>
      <c r="O5409" s="103" t="s">
        <v>786</v>
      </c>
    </row>
    <row r="5410" spans="1:15" ht="22.5" hidden="1">
      <c r="A5410" s="103">
        <f>MAX(A$3:A5409)+1</f>
        <v>5090</v>
      </c>
      <c r="B5410" s="103">
        <v>331521016</v>
      </c>
      <c r="C5410" s="315" t="s">
        <v>9150</v>
      </c>
      <c r="D5410" s="103"/>
      <c r="E5410" s="103"/>
      <c r="F5410" s="114" t="s">
        <v>31</v>
      </c>
      <c r="G5410" s="114" t="s">
        <v>32</v>
      </c>
      <c r="H5410" s="312">
        <v>600</v>
      </c>
      <c r="I5410" s="312">
        <v>540</v>
      </c>
      <c r="J5410" s="312">
        <v>486</v>
      </c>
      <c r="K5410" s="103"/>
      <c r="L5410" s="114"/>
      <c r="M5410" s="114"/>
      <c r="N5410" s="103"/>
      <c r="O5410" s="103" t="s">
        <v>17</v>
      </c>
    </row>
    <row r="5411" spans="1:15" ht="22.5" hidden="1">
      <c r="A5411" s="103">
        <f>MAX(A$3:A5410)+1</f>
        <v>5091</v>
      </c>
      <c r="B5411" s="103">
        <v>331521017</v>
      </c>
      <c r="C5411" s="315" t="s">
        <v>9151</v>
      </c>
      <c r="D5411" s="103"/>
      <c r="E5411" s="103"/>
      <c r="F5411" s="114" t="s">
        <v>31</v>
      </c>
      <c r="G5411" s="114" t="s">
        <v>32</v>
      </c>
      <c r="H5411" s="312">
        <v>480</v>
      </c>
      <c r="I5411" s="312">
        <v>432</v>
      </c>
      <c r="J5411" s="312">
        <v>388.8</v>
      </c>
      <c r="K5411" s="103"/>
      <c r="L5411" s="114"/>
      <c r="M5411" s="114"/>
      <c r="N5411" s="103"/>
      <c r="O5411" s="103" t="s">
        <v>17</v>
      </c>
    </row>
    <row r="5412" spans="1:15" ht="22.5" hidden="1">
      <c r="A5412" s="103">
        <f>MAX(A$3:A5411)+1</f>
        <v>5092</v>
      </c>
      <c r="B5412" s="103">
        <v>331521018</v>
      </c>
      <c r="C5412" s="315" t="s">
        <v>9152</v>
      </c>
      <c r="D5412" s="103"/>
      <c r="E5412" s="103"/>
      <c r="F5412" s="114" t="s">
        <v>31</v>
      </c>
      <c r="G5412" s="114" t="s">
        <v>32</v>
      </c>
      <c r="H5412" s="312">
        <v>720</v>
      </c>
      <c r="I5412" s="312">
        <v>648</v>
      </c>
      <c r="J5412" s="312">
        <v>583.20000000000005</v>
      </c>
      <c r="K5412" s="103"/>
      <c r="L5412" s="114"/>
      <c r="M5412" s="114"/>
      <c r="N5412" s="103"/>
      <c r="O5412" s="103" t="s">
        <v>17</v>
      </c>
    </row>
    <row r="5413" spans="1:15" ht="22.5" hidden="1">
      <c r="A5413" s="103">
        <f>MAX(A$3:A5412)+1</f>
        <v>5093</v>
      </c>
      <c r="B5413" s="103">
        <v>331521019</v>
      </c>
      <c r="C5413" s="315" t="s">
        <v>9153</v>
      </c>
      <c r="D5413" s="103"/>
      <c r="E5413" s="103"/>
      <c r="F5413" s="114" t="s">
        <v>31</v>
      </c>
      <c r="G5413" s="114" t="s">
        <v>32</v>
      </c>
      <c r="H5413" s="312">
        <v>840</v>
      </c>
      <c r="I5413" s="312">
        <v>756</v>
      </c>
      <c r="J5413" s="312">
        <v>680.4</v>
      </c>
      <c r="K5413" s="103"/>
      <c r="L5413" s="114"/>
      <c r="M5413" s="114"/>
      <c r="N5413" s="103"/>
      <c r="O5413" s="103" t="s">
        <v>17</v>
      </c>
    </row>
    <row r="5414" spans="1:15" ht="22.5" hidden="1">
      <c r="A5414" s="103">
        <f>MAX(A$3:A5413)+1</f>
        <v>5094</v>
      </c>
      <c r="B5414" s="103">
        <v>331521020</v>
      </c>
      <c r="C5414" s="315" t="s">
        <v>9154</v>
      </c>
      <c r="D5414" s="103"/>
      <c r="E5414" s="103"/>
      <c r="F5414" s="114" t="s">
        <v>31</v>
      </c>
      <c r="G5414" s="114" t="s">
        <v>32</v>
      </c>
      <c r="H5414" s="312">
        <v>720</v>
      </c>
      <c r="I5414" s="312">
        <v>648</v>
      </c>
      <c r="J5414" s="312">
        <v>583.20000000000005</v>
      </c>
      <c r="K5414" s="103"/>
      <c r="L5414" s="114"/>
      <c r="M5414" s="114"/>
      <c r="N5414" s="103"/>
      <c r="O5414" s="103" t="s">
        <v>17</v>
      </c>
    </row>
    <row r="5415" spans="1:15" ht="22.5" hidden="1">
      <c r="A5415" s="103">
        <f>MAX(A$3:A5414)+1</f>
        <v>5095</v>
      </c>
      <c r="B5415" s="103">
        <v>331521021</v>
      </c>
      <c r="C5415" s="315" t="s">
        <v>9155</v>
      </c>
      <c r="D5415" s="103" t="s">
        <v>9041</v>
      </c>
      <c r="E5415" s="103"/>
      <c r="F5415" s="114" t="s">
        <v>31</v>
      </c>
      <c r="G5415" s="114" t="s">
        <v>32</v>
      </c>
      <c r="H5415" s="312">
        <v>720</v>
      </c>
      <c r="I5415" s="312">
        <v>648</v>
      </c>
      <c r="J5415" s="312">
        <v>583.20000000000005</v>
      </c>
      <c r="K5415" s="103"/>
      <c r="L5415" s="114"/>
      <c r="M5415" s="114"/>
      <c r="N5415" s="103"/>
      <c r="O5415" s="103" t="s">
        <v>17</v>
      </c>
    </row>
    <row r="5416" spans="1:15" ht="22.5" hidden="1">
      <c r="A5416" s="103">
        <f>MAX(A$3:A5415)+1</f>
        <v>5096</v>
      </c>
      <c r="B5416" s="103">
        <v>331521022</v>
      </c>
      <c r="C5416" s="315" t="s">
        <v>9156</v>
      </c>
      <c r="D5416" s="103" t="s">
        <v>9112</v>
      </c>
      <c r="E5416" s="103"/>
      <c r="F5416" s="114" t="s">
        <v>36</v>
      </c>
      <c r="G5416" s="114" t="s">
        <v>32</v>
      </c>
      <c r="H5416" s="312">
        <v>960</v>
      </c>
      <c r="I5416" s="312">
        <v>864</v>
      </c>
      <c r="J5416" s="312">
        <v>777.6</v>
      </c>
      <c r="K5416" s="103"/>
      <c r="L5416" s="114"/>
      <c r="M5416" s="114"/>
      <c r="N5416" s="103"/>
      <c r="O5416" s="103" t="s">
        <v>17</v>
      </c>
    </row>
    <row r="5417" spans="1:15" ht="22.5" hidden="1">
      <c r="A5417" s="103">
        <f>MAX(A$3:A5416)+1</f>
        <v>5097</v>
      </c>
      <c r="B5417" s="103">
        <v>331521023</v>
      </c>
      <c r="C5417" s="315" t="s">
        <v>9157</v>
      </c>
      <c r="D5417" s="103" t="s">
        <v>9158</v>
      </c>
      <c r="E5417" s="103"/>
      <c r="F5417" s="114" t="s">
        <v>36</v>
      </c>
      <c r="G5417" s="114" t="s">
        <v>32</v>
      </c>
      <c r="H5417" s="312">
        <v>1080</v>
      </c>
      <c r="I5417" s="312">
        <v>972</v>
      </c>
      <c r="J5417" s="312">
        <v>874.8</v>
      </c>
      <c r="K5417" s="103"/>
      <c r="L5417" s="114"/>
      <c r="M5417" s="114"/>
      <c r="N5417" s="103"/>
      <c r="O5417" s="103" t="s">
        <v>17</v>
      </c>
    </row>
    <row r="5418" spans="1:15" ht="22.5" hidden="1">
      <c r="A5418" s="103">
        <f>MAX(A$3:A5417)+1</f>
        <v>5098</v>
      </c>
      <c r="B5418" s="103">
        <v>331521024</v>
      </c>
      <c r="C5418" s="315" t="s">
        <v>9159</v>
      </c>
      <c r="D5418" s="103"/>
      <c r="E5418" s="103"/>
      <c r="F5418" s="114" t="s">
        <v>31</v>
      </c>
      <c r="G5418" s="114" t="s">
        <v>32</v>
      </c>
      <c r="H5418" s="308">
        <v>1840</v>
      </c>
      <c r="I5418" s="308">
        <v>1840</v>
      </c>
      <c r="J5418" s="308">
        <v>1840</v>
      </c>
      <c r="K5418" s="103"/>
      <c r="L5418" s="188"/>
      <c r="M5418" s="188"/>
      <c r="N5418" s="103"/>
      <c r="O5418" s="103" t="s">
        <v>786</v>
      </c>
    </row>
    <row r="5419" spans="1:15" ht="22.5" hidden="1">
      <c r="A5419" s="103">
        <f>MAX(A$3:A5418)+1</f>
        <v>5099</v>
      </c>
      <c r="B5419" s="103">
        <v>331521025</v>
      </c>
      <c r="C5419" s="315" t="s">
        <v>9160</v>
      </c>
      <c r="D5419" s="103"/>
      <c r="E5419" s="103"/>
      <c r="F5419" s="114" t="s">
        <v>31</v>
      </c>
      <c r="G5419" s="114" t="s">
        <v>32</v>
      </c>
      <c r="H5419" s="312">
        <v>1200</v>
      </c>
      <c r="I5419" s="312">
        <v>1080</v>
      </c>
      <c r="J5419" s="312">
        <v>972</v>
      </c>
      <c r="K5419" s="103"/>
      <c r="L5419" s="114"/>
      <c r="M5419" s="114"/>
      <c r="N5419" s="103"/>
      <c r="O5419" s="103" t="s">
        <v>17</v>
      </c>
    </row>
    <row r="5420" spans="1:15" ht="22.5" hidden="1">
      <c r="A5420" s="103">
        <f>MAX(A$3:A5419)+1</f>
        <v>5100</v>
      </c>
      <c r="B5420" s="103">
        <v>331521026</v>
      </c>
      <c r="C5420" s="315" t="s">
        <v>9161</v>
      </c>
      <c r="D5420" s="103"/>
      <c r="E5420" s="103"/>
      <c r="F5420" s="114" t="s">
        <v>31</v>
      </c>
      <c r="G5420" s="114" t="s">
        <v>32</v>
      </c>
      <c r="H5420" s="312">
        <v>1200</v>
      </c>
      <c r="I5420" s="312">
        <v>1080</v>
      </c>
      <c r="J5420" s="312">
        <v>972</v>
      </c>
      <c r="K5420" s="103"/>
      <c r="L5420" s="114"/>
      <c r="M5420" s="114"/>
      <c r="N5420" s="103"/>
      <c r="O5420" s="103" t="s">
        <v>17</v>
      </c>
    </row>
    <row r="5421" spans="1:15" ht="22.5" hidden="1">
      <c r="A5421" s="103">
        <f>MAX(A$3:A5420)+1</f>
        <v>5101</v>
      </c>
      <c r="B5421" s="103">
        <v>331521027</v>
      </c>
      <c r="C5421" s="315" t="s">
        <v>9162</v>
      </c>
      <c r="D5421" s="103"/>
      <c r="E5421" s="103"/>
      <c r="F5421" s="114" t="s">
        <v>31</v>
      </c>
      <c r="G5421" s="114" t="s">
        <v>32</v>
      </c>
      <c r="H5421" s="308">
        <v>1840</v>
      </c>
      <c r="I5421" s="308">
        <v>1840</v>
      </c>
      <c r="J5421" s="308">
        <v>1840</v>
      </c>
      <c r="K5421" s="103"/>
      <c r="L5421" s="188"/>
      <c r="M5421" s="188"/>
      <c r="N5421" s="103"/>
      <c r="O5421" s="103" t="s">
        <v>786</v>
      </c>
    </row>
    <row r="5422" spans="1:15" ht="22.5" hidden="1">
      <c r="A5422" s="103">
        <f>MAX(A$3:A5421)+1</f>
        <v>5102</v>
      </c>
      <c r="B5422" s="103">
        <v>331521028</v>
      </c>
      <c r="C5422" s="315" t="s">
        <v>9163</v>
      </c>
      <c r="D5422" s="103"/>
      <c r="E5422" s="103"/>
      <c r="F5422" s="114" t="s">
        <v>31</v>
      </c>
      <c r="G5422" s="114" t="s">
        <v>9116</v>
      </c>
      <c r="H5422" s="312">
        <v>720</v>
      </c>
      <c r="I5422" s="312">
        <v>648</v>
      </c>
      <c r="J5422" s="312">
        <v>583.20000000000005</v>
      </c>
      <c r="K5422" s="103"/>
      <c r="L5422" s="114"/>
      <c r="M5422" s="114"/>
      <c r="N5422" s="103"/>
      <c r="O5422" s="103" t="s">
        <v>17</v>
      </c>
    </row>
    <row r="5423" spans="1:15" ht="24" hidden="1">
      <c r="A5423" s="103">
        <f>MAX(A$3:A5422)+1</f>
        <v>5103</v>
      </c>
      <c r="B5423" s="105" t="s">
        <v>9164</v>
      </c>
      <c r="C5423" s="181" t="s">
        <v>9165</v>
      </c>
      <c r="D5423" s="103"/>
      <c r="E5423" s="103"/>
      <c r="F5423" s="114" t="s">
        <v>31</v>
      </c>
      <c r="G5423" s="114" t="s">
        <v>32</v>
      </c>
      <c r="H5423" s="302">
        <v>300</v>
      </c>
      <c r="I5423" s="302">
        <v>300</v>
      </c>
      <c r="J5423" s="302">
        <v>300</v>
      </c>
      <c r="K5423" s="244" t="s">
        <v>9165</v>
      </c>
      <c r="L5423" s="114"/>
      <c r="M5423" s="114"/>
      <c r="N5423" s="103"/>
      <c r="O5423" s="103" t="s">
        <v>17</v>
      </c>
    </row>
    <row r="5424" spans="1:15" ht="22.5" hidden="1">
      <c r="A5424" s="103">
        <f>MAX(A$3:A5423)+1</f>
        <v>5104</v>
      </c>
      <c r="B5424" s="103">
        <v>331521029</v>
      </c>
      <c r="C5424" s="315" t="s">
        <v>9166</v>
      </c>
      <c r="D5424" s="103"/>
      <c r="E5424" s="103"/>
      <c r="F5424" s="114" t="s">
        <v>31</v>
      </c>
      <c r="G5424" s="114" t="s">
        <v>9167</v>
      </c>
      <c r="H5424" s="308">
        <v>1129</v>
      </c>
      <c r="I5424" s="308">
        <v>1129</v>
      </c>
      <c r="J5424" s="308">
        <v>1129</v>
      </c>
      <c r="K5424" s="103"/>
      <c r="L5424" s="188"/>
      <c r="M5424" s="188"/>
      <c r="N5424" s="103"/>
      <c r="O5424" s="103" t="s">
        <v>786</v>
      </c>
    </row>
    <row r="5425" spans="1:15" ht="22.5" hidden="1">
      <c r="A5425" s="103">
        <f>MAX(A$3:A5424)+1</f>
        <v>5105</v>
      </c>
      <c r="B5425" s="103">
        <v>331521030</v>
      </c>
      <c r="C5425" s="315" t="s">
        <v>9168</v>
      </c>
      <c r="D5425" s="103"/>
      <c r="E5425" s="103"/>
      <c r="F5425" s="114" t="s">
        <v>36</v>
      </c>
      <c r="G5425" s="114" t="s">
        <v>9167</v>
      </c>
      <c r="H5425" s="308">
        <v>1334</v>
      </c>
      <c r="I5425" s="308">
        <v>1334</v>
      </c>
      <c r="J5425" s="308">
        <v>1334</v>
      </c>
      <c r="K5425" s="103"/>
      <c r="L5425" s="188"/>
      <c r="M5425" s="188"/>
      <c r="N5425" s="103"/>
      <c r="O5425" s="103" t="s">
        <v>786</v>
      </c>
    </row>
    <row r="5426" spans="1:15" ht="22.5" hidden="1">
      <c r="A5426" s="103">
        <f>MAX(A$3:A5425)+1</f>
        <v>5106</v>
      </c>
      <c r="B5426" s="103">
        <v>331521031</v>
      </c>
      <c r="C5426" s="315" t="s">
        <v>9169</v>
      </c>
      <c r="D5426" s="103" t="s">
        <v>9069</v>
      </c>
      <c r="E5426" s="103"/>
      <c r="F5426" s="114" t="s">
        <v>31</v>
      </c>
      <c r="G5426" s="114" t="s">
        <v>32</v>
      </c>
      <c r="H5426" s="308">
        <v>1840</v>
      </c>
      <c r="I5426" s="308">
        <v>1840</v>
      </c>
      <c r="J5426" s="308">
        <v>1840</v>
      </c>
      <c r="K5426" s="103"/>
      <c r="L5426" s="188"/>
      <c r="M5426" s="188"/>
      <c r="N5426" s="103"/>
      <c r="O5426" s="103" t="s">
        <v>786</v>
      </c>
    </row>
    <row r="5427" spans="1:15" ht="22.5" hidden="1">
      <c r="A5427" s="103">
        <f>MAX(A$3:A5426)+1</f>
        <v>5107</v>
      </c>
      <c r="B5427" s="103">
        <v>331521032</v>
      </c>
      <c r="C5427" s="315" t="s">
        <v>9170</v>
      </c>
      <c r="D5427" s="103"/>
      <c r="E5427" s="103"/>
      <c r="F5427" s="114" t="s">
        <v>31</v>
      </c>
      <c r="G5427" s="114" t="s">
        <v>32</v>
      </c>
      <c r="H5427" s="312">
        <v>720</v>
      </c>
      <c r="I5427" s="312">
        <v>648</v>
      </c>
      <c r="J5427" s="312">
        <v>583.20000000000005</v>
      </c>
      <c r="K5427" s="103"/>
      <c r="L5427" s="114"/>
      <c r="M5427" s="114"/>
      <c r="N5427" s="103"/>
      <c r="O5427" s="103" t="s">
        <v>17</v>
      </c>
    </row>
    <row r="5428" spans="1:15" ht="22.5" hidden="1">
      <c r="A5428" s="103">
        <f>MAX(A$3:A5427)+1</f>
        <v>5108</v>
      </c>
      <c r="B5428" s="103">
        <v>331521033</v>
      </c>
      <c r="C5428" s="315" t="s">
        <v>9171</v>
      </c>
      <c r="D5428" s="103"/>
      <c r="E5428" s="103"/>
      <c r="F5428" s="114" t="s">
        <v>31</v>
      </c>
      <c r="G5428" s="114" t="s">
        <v>32</v>
      </c>
      <c r="H5428" s="312">
        <v>720</v>
      </c>
      <c r="I5428" s="312">
        <v>648</v>
      </c>
      <c r="J5428" s="312">
        <v>583.20000000000005</v>
      </c>
      <c r="K5428" s="103"/>
      <c r="L5428" s="114"/>
      <c r="M5428" s="114"/>
      <c r="N5428" s="103"/>
      <c r="O5428" s="103" t="s">
        <v>17</v>
      </c>
    </row>
    <row r="5429" spans="1:15" ht="22.5" hidden="1">
      <c r="A5429" s="103">
        <f>MAX(A$3:A5428)+1</f>
        <v>5109</v>
      </c>
      <c r="B5429" s="103">
        <v>331521034</v>
      </c>
      <c r="C5429" s="315" t="s">
        <v>9172</v>
      </c>
      <c r="D5429" s="103"/>
      <c r="E5429" s="103"/>
      <c r="F5429" s="114" t="s">
        <v>31</v>
      </c>
      <c r="G5429" s="114" t="s">
        <v>32</v>
      </c>
      <c r="H5429" s="312">
        <v>720</v>
      </c>
      <c r="I5429" s="312">
        <v>648</v>
      </c>
      <c r="J5429" s="312">
        <v>583.20000000000005</v>
      </c>
      <c r="K5429" s="103"/>
      <c r="L5429" s="114"/>
      <c r="M5429" s="114"/>
      <c r="N5429" s="103"/>
      <c r="O5429" s="103" t="s">
        <v>17</v>
      </c>
    </row>
    <row r="5430" spans="1:15" ht="22.5" hidden="1">
      <c r="A5430" s="103">
        <f>MAX(A$3:A5429)+1</f>
        <v>5110</v>
      </c>
      <c r="B5430" s="103">
        <v>331521035</v>
      </c>
      <c r="C5430" s="315" t="s">
        <v>9173</v>
      </c>
      <c r="D5430" s="103"/>
      <c r="E5430" s="103"/>
      <c r="F5430" s="114" t="s">
        <v>31</v>
      </c>
      <c r="G5430" s="114" t="s">
        <v>32</v>
      </c>
      <c r="H5430" s="308">
        <v>2400</v>
      </c>
      <c r="I5430" s="308">
        <v>2400</v>
      </c>
      <c r="J5430" s="308">
        <v>2400</v>
      </c>
      <c r="K5430" s="103"/>
      <c r="L5430" s="188"/>
      <c r="M5430" s="188"/>
      <c r="N5430" s="103"/>
      <c r="O5430" s="103" t="s">
        <v>786</v>
      </c>
    </row>
    <row r="5431" spans="1:15" ht="22.5" hidden="1">
      <c r="A5431" s="103">
        <f>MAX(A$3:A5430)+1</f>
        <v>5111</v>
      </c>
      <c r="B5431" s="103">
        <v>331521036</v>
      </c>
      <c r="C5431" s="315" t="s">
        <v>9174</v>
      </c>
      <c r="D5431" s="286" t="s">
        <v>9175</v>
      </c>
      <c r="E5431" s="103"/>
      <c r="F5431" s="114" t="s">
        <v>31</v>
      </c>
      <c r="G5431" s="114" t="s">
        <v>32</v>
      </c>
      <c r="H5431" s="312">
        <v>1200</v>
      </c>
      <c r="I5431" s="312">
        <v>1080</v>
      </c>
      <c r="J5431" s="312">
        <v>972</v>
      </c>
      <c r="K5431" s="103"/>
      <c r="L5431" s="114"/>
      <c r="M5431" s="114"/>
      <c r="N5431" s="103"/>
      <c r="O5431" s="103" t="s">
        <v>17</v>
      </c>
    </row>
    <row r="5432" spans="1:15" ht="22.5" hidden="1">
      <c r="A5432" s="103">
        <f>MAX(A$3:A5431)+1</f>
        <v>5112</v>
      </c>
      <c r="B5432" s="103">
        <v>331521037</v>
      </c>
      <c r="C5432" s="315" t="s">
        <v>9176</v>
      </c>
      <c r="D5432" s="286" t="s">
        <v>9177</v>
      </c>
      <c r="E5432" s="103"/>
      <c r="F5432" s="114" t="s">
        <v>36</v>
      </c>
      <c r="G5432" s="114" t="s">
        <v>32</v>
      </c>
      <c r="H5432" s="308">
        <v>2322</v>
      </c>
      <c r="I5432" s="308">
        <v>2322</v>
      </c>
      <c r="J5432" s="308">
        <v>2322</v>
      </c>
      <c r="K5432" s="103"/>
      <c r="L5432" s="188"/>
      <c r="M5432" s="188"/>
      <c r="N5432" s="103"/>
      <c r="O5432" s="103" t="s">
        <v>786</v>
      </c>
    </row>
    <row r="5433" spans="1:15" ht="22.5" hidden="1">
      <c r="A5433" s="103">
        <f>MAX(A$3:A5432)+1</f>
        <v>5113</v>
      </c>
      <c r="B5433" s="103">
        <v>331521038</v>
      </c>
      <c r="C5433" s="315" t="s">
        <v>9178</v>
      </c>
      <c r="D5433" s="286" t="s">
        <v>9179</v>
      </c>
      <c r="E5433" s="103"/>
      <c r="F5433" s="114" t="s">
        <v>31</v>
      </c>
      <c r="G5433" s="114" t="s">
        <v>32</v>
      </c>
      <c r="H5433" s="312">
        <v>1200</v>
      </c>
      <c r="I5433" s="312">
        <v>1080</v>
      </c>
      <c r="J5433" s="312">
        <v>972</v>
      </c>
      <c r="K5433" s="103"/>
      <c r="L5433" s="114"/>
      <c r="M5433" s="114"/>
      <c r="N5433" s="103"/>
      <c r="O5433" s="103" t="s">
        <v>17</v>
      </c>
    </row>
    <row r="5434" spans="1:15" ht="22.5" hidden="1">
      <c r="A5434" s="103">
        <f>MAX(A$3:A5433)+1</f>
        <v>5114</v>
      </c>
      <c r="B5434" s="103">
        <v>331521039</v>
      </c>
      <c r="C5434" s="315" t="s">
        <v>9180</v>
      </c>
      <c r="D5434" s="286" t="s">
        <v>9181</v>
      </c>
      <c r="E5434" s="103"/>
      <c r="F5434" s="114" t="s">
        <v>31</v>
      </c>
      <c r="G5434" s="114" t="s">
        <v>719</v>
      </c>
      <c r="H5434" s="312">
        <v>720</v>
      </c>
      <c r="I5434" s="312">
        <v>648</v>
      </c>
      <c r="J5434" s="312">
        <v>583.20000000000005</v>
      </c>
      <c r="K5434" s="103"/>
      <c r="L5434" s="114"/>
      <c r="M5434" s="114"/>
      <c r="N5434" s="103"/>
      <c r="O5434" s="103" t="s">
        <v>17</v>
      </c>
    </row>
    <row r="5435" spans="1:15" ht="22.5" hidden="1">
      <c r="A5435" s="103">
        <f>MAX(A$3:A5434)+1</f>
        <v>5115</v>
      </c>
      <c r="B5435" s="103">
        <v>331521040</v>
      </c>
      <c r="C5435" s="315" t="s">
        <v>9182</v>
      </c>
      <c r="D5435" s="286" t="s">
        <v>9183</v>
      </c>
      <c r="E5435" s="103"/>
      <c r="F5435" s="114" t="s">
        <v>31</v>
      </c>
      <c r="G5435" s="114" t="s">
        <v>9184</v>
      </c>
      <c r="H5435" s="312">
        <v>720</v>
      </c>
      <c r="I5435" s="312">
        <v>648</v>
      </c>
      <c r="J5435" s="312">
        <v>583.20000000000005</v>
      </c>
      <c r="K5435" s="103"/>
      <c r="L5435" s="114"/>
      <c r="M5435" s="114"/>
      <c r="N5435" s="103"/>
      <c r="O5435" s="103" t="s">
        <v>17</v>
      </c>
    </row>
    <row r="5436" spans="1:15" ht="22.5" hidden="1">
      <c r="A5436" s="103">
        <f>MAX(A$3:A5435)+1</f>
        <v>5116</v>
      </c>
      <c r="B5436" s="103">
        <v>331521041</v>
      </c>
      <c r="C5436" s="315" t="s">
        <v>9185</v>
      </c>
      <c r="D5436" s="103"/>
      <c r="E5436" s="103"/>
      <c r="F5436" s="114" t="s">
        <v>31</v>
      </c>
      <c r="G5436" s="114" t="s">
        <v>32</v>
      </c>
      <c r="H5436" s="308">
        <v>800</v>
      </c>
      <c r="I5436" s="308">
        <v>800</v>
      </c>
      <c r="J5436" s="308">
        <v>800</v>
      </c>
      <c r="K5436" s="103"/>
      <c r="L5436" s="188"/>
      <c r="M5436" s="188"/>
      <c r="N5436" s="103"/>
      <c r="O5436" s="103" t="s">
        <v>786</v>
      </c>
    </row>
    <row r="5437" spans="1:15" ht="22.5" hidden="1">
      <c r="A5437" s="103">
        <f>MAX(A$3:A5436)+1</f>
        <v>5117</v>
      </c>
      <c r="B5437" s="103" t="s">
        <v>9186</v>
      </c>
      <c r="C5437" s="161" t="s">
        <v>9187</v>
      </c>
      <c r="D5437" s="103"/>
      <c r="E5437" s="103"/>
      <c r="F5437" s="114" t="s">
        <v>23</v>
      </c>
      <c r="G5437" s="114" t="s">
        <v>1321</v>
      </c>
      <c r="H5437" s="302" t="s">
        <v>56</v>
      </c>
      <c r="I5437" s="302" t="s">
        <v>56</v>
      </c>
      <c r="J5437" s="302" t="s">
        <v>56</v>
      </c>
      <c r="K5437" s="244" t="s">
        <v>336</v>
      </c>
      <c r="L5437" s="114"/>
      <c r="M5437" s="114"/>
      <c r="N5437" s="103"/>
      <c r="O5437" s="103" t="s">
        <v>17</v>
      </c>
    </row>
    <row r="5438" spans="1:15" s="87" customFormat="1" ht="22.5" hidden="1">
      <c r="A5438" s="103"/>
      <c r="B5438" s="103">
        <v>331522</v>
      </c>
      <c r="C5438" s="103" t="s">
        <v>9188</v>
      </c>
      <c r="D5438" s="103"/>
      <c r="E5438" s="103"/>
      <c r="F5438" s="114"/>
      <c r="G5438" s="114"/>
      <c r="H5438" s="302"/>
      <c r="I5438" s="302"/>
      <c r="J5438" s="302"/>
      <c r="K5438" s="103"/>
      <c r="L5438" s="114"/>
      <c r="M5438" s="114"/>
      <c r="N5438" s="103"/>
      <c r="O5438" s="103" t="s">
        <v>17</v>
      </c>
    </row>
    <row r="5439" spans="1:15" ht="22.5" hidden="1">
      <c r="A5439" s="103">
        <f>MAX(A$3:A5438)+1</f>
        <v>5118</v>
      </c>
      <c r="B5439" s="103">
        <v>331522001</v>
      </c>
      <c r="C5439" s="315" t="s">
        <v>9189</v>
      </c>
      <c r="D5439" s="103"/>
      <c r="E5439" s="103"/>
      <c r="F5439" s="114" t="s">
        <v>31</v>
      </c>
      <c r="G5439" s="114" t="s">
        <v>32</v>
      </c>
      <c r="H5439" s="312">
        <v>840</v>
      </c>
      <c r="I5439" s="312">
        <v>756</v>
      </c>
      <c r="J5439" s="312">
        <v>680.4</v>
      </c>
      <c r="K5439" s="103"/>
      <c r="L5439" s="114"/>
      <c r="M5439" s="114"/>
      <c r="N5439" s="103"/>
      <c r="O5439" s="103" t="s">
        <v>17</v>
      </c>
    </row>
    <row r="5440" spans="1:15" ht="22.5" hidden="1">
      <c r="A5440" s="103">
        <f>MAX(A$3:A5439)+1</f>
        <v>5119</v>
      </c>
      <c r="B5440" s="103">
        <v>331522002</v>
      </c>
      <c r="C5440" s="315" t="s">
        <v>9190</v>
      </c>
      <c r="D5440" s="103"/>
      <c r="E5440" s="103"/>
      <c r="F5440" s="114" t="s">
        <v>3112</v>
      </c>
      <c r="G5440" s="114" t="s">
        <v>32</v>
      </c>
      <c r="H5440" s="312">
        <v>840</v>
      </c>
      <c r="I5440" s="312">
        <v>756</v>
      </c>
      <c r="J5440" s="312">
        <v>680.4</v>
      </c>
      <c r="K5440" s="105" t="s">
        <v>5969</v>
      </c>
      <c r="L5440" s="114"/>
      <c r="M5440" s="114"/>
      <c r="N5440" s="103"/>
      <c r="O5440" s="103" t="s">
        <v>17</v>
      </c>
    </row>
    <row r="5441" spans="1:15" ht="22.5" hidden="1">
      <c r="A5441" s="103">
        <f>MAX(A$3:A5440)+1</f>
        <v>5120</v>
      </c>
      <c r="B5441" s="103">
        <v>331522003</v>
      </c>
      <c r="C5441" s="315" t="s">
        <v>9191</v>
      </c>
      <c r="D5441" s="103"/>
      <c r="E5441" s="103"/>
      <c r="F5441" s="114" t="s">
        <v>31</v>
      </c>
      <c r="G5441" s="114" t="s">
        <v>666</v>
      </c>
      <c r="H5441" s="312">
        <v>840</v>
      </c>
      <c r="I5441" s="312">
        <v>756</v>
      </c>
      <c r="J5441" s="312">
        <v>680.4</v>
      </c>
      <c r="K5441" s="103"/>
      <c r="L5441" s="114"/>
      <c r="M5441" s="114"/>
      <c r="N5441" s="103"/>
      <c r="O5441" s="103" t="s">
        <v>17</v>
      </c>
    </row>
    <row r="5442" spans="1:15" ht="22.5" hidden="1">
      <c r="A5442" s="103">
        <f>MAX(A$3:A5441)+1</f>
        <v>5121</v>
      </c>
      <c r="B5442" s="103">
        <v>331522004</v>
      </c>
      <c r="C5442" s="315" t="s">
        <v>9192</v>
      </c>
      <c r="D5442" s="103" t="s">
        <v>9193</v>
      </c>
      <c r="E5442" s="103"/>
      <c r="F5442" s="114" t="s">
        <v>31</v>
      </c>
      <c r="G5442" s="114" t="s">
        <v>798</v>
      </c>
      <c r="H5442" s="308">
        <v>2000</v>
      </c>
      <c r="I5442" s="308">
        <v>2000</v>
      </c>
      <c r="J5442" s="308">
        <v>2000</v>
      </c>
      <c r="K5442" s="103"/>
      <c r="L5442" s="188"/>
      <c r="M5442" s="188"/>
      <c r="N5442" s="103"/>
      <c r="O5442" s="103" t="s">
        <v>786</v>
      </c>
    </row>
    <row r="5443" spans="1:15" ht="22.5" hidden="1">
      <c r="A5443" s="103">
        <f>MAX(A$3:A5442)+1</f>
        <v>5122</v>
      </c>
      <c r="B5443" s="103">
        <v>331522005</v>
      </c>
      <c r="C5443" s="315" t="s">
        <v>9194</v>
      </c>
      <c r="D5443" s="103"/>
      <c r="E5443" s="103"/>
      <c r="F5443" s="114" t="s">
        <v>31</v>
      </c>
      <c r="G5443" s="114" t="s">
        <v>32</v>
      </c>
      <c r="H5443" s="312">
        <v>960</v>
      </c>
      <c r="I5443" s="312">
        <v>864</v>
      </c>
      <c r="J5443" s="312">
        <v>777.6</v>
      </c>
      <c r="K5443" s="103"/>
      <c r="L5443" s="114"/>
      <c r="M5443" s="114"/>
      <c r="N5443" s="103"/>
      <c r="O5443" s="103" t="s">
        <v>17</v>
      </c>
    </row>
    <row r="5444" spans="1:15" ht="22.5" hidden="1">
      <c r="A5444" s="103">
        <f>MAX(A$3:A5443)+1</f>
        <v>5123</v>
      </c>
      <c r="B5444" s="103">
        <v>331522006</v>
      </c>
      <c r="C5444" s="315" t="s">
        <v>9195</v>
      </c>
      <c r="D5444" s="103"/>
      <c r="E5444" s="103"/>
      <c r="F5444" s="114" t="s">
        <v>31</v>
      </c>
      <c r="G5444" s="114" t="s">
        <v>32</v>
      </c>
      <c r="H5444" s="312">
        <v>960</v>
      </c>
      <c r="I5444" s="312">
        <v>864</v>
      </c>
      <c r="J5444" s="312">
        <v>777.6</v>
      </c>
      <c r="K5444" s="103"/>
      <c r="L5444" s="114"/>
      <c r="M5444" s="114"/>
      <c r="N5444" s="103"/>
      <c r="O5444" s="103" t="s">
        <v>17</v>
      </c>
    </row>
    <row r="5445" spans="1:15" ht="22.5" hidden="1">
      <c r="A5445" s="103">
        <f>MAX(A$3:A5444)+1</f>
        <v>5124</v>
      </c>
      <c r="B5445" s="103">
        <v>331522007</v>
      </c>
      <c r="C5445" s="315" t="s">
        <v>9196</v>
      </c>
      <c r="D5445" s="103"/>
      <c r="E5445" s="103"/>
      <c r="F5445" s="114" t="s">
        <v>31</v>
      </c>
      <c r="G5445" s="114" t="s">
        <v>32</v>
      </c>
      <c r="H5445" s="312">
        <v>960</v>
      </c>
      <c r="I5445" s="312">
        <v>864</v>
      </c>
      <c r="J5445" s="312">
        <v>777.6</v>
      </c>
      <c r="K5445" s="103"/>
      <c r="L5445" s="114"/>
      <c r="M5445" s="114"/>
      <c r="N5445" s="103"/>
      <c r="O5445" s="103" t="s">
        <v>17</v>
      </c>
    </row>
    <row r="5446" spans="1:15" ht="22.5" hidden="1">
      <c r="A5446" s="103">
        <f>MAX(A$3:A5445)+1</f>
        <v>5125</v>
      </c>
      <c r="B5446" s="103">
        <v>331522008</v>
      </c>
      <c r="C5446" s="315" t="s">
        <v>9197</v>
      </c>
      <c r="D5446" s="103" t="s">
        <v>9198</v>
      </c>
      <c r="E5446" s="103"/>
      <c r="F5446" s="114" t="s">
        <v>31</v>
      </c>
      <c r="G5446" s="114" t="s">
        <v>32</v>
      </c>
      <c r="H5446" s="302">
        <v>2464</v>
      </c>
      <c r="I5446" s="302">
        <v>2464</v>
      </c>
      <c r="J5446" s="302">
        <v>2464</v>
      </c>
      <c r="K5446" s="103"/>
      <c r="L5446" s="126"/>
      <c r="M5446" s="126"/>
      <c r="N5446" s="103"/>
      <c r="O5446" s="103" t="s">
        <v>17</v>
      </c>
    </row>
    <row r="5447" spans="1:15" ht="22.5" hidden="1">
      <c r="A5447" s="103">
        <f>MAX(A$3:A5446)+1</f>
        <v>5126</v>
      </c>
      <c r="B5447" s="103">
        <v>331522009</v>
      </c>
      <c r="C5447" s="315" t="s">
        <v>9199</v>
      </c>
      <c r="D5447" s="103"/>
      <c r="E5447" s="103"/>
      <c r="F5447" s="114" t="s">
        <v>31</v>
      </c>
      <c r="G5447" s="114" t="s">
        <v>32</v>
      </c>
      <c r="H5447" s="312">
        <v>840</v>
      </c>
      <c r="I5447" s="312">
        <v>756</v>
      </c>
      <c r="J5447" s="312">
        <v>680.4</v>
      </c>
      <c r="K5447" s="103"/>
      <c r="L5447" s="114"/>
      <c r="M5447" s="114"/>
      <c r="N5447" s="103"/>
      <c r="O5447" s="103" t="s">
        <v>17</v>
      </c>
    </row>
    <row r="5448" spans="1:15" ht="22.5" hidden="1">
      <c r="A5448" s="103">
        <f>MAX(A$3:A5447)+1</f>
        <v>5127</v>
      </c>
      <c r="B5448" s="103">
        <v>331522010</v>
      </c>
      <c r="C5448" s="315" t="s">
        <v>9200</v>
      </c>
      <c r="D5448" s="103"/>
      <c r="E5448" s="103"/>
      <c r="F5448" s="114" t="s">
        <v>31</v>
      </c>
      <c r="G5448" s="114" t="s">
        <v>32</v>
      </c>
      <c r="H5448" s="312">
        <v>840</v>
      </c>
      <c r="I5448" s="312">
        <v>756</v>
      </c>
      <c r="J5448" s="312">
        <v>680.4</v>
      </c>
      <c r="K5448" s="103"/>
      <c r="L5448" s="114"/>
      <c r="M5448" s="114"/>
      <c r="N5448" s="103"/>
      <c r="O5448" s="103" t="s">
        <v>17</v>
      </c>
    </row>
    <row r="5449" spans="1:15" ht="22.5" hidden="1">
      <c r="A5449" s="103">
        <f>MAX(A$3:A5448)+1</f>
        <v>5128</v>
      </c>
      <c r="B5449" s="103">
        <v>331522011</v>
      </c>
      <c r="C5449" s="315" t="s">
        <v>9201</v>
      </c>
      <c r="D5449" s="103"/>
      <c r="E5449" s="103"/>
      <c r="F5449" s="114" t="s">
        <v>3112</v>
      </c>
      <c r="G5449" s="114" t="s">
        <v>32</v>
      </c>
      <c r="H5449" s="308">
        <v>1446</v>
      </c>
      <c r="I5449" s="308">
        <v>1446</v>
      </c>
      <c r="J5449" s="308">
        <v>1446</v>
      </c>
      <c r="K5449" s="105" t="s">
        <v>5969</v>
      </c>
      <c r="L5449" s="188"/>
      <c r="M5449" s="188"/>
      <c r="N5449" s="103"/>
      <c r="O5449" s="103" t="s">
        <v>786</v>
      </c>
    </row>
    <row r="5450" spans="1:15" ht="22.5" hidden="1">
      <c r="A5450" s="103">
        <f>MAX(A$3:A5449)+1</f>
        <v>5129</v>
      </c>
      <c r="B5450" s="103">
        <v>331522012</v>
      </c>
      <c r="C5450" s="315" t="s">
        <v>9202</v>
      </c>
      <c r="D5450" s="103"/>
      <c r="E5450" s="103"/>
      <c r="F5450" s="114" t="s">
        <v>31</v>
      </c>
      <c r="G5450" s="114" t="s">
        <v>32</v>
      </c>
      <c r="H5450" s="312">
        <v>720</v>
      </c>
      <c r="I5450" s="312">
        <v>648</v>
      </c>
      <c r="J5450" s="312">
        <v>583.20000000000005</v>
      </c>
      <c r="K5450" s="103"/>
      <c r="L5450" s="114"/>
      <c r="M5450" s="114"/>
      <c r="N5450" s="103"/>
      <c r="O5450" s="103" t="s">
        <v>17</v>
      </c>
    </row>
    <row r="5451" spans="1:15" ht="22.5" hidden="1">
      <c r="A5451" s="103">
        <f>MAX(A$3:A5450)+1</f>
        <v>5130</v>
      </c>
      <c r="B5451" s="103">
        <v>331522013</v>
      </c>
      <c r="C5451" s="315" t="s">
        <v>9203</v>
      </c>
      <c r="D5451" s="103"/>
      <c r="E5451" s="103"/>
      <c r="F5451" s="114" t="s">
        <v>31</v>
      </c>
      <c r="G5451" s="114" t="s">
        <v>32</v>
      </c>
      <c r="H5451" s="312">
        <v>720</v>
      </c>
      <c r="I5451" s="312">
        <v>648</v>
      </c>
      <c r="J5451" s="312">
        <v>583.20000000000005</v>
      </c>
      <c r="K5451" s="103"/>
      <c r="L5451" s="114"/>
      <c r="M5451" s="114"/>
      <c r="N5451" s="103"/>
      <c r="O5451" s="103" t="s">
        <v>17</v>
      </c>
    </row>
    <row r="5452" spans="1:15" ht="22.5" hidden="1">
      <c r="A5452" s="103">
        <f>MAX(A$3:A5451)+1</f>
        <v>5131</v>
      </c>
      <c r="B5452" s="103">
        <v>331522014</v>
      </c>
      <c r="C5452" s="315" t="s">
        <v>9204</v>
      </c>
      <c r="D5452" s="103"/>
      <c r="E5452" s="103"/>
      <c r="F5452" s="114" t="s">
        <v>31</v>
      </c>
      <c r="G5452" s="114" t="s">
        <v>32</v>
      </c>
      <c r="H5452" s="312">
        <v>960</v>
      </c>
      <c r="I5452" s="312">
        <v>864</v>
      </c>
      <c r="J5452" s="312">
        <v>777.6</v>
      </c>
      <c r="K5452" s="103"/>
      <c r="L5452" s="114"/>
      <c r="M5452" s="114"/>
      <c r="N5452" s="103"/>
      <c r="O5452" s="103" t="s">
        <v>17</v>
      </c>
    </row>
    <row r="5453" spans="1:15" ht="22.5" hidden="1">
      <c r="A5453" s="103">
        <f>MAX(A$3:A5452)+1</f>
        <v>5132</v>
      </c>
      <c r="B5453" s="103">
        <v>331522015</v>
      </c>
      <c r="C5453" s="315" t="s">
        <v>9205</v>
      </c>
      <c r="D5453" s="103"/>
      <c r="E5453" s="103"/>
      <c r="F5453" s="114" t="s">
        <v>31</v>
      </c>
      <c r="G5453" s="114" t="s">
        <v>32</v>
      </c>
      <c r="H5453" s="308">
        <v>1440</v>
      </c>
      <c r="I5453" s="308">
        <v>1440</v>
      </c>
      <c r="J5453" s="308">
        <v>1440</v>
      </c>
      <c r="K5453" s="103"/>
      <c r="L5453" s="188"/>
      <c r="M5453" s="188"/>
      <c r="N5453" s="103"/>
      <c r="O5453" s="103" t="s">
        <v>786</v>
      </c>
    </row>
    <row r="5454" spans="1:15" ht="22.5" hidden="1">
      <c r="A5454" s="103">
        <f>MAX(A$3:A5453)+1</f>
        <v>5133</v>
      </c>
      <c r="B5454" s="103">
        <v>331522016</v>
      </c>
      <c r="C5454" s="315" t="s">
        <v>9206</v>
      </c>
      <c r="D5454" s="103"/>
      <c r="E5454" s="103"/>
      <c r="F5454" s="114" t="s">
        <v>31</v>
      </c>
      <c r="G5454" s="114" t="s">
        <v>32</v>
      </c>
      <c r="H5454" s="308">
        <v>2040</v>
      </c>
      <c r="I5454" s="308">
        <v>2040</v>
      </c>
      <c r="J5454" s="308">
        <v>2040</v>
      </c>
      <c r="K5454" s="103"/>
      <c r="L5454" s="188"/>
      <c r="M5454" s="188"/>
      <c r="N5454" s="103"/>
      <c r="O5454" s="103" t="s">
        <v>786</v>
      </c>
    </row>
    <row r="5455" spans="1:15" ht="22.5" hidden="1">
      <c r="A5455" s="103">
        <f>MAX(A$3:A5454)+1</f>
        <v>5134</v>
      </c>
      <c r="B5455" s="133">
        <v>331522018</v>
      </c>
      <c r="C5455" s="224" t="s">
        <v>9207</v>
      </c>
      <c r="D5455" s="152" t="s">
        <v>9208</v>
      </c>
      <c r="E5455" s="140" t="s">
        <v>473</v>
      </c>
      <c r="F5455" s="118" t="s">
        <v>23</v>
      </c>
      <c r="G5455" s="147" t="s">
        <v>32</v>
      </c>
      <c r="H5455" s="302" t="s">
        <v>56</v>
      </c>
      <c r="I5455" s="302" t="s">
        <v>56</v>
      </c>
      <c r="J5455" s="302" t="s">
        <v>56</v>
      </c>
      <c r="K5455" s="244" t="s">
        <v>336</v>
      </c>
      <c r="L5455" s="114"/>
      <c r="M5455" s="114"/>
      <c r="N5455" s="103"/>
      <c r="O5455" s="103" t="s">
        <v>17</v>
      </c>
    </row>
    <row r="5456" spans="1:15" ht="101.25" hidden="1" customHeight="1">
      <c r="A5456" s="103">
        <f>MAX(A$3:A5455)+1</f>
        <v>5135</v>
      </c>
      <c r="B5456" s="133">
        <v>331522019</v>
      </c>
      <c r="C5456" s="335" t="s">
        <v>9209</v>
      </c>
      <c r="D5456" s="152" t="s">
        <v>9210</v>
      </c>
      <c r="E5456" s="140"/>
      <c r="F5456" s="118" t="s">
        <v>23</v>
      </c>
      <c r="G5456" s="147" t="s">
        <v>719</v>
      </c>
      <c r="H5456" s="373" t="s">
        <v>56</v>
      </c>
      <c r="I5456" s="374"/>
      <c r="J5456" s="375"/>
      <c r="K5456" s="326"/>
      <c r="L5456" s="114"/>
      <c r="M5456" s="114"/>
      <c r="N5456" s="103"/>
      <c r="O5456" s="103" t="s">
        <v>492</v>
      </c>
    </row>
    <row r="5457" spans="1:15" ht="33.75" hidden="1" customHeight="1">
      <c r="A5457" s="103">
        <f>MAX(A$3:A5456)+1</f>
        <v>5136</v>
      </c>
      <c r="B5457" s="133">
        <v>331522020</v>
      </c>
      <c r="C5457" s="335" t="s">
        <v>9211</v>
      </c>
      <c r="D5457" s="152" t="s">
        <v>9212</v>
      </c>
      <c r="E5457" s="140"/>
      <c r="F5457" s="118" t="s">
        <v>23</v>
      </c>
      <c r="G5457" s="147" t="s">
        <v>32</v>
      </c>
      <c r="H5457" s="373" t="s">
        <v>56</v>
      </c>
      <c r="I5457" s="374"/>
      <c r="J5457" s="375"/>
      <c r="K5457" s="326"/>
      <c r="L5457" s="114"/>
      <c r="M5457" s="114"/>
      <c r="N5457" s="103"/>
      <c r="O5457" s="103" t="s">
        <v>492</v>
      </c>
    </row>
    <row r="5458" spans="1:15" s="87" customFormat="1" ht="22.5" hidden="1">
      <c r="A5458" s="103"/>
      <c r="B5458" s="103">
        <v>331523</v>
      </c>
      <c r="C5458" s="103" t="s">
        <v>9213</v>
      </c>
      <c r="D5458" s="103"/>
      <c r="E5458" s="103"/>
      <c r="F5458" s="114"/>
      <c r="G5458" s="114"/>
      <c r="H5458" s="302"/>
      <c r="I5458" s="302"/>
      <c r="J5458" s="302"/>
      <c r="K5458" s="103"/>
      <c r="L5458" s="114"/>
      <c r="M5458" s="114"/>
      <c r="N5458" s="103"/>
      <c r="O5458" s="103" t="s">
        <v>17</v>
      </c>
    </row>
    <row r="5459" spans="1:15" ht="22.5" hidden="1">
      <c r="A5459" s="103">
        <f>MAX(A$3:A5458)+1</f>
        <v>5137</v>
      </c>
      <c r="B5459" s="103">
        <v>331523001</v>
      </c>
      <c r="C5459" s="315" t="s">
        <v>9214</v>
      </c>
      <c r="D5459" s="103"/>
      <c r="E5459" s="103"/>
      <c r="F5459" s="114" t="s">
        <v>31</v>
      </c>
      <c r="G5459" s="114" t="s">
        <v>32</v>
      </c>
      <c r="H5459" s="312">
        <v>120</v>
      </c>
      <c r="I5459" s="312">
        <v>108</v>
      </c>
      <c r="J5459" s="312">
        <v>97.2</v>
      </c>
      <c r="K5459" s="103"/>
      <c r="L5459" s="114"/>
      <c r="M5459" s="114"/>
      <c r="N5459" s="103"/>
      <c r="O5459" s="103" t="s">
        <v>17</v>
      </c>
    </row>
    <row r="5460" spans="1:15" ht="22.5" hidden="1">
      <c r="A5460" s="103">
        <f>MAX(A$3:A5459)+1</f>
        <v>5138</v>
      </c>
      <c r="B5460" s="103">
        <v>331523002</v>
      </c>
      <c r="C5460" s="315" t="s">
        <v>9215</v>
      </c>
      <c r="D5460" s="103"/>
      <c r="E5460" s="103"/>
      <c r="F5460" s="114" t="s">
        <v>31</v>
      </c>
      <c r="G5460" s="114" t="s">
        <v>32</v>
      </c>
      <c r="H5460" s="312">
        <v>60</v>
      </c>
      <c r="I5460" s="312">
        <v>54</v>
      </c>
      <c r="J5460" s="312">
        <v>48.6</v>
      </c>
      <c r="K5460" s="244" t="s">
        <v>9216</v>
      </c>
      <c r="L5460" s="114"/>
      <c r="M5460" s="114"/>
      <c r="N5460" s="103"/>
      <c r="O5460" s="103" t="s">
        <v>17</v>
      </c>
    </row>
    <row r="5461" spans="1:15" ht="22.5" hidden="1">
      <c r="A5461" s="103">
        <f>MAX(A$3:A5460)+1</f>
        <v>5139</v>
      </c>
      <c r="B5461" s="103" t="s">
        <v>9217</v>
      </c>
      <c r="C5461" s="244" t="s">
        <v>9218</v>
      </c>
      <c r="D5461" s="103"/>
      <c r="E5461" s="103"/>
      <c r="F5461" s="114" t="s">
        <v>31</v>
      </c>
      <c r="G5461" s="114" t="s">
        <v>62</v>
      </c>
      <c r="H5461" s="302">
        <v>12</v>
      </c>
      <c r="I5461" s="302">
        <v>12</v>
      </c>
      <c r="J5461" s="302">
        <v>12</v>
      </c>
      <c r="K5461" s="244" t="s">
        <v>9218</v>
      </c>
      <c r="L5461" s="114"/>
      <c r="M5461" s="114"/>
      <c r="N5461" s="103"/>
      <c r="O5461" s="103" t="s">
        <v>17</v>
      </c>
    </row>
    <row r="5462" spans="1:15" ht="22.5" hidden="1">
      <c r="A5462" s="103">
        <f>MAX(A$3:A5461)+1</f>
        <v>5140</v>
      </c>
      <c r="B5462" s="103">
        <v>331523003</v>
      </c>
      <c r="C5462" s="315" t="s">
        <v>9219</v>
      </c>
      <c r="D5462" s="103"/>
      <c r="E5462" s="103"/>
      <c r="F5462" s="114" t="s">
        <v>31</v>
      </c>
      <c r="G5462" s="114" t="s">
        <v>32</v>
      </c>
      <c r="H5462" s="312">
        <v>108</v>
      </c>
      <c r="I5462" s="312">
        <v>97.2</v>
      </c>
      <c r="J5462" s="312">
        <v>87.48</v>
      </c>
      <c r="K5462" s="244" t="s">
        <v>9216</v>
      </c>
      <c r="L5462" s="114"/>
      <c r="M5462" s="114"/>
      <c r="N5462" s="103"/>
      <c r="O5462" s="103" t="s">
        <v>17</v>
      </c>
    </row>
    <row r="5463" spans="1:15" ht="22.5" hidden="1">
      <c r="A5463" s="103">
        <f>MAX(A$3:A5462)+1</f>
        <v>5141</v>
      </c>
      <c r="B5463" s="103" t="s">
        <v>9220</v>
      </c>
      <c r="C5463" s="244" t="s">
        <v>9218</v>
      </c>
      <c r="D5463" s="103"/>
      <c r="E5463" s="103"/>
      <c r="F5463" s="114" t="s">
        <v>31</v>
      </c>
      <c r="G5463" s="114" t="s">
        <v>62</v>
      </c>
      <c r="H5463" s="302">
        <v>12</v>
      </c>
      <c r="I5463" s="302">
        <v>12</v>
      </c>
      <c r="J5463" s="302">
        <v>12</v>
      </c>
      <c r="K5463" s="244" t="s">
        <v>9218</v>
      </c>
      <c r="L5463" s="114"/>
      <c r="M5463" s="114"/>
      <c r="N5463" s="103"/>
      <c r="O5463" s="103" t="s">
        <v>17</v>
      </c>
    </row>
    <row r="5464" spans="1:15" ht="22.5" hidden="1">
      <c r="A5464" s="103">
        <f>MAX(A$3:A5463)+1</f>
        <v>5142</v>
      </c>
      <c r="B5464" s="103">
        <v>331523004</v>
      </c>
      <c r="C5464" s="315" t="s">
        <v>9221</v>
      </c>
      <c r="D5464" s="103"/>
      <c r="E5464" s="103"/>
      <c r="F5464" s="114" t="s">
        <v>31</v>
      </c>
      <c r="G5464" s="114" t="s">
        <v>32</v>
      </c>
      <c r="H5464" s="312">
        <v>108</v>
      </c>
      <c r="I5464" s="312">
        <v>97.2</v>
      </c>
      <c r="J5464" s="312">
        <v>87.48</v>
      </c>
      <c r="K5464" s="244" t="s">
        <v>9216</v>
      </c>
      <c r="L5464" s="114"/>
      <c r="M5464" s="114"/>
      <c r="N5464" s="103"/>
      <c r="O5464" s="103" t="s">
        <v>17</v>
      </c>
    </row>
    <row r="5465" spans="1:15" ht="22.5" hidden="1">
      <c r="A5465" s="103">
        <f>MAX(A$3:A5464)+1</f>
        <v>5143</v>
      </c>
      <c r="B5465" s="103" t="s">
        <v>9222</v>
      </c>
      <c r="C5465" s="244" t="s">
        <v>9218</v>
      </c>
      <c r="D5465" s="103"/>
      <c r="E5465" s="103"/>
      <c r="F5465" s="114" t="s">
        <v>31</v>
      </c>
      <c r="G5465" s="114" t="s">
        <v>62</v>
      </c>
      <c r="H5465" s="302">
        <v>12</v>
      </c>
      <c r="I5465" s="302">
        <v>12</v>
      </c>
      <c r="J5465" s="302">
        <v>12</v>
      </c>
      <c r="K5465" s="244" t="s">
        <v>9218</v>
      </c>
      <c r="L5465" s="114"/>
      <c r="M5465" s="114"/>
      <c r="N5465" s="103"/>
      <c r="O5465" s="103" t="s">
        <v>17</v>
      </c>
    </row>
    <row r="5466" spans="1:15" ht="22.5" hidden="1">
      <c r="A5466" s="103">
        <f>MAX(A$3:A5465)+1</f>
        <v>5144</v>
      </c>
      <c r="B5466" s="103">
        <v>331523005</v>
      </c>
      <c r="C5466" s="315" t="s">
        <v>9223</v>
      </c>
      <c r="D5466" s="103"/>
      <c r="E5466" s="103"/>
      <c r="F5466" s="114" t="s">
        <v>31</v>
      </c>
      <c r="G5466" s="114" t="s">
        <v>32</v>
      </c>
      <c r="H5466" s="308">
        <v>192</v>
      </c>
      <c r="I5466" s="308">
        <v>192</v>
      </c>
      <c r="J5466" s="308">
        <v>192</v>
      </c>
      <c r="K5466" s="244" t="s">
        <v>9216</v>
      </c>
      <c r="L5466" s="188"/>
      <c r="M5466" s="188"/>
      <c r="N5466" s="103"/>
      <c r="O5466" s="103" t="s">
        <v>786</v>
      </c>
    </row>
    <row r="5467" spans="1:15" ht="22.5" hidden="1">
      <c r="A5467" s="103">
        <f>MAX(A$3:A5466)+1</f>
        <v>5145</v>
      </c>
      <c r="B5467" s="103" t="s">
        <v>9224</v>
      </c>
      <c r="C5467" s="244" t="s">
        <v>9218</v>
      </c>
      <c r="D5467" s="103"/>
      <c r="E5467" s="103"/>
      <c r="F5467" s="114" t="s">
        <v>31</v>
      </c>
      <c r="G5467" s="114" t="s">
        <v>62</v>
      </c>
      <c r="H5467" s="302">
        <v>14</v>
      </c>
      <c r="I5467" s="302">
        <v>14</v>
      </c>
      <c r="J5467" s="302">
        <v>14</v>
      </c>
      <c r="K5467" s="244" t="s">
        <v>9218</v>
      </c>
      <c r="L5467" s="114"/>
      <c r="M5467" s="114"/>
      <c r="N5467" s="103"/>
      <c r="O5467" s="103" t="s">
        <v>17</v>
      </c>
    </row>
    <row r="5468" spans="1:15" ht="22.5" hidden="1">
      <c r="A5468" s="103">
        <f>MAX(A$3:A5467)+1</f>
        <v>5146</v>
      </c>
      <c r="B5468" s="103">
        <v>331523006</v>
      </c>
      <c r="C5468" s="315" t="s">
        <v>9225</v>
      </c>
      <c r="D5468" s="286" t="s">
        <v>9226</v>
      </c>
      <c r="E5468" s="103"/>
      <c r="F5468" s="114" t="s">
        <v>31</v>
      </c>
      <c r="G5468" s="114" t="s">
        <v>32</v>
      </c>
      <c r="H5468" s="312">
        <v>180</v>
      </c>
      <c r="I5468" s="312">
        <v>162</v>
      </c>
      <c r="J5468" s="312">
        <v>145.80000000000001</v>
      </c>
      <c r="K5468" s="103"/>
      <c r="L5468" s="114"/>
      <c r="M5468" s="114"/>
      <c r="N5468" s="103"/>
      <c r="O5468" s="103" t="s">
        <v>17</v>
      </c>
    </row>
    <row r="5469" spans="1:15" ht="22.5" hidden="1">
      <c r="A5469" s="103">
        <f>MAX(A$3:A5468)+1</f>
        <v>5147</v>
      </c>
      <c r="B5469" s="103">
        <v>331523007</v>
      </c>
      <c r="C5469" s="315" t="s">
        <v>9227</v>
      </c>
      <c r="D5469" s="286" t="s">
        <v>9228</v>
      </c>
      <c r="E5469" s="103"/>
      <c r="F5469" s="114" t="s">
        <v>31</v>
      </c>
      <c r="G5469" s="114" t="s">
        <v>32</v>
      </c>
      <c r="H5469" s="312">
        <v>120</v>
      </c>
      <c r="I5469" s="312">
        <v>108</v>
      </c>
      <c r="J5469" s="312">
        <v>97.2</v>
      </c>
      <c r="K5469" s="103"/>
      <c r="L5469" s="114"/>
      <c r="M5469" s="114"/>
      <c r="N5469" s="103"/>
      <c r="O5469" s="103" t="s">
        <v>17</v>
      </c>
    </row>
    <row r="5470" spans="1:15" ht="22.5" hidden="1">
      <c r="A5470" s="103">
        <f>MAX(A$3:A5469)+1</f>
        <v>5148</v>
      </c>
      <c r="B5470" s="103">
        <v>331523008</v>
      </c>
      <c r="C5470" s="315" t="s">
        <v>9229</v>
      </c>
      <c r="D5470" s="286" t="s">
        <v>9230</v>
      </c>
      <c r="E5470" s="103"/>
      <c r="F5470" s="114" t="s">
        <v>31</v>
      </c>
      <c r="G5470" s="114" t="s">
        <v>32</v>
      </c>
      <c r="H5470" s="312">
        <v>96</v>
      </c>
      <c r="I5470" s="312">
        <v>86.4</v>
      </c>
      <c r="J5470" s="312">
        <v>77.760000000000005</v>
      </c>
      <c r="K5470" s="103"/>
      <c r="L5470" s="114"/>
      <c r="M5470" s="114"/>
      <c r="N5470" s="103"/>
      <c r="O5470" s="103" t="s">
        <v>17</v>
      </c>
    </row>
    <row r="5471" spans="1:15" ht="22.5" hidden="1">
      <c r="A5471" s="103">
        <f>MAX(A$3:A5470)+1</f>
        <v>5149</v>
      </c>
      <c r="B5471" s="103">
        <v>331523009</v>
      </c>
      <c r="C5471" s="315" t="s">
        <v>9231</v>
      </c>
      <c r="D5471" s="286" t="s">
        <v>9232</v>
      </c>
      <c r="E5471" s="103"/>
      <c r="F5471" s="114" t="s">
        <v>31</v>
      </c>
      <c r="G5471" s="114" t="s">
        <v>32</v>
      </c>
      <c r="H5471" s="312">
        <v>48</v>
      </c>
      <c r="I5471" s="312">
        <v>43.2</v>
      </c>
      <c r="J5471" s="312">
        <v>38.880000000000003</v>
      </c>
      <c r="K5471" s="103"/>
      <c r="L5471" s="114"/>
      <c r="M5471" s="114"/>
      <c r="N5471" s="103"/>
      <c r="O5471" s="103" t="s">
        <v>17</v>
      </c>
    </row>
    <row r="5472" spans="1:15" ht="22.5" hidden="1">
      <c r="A5472" s="103">
        <f>MAX(A$3:A5471)+1</f>
        <v>5150</v>
      </c>
      <c r="B5472" s="103">
        <v>331523010</v>
      </c>
      <c r="C5472" s="315" t="s">
        <v>9233</v>
      </c>
      <c r="D5472" s="286"/>
      <c r="E5472" s="103"/>
      <c r="F5472" s="114" t="s">
        <v>31</v>
      </c>
      <c r="G5472" s="114" t="s">
        <v>32</v>
      </c>
      <c r="H5472" s="312">
        <v>24</v>
      </c>
      <c r="I5472" s="312">
        <v>21.6</v>
      </c>
      <c r="J5472" s="312">
        <v>19.440000000000001</v>
      </c>
      <c r="K5472" s="103"/>
      <c r="L5472" s="114"/>
      <c r="M5472" s="114"/>
      <c r="N5472" s="103"/>
      <c r="O5472" s="103" t="s">
        <v>17</v>
      </c>
    </row>
    <row r="5473" spans="1:15" ht="22.5" hidden="1">
      <c r="A5473" s="103">
        <f>MAX(A$3:A5472)+1</f>
        <v>5151</v>
      </c>
      <c r="B5473" s="103">
        <v>331523011</v>
      </c>
      <c r="C5473" s="315" t="s">
        <v>9234</v>
      </c>
      <c r="D5473" s="286"/>
      <c r="E5473" s="103"/>
      <c r="F5473" s="114" t="s">
        <v>31</v>
      </c>
      <c r="G5473" s="114" t="s">
        <v>666</v>
      </c>
      <c r="H5473" s="312">
        <v>30.4</v>
      </c>
      <c r="I5473" s="312">
        <v>27.36</v>
      </c>
      <c r="J5473" s="312">
        <v>24.623999999999999</v>
      </c>
      <c r="K5473" s="103"/>
      <c r="L5473" s="114"/>
      <c r="M5473" s="114"/>
      <c r="N5473" s="103"/>
      <c r="O5473" s="103" t="s">
        <v>17</v>
      </c>
    </row>
    <row r="5474" spans="1:15" ht="22.5" hidden="1">
      <c r="A5474" s="103">
        <f>MAX(A$3:A5473)+1</f>
        <v>5152</v>
      </c>
      <c r="B5474" s="103">
        <v>331523012</v>
      </c>
      <c r="C5474" s="315" t="s">
        <v>9235</v>
      </c>
      <c r="D5474" s="286"/>
      <c r="E5474" s="103"/>
      <c r="F5474" s="114" t="s">
        <v>31</v>
      </c>
      <c r="G5474" s="114" t="s">
        <v>32</v>
      </c>
      <c r="H5474" s="312">
        <v>240</v>
      </c>
      <c r="I5474" s="312">
        <v>216</v>
      </c>
      <c r="J5474" s="312">
        <v>194.4</v>
      </c>
      <c r="K5474" s="103"/>
      <c r="L5474" s="114"/>
      <c r="M5474" s="114"/>
      <c r="N5474" s="103"/>
      <c r="O5474" s="103" t="s">
        <v>17</v>
      </c>
    </row>
    <row r="5475" spans="1:15" ht="22.5" hidden="1">
      <c r="A5475" s="103">
        <f>MAX(A$3:A5474)+1</f>
        <v>5153</v>
      </c>
      <c r="B5475" s="103">
        <v>331523013</v>
      </c>
      <c r="C5475" s="240" t="s">
        <v>9236</v>
      </c>
      <c r="D5475" s="215" t="s">
        <v>9237</v>
      </c>
      <c r="E5475" s="103"/>
      <c r="F5475" s="114" t="s">
        <v>36</v>
      </c>
      <c r="G5475" s="114" t="s">
        <v>32</v>
      </c>
      <c r="H5475" s="302">
        <v>65</v>
      </c>
      <c r="I5475" s="302">
        <v>65</v>
      </c>
      <c r="J5475" s="302">
        <v>65</v>
      </c>
      <c r="K5475" s="103"/>
      <c r="L5475" s="114"/>
      <c r="M5475" s="114"/>
      <c r="N5475" s="103"/>
      <c r="O5475" s="103" t="s">
        <v>17</v>
      </c>
    </row>
    <row r="5476" spans="1:15" s="87" customFormat="1" ht="22.5" hidden="1">
      <c r="A5476" s="103"/>
      <c r="B5476" s="103">
        <v>3316</v>
      </c>
      <c r="C5476" s="103" t="s">
        <v>9238</v>
      </c>
      <c r="D5476" s="103"/>
      <c r="E5476" s="103" t="s">
        <v>9239</v>
      </c>
      <c r="F5476" s="114"/>
      <c r="G5476" s="114"/>
      <c r="H5476" s="302"/>
      <c r="I5476" s="302"/>
      <c r="J5476" s="302"/>
      <c r="K5476" s="103"/>
      <c r="L5476" s="114"/>
      <c r="M5476" s="114"/>
      <c r="N5476" s="103"/>
      <c r="O5476" s="103" t="s">
        <v>17</v>
      </c>
    </row>
    <row r="5477" spans="1:15" s="87" customFormat="1" ht="22.5" hidden="1">
      <c r="A5477" s="103"/>
      <c r="B5477" s="103">
        <v>331601</v>
      </c>
      <c r="C5477" s="103" t="s">
        <v>9240</v>
      </c>
      <c r="D5477" s="103"/>
      <c r="E5477" s="103"/>
      <c r="F5477" s="114"/>
      <c r="G5477" s="114"/>
      <c r="H5477" s="302"/>
      <c r="I5477" s="302"/>
      <c r="J5477" s="302"/>
      <c r="K5477" s="103"/>
      <c r="L5477" s="114"/>
      <c r="M5477" s="114"/>
      <c r="N5477" s="103"/>
      <c r="O5477" s="103" t="s">
        <v>17</v>
      </c>
    </row>
    <row r="5478" spans="1:15" ht="22.5" hidden="1">
      <c r="A5478" s="103">
        <f>MAX(A$3:A5477)+1</f>
        <v>5154</v>
      </c>
      <c r="B5478" s="103" t="s">
        <v>9241</v>
      </c>
      <c r="C5478" s="164" t="s">
        <v>3378</v>
      </c>
      <c r="D5478" s="103"/>
      <c r="E5478" s="103" t="s">
        <v>252</v>
      </c>
      <c r="F5478" s="114" t="s">
        <v>23</v>
      </c>
      <c r="G5478" s="114" t="s">
        <v>744</v>
      </c>
      <c r="H5478" s="302" t="s">
        <v>25</v>
      </c>
      <c r="I5478" s="302" t="s">
        <v>25</v>
      </c>
      <c r="J5478" s="302" t="s">
        <v>25</v>
      </c>
      <c r="K5478" s="164" t="s">
        <v>3379</v>
      </c>
      <c r="L5478" s="114"/>
      <c r="M5478" s="114"/>
      <c r="N5478" s="103"/>
      <c r="O5478" s="103" t="s">
        <v>17</v>
      </c>
    </row>
    <row r="5479" spans="1:15" ht="22.5" hidden="1">
      <c r="A5479" s="103">
        <f>MAX(A$3:A5478)+1</f>
        <v>5155</v>
      </c>
      <c r="B5479" s="103">
        <v>331601001</v>
      </c>
      <c r="C5479" s="315" t="s">
        <v>9242</v>
      </c>
      <c r="D5479" s="286" t="s">
        <v>3961</v>
      </c>
      <c r="E5479" s="103"/>
      <c r="F5479" s="114" t="s">
        <v>31</v>
      </c>
      <c r="G5479" s="114" t="s">
        <v>32</v>
      </c>
      <c r="H5479" s="302" t="s">
        <v>25</v>
      </c>
      <c r="I5479" s="302" t="s">
        <v>25</v>
      </c>
      <c r="J5479" s="302" t="s">
        <v>25</v>
      </c>
      <c r="K5479" s="244"/>
      <c r="L5479" s="114"/>
      <c r="M5479" s="114"/>
      <c r="N5479" s="103"/>
      <c r="O5479" s="103" t="s">
        <v>17</v>
      </c>
    </row>
    <row r="5480" spans="1:15" ht="22.5" hidden="1">
      <c r="A5480" s="103">
        <f>MAX(A$3:A5479)+1</f>
        <v>5156</v>
      </c>
      <c r="B5480" s="103" t="s">
        <v>9243</v>
      </c>
      <c r="C5480" s="181" t="s">
        <v>9244</v>
      </c>
      <c r="D5480" s="286"/>
      <c r="E5480" s="103"/>
      <c r="F5480" s="114" t="s">
        <v>31</v>
      </c>
      <c r="G5480" s="114" t="s">
        <v>32</v>
      </c>
      <c r="H5480" s="302" t="s">
        <v>25</v>
      </c>
      <c r="I5480" s="302" t="s">
        <v>25</v>
      </c>
      <c r="J5480" s="302" t="s">
        <v>25</v>
      </c>
      <c r="K5480" s="244" t="s">
        <v>9244</v>
      </c>
      <c r="L5480" s="114"/>
      <c r="M5480" s="114"/>
      <c r="N5480" s="103"/>
      <c r="O5480" s="103" t="s">
        <v>17</v>
      </c>
    </row>
    <row r="5481" spans="1:15" ht="22.5" hidden="1">
      <c r="A5481" s="103">
        <f>MAX(A$3:A5480)+1</f>
        <v>5157</v>
      </c>
      <c r="B5481" s="103">
        <v>331601002</v>
      </c>
      <c r="C5481" s="315" t="s">
        <v>9245</v>
      </c>
      <c r="D5481" s="286" t="s">
        <v>9246</v>
      </c>
      <c r="E5481" s="103"/>
      <c r="F5481" s="114" t="s">
        <v>31</v>
      </c>
      <c r="G5481" s="114" t="s">
        <v>719</v>
      </c>
      <c r="H5481" s="302" t="s">
        <v>25</v>
      </c>
      <c r="I5481" s="302" t="s">
        <v>25</v>
      </c>
      <c r="J5481" s="302" t="s">
        <v>25</v>
      </c>
      <c r="K5481" s="244"/>
      <c r="L5481" s="114"/>
      <c r="M5481" s="114"/>
      <c r="N5481" s="103"/>
      <c r="O5481" s="103" t="s">
        <v>17</v>
      </c>
    </row>
    <row r="5482" spans="1:15" ht="22.5" hidden="1">
      <c r="A5482" s="103">
        <f>MAX(A$3:A5481)+1</f>
        <v>5158</v>
      </c>
      <c r="B5482" s="103">
        <v>331601003</v>
      </c>
      <c r="C5482" s="315" t="s">
        <v>9247</v>
      </c>
      <c r="D5482" s="286"/>
      <c r="E5482" s="103"/>
      <c r="F5482" s="114" t="s">
        <v>31</v>
      </c>
      <c r="G5482" s="114" t="s">
        <v>719</v>
      </c>
      <c r="H5482" s="302" t="s">
        <v>25</v>
      </c>
      <c r="I5482" s="302" t="s">
        <v>25</v>
      </c>
      <c r="J5482" s="302" t="s">
        <v>25</v>
      </c>
      <c r="K5482" s="244"/>
      <c r="L5482" s="114"/>
      <c r="M5482" s="114"/>
      <c r="N5482" s="103"/>
      <c r="O5482" s="103" t="s">
        <v>17</v>
      </c>
    </row>
    <row r="5483" spans="1:15" ht="22.5" hidden="1">
      <c r="A5483" s="103">
        <f>MAX(A$3:A5482)+1</f>
        <v>5159</v>
      </c>
      <c r="B5483" s="103">
        <v>331601004</v>
      </c>
      <c r="C5483" s="315" t="s">
        <v>9248</v>
      </c>
      <c r="D5483" s="286"/>
      <c r="E5483" s="103"/>
      <c r="F5483" s="114" t="s">
        <v>31</v>
      </c>
      <c r="G5483" s="114" t="s">
        <v>719</v>
      </c>
      <c r="H5483" s="302" t="s">
        <v>25</v>
      </c>
      <c r="I5483" s="302" t="s">
        <v>25</v>
      </c>
      <c r="J5483" s="302" t="s">
        <v>25</v>
      </c>
      <c r="K5483" s="244"/>
      <c r="L5483" s="114"/>
      <c r="M5483" s="114"/>
      <c r="N5483" s="103"/>
      <c r="O5483" s="103" t="s">
        <v>17</v>
      </c>
    </row>
    <row r="5484" spans="1:15" ht="22.5" hidden="1">
      <c r="A5484" s="103">
        <f>MAX(A$3:A5483)+1</f>
        <v>5160</v>
      </c>
      <c r="B5484" s="103">
        <v>331601005</v>
      </c>
      <c r="C5484" s="315" t="s">
        <v>9249</v>
      </c>
      <c r="D5484" s="286" t="s">
        <v>9250</v>
      </c>
      <c r="E5484" s="103"/>
      <c r="F5484" s="114" t="s">
        <v>31</v>
      </c>
      <c r="G5484" s="114" t="s">
        <v>719</v>
      </c>
      <c r="H5484" s="302" t="s">
        <v>25</v>
      </c>
      <c r="I5484" s="302" t="s">
        <v>25</v>
      </c>
      <c r="J5484" s="302" t="s">
        <v>25</v>
      </c>
      <c r="K5484" s="244"/>
      <c r="L5484" s="114"/>
      <c r="M5484" s="114"/>
      <c r="N5484" s="103"/>
      <c r="O5484" s="103" t="s">
        <v>17</v>
      </c>
    </row>
    <row r="5485" spans="1:15" ht="22.5" hidden="1">
      <c r="A5485" s="103">
        <f>MAX(A$3:A5484)+1</f>
        <v>5161</v>
      </c>
      <c r="B5485" s="103" t="s">
        <v>9251</v>
      </c>
      <c r="C5485" s="181" t="s">
        <v>9252</v>
      </c>
      <c r="D5485" s="286"/>
      <c r="E5485" s="103"/>
      <c r="F5485" s="114" t="s">
        <v>36</v>
      </c>
      <c r="G5485" s="114" t="s">
        <v>719</v>
      </c>
      <c r="H5485" s="302" t="s">
        <v>25</v>
      </c>
      <c r="I5485" s="302" t="s">
        <v>25</v>
      </c>
      <c r="J5485" s="302" t="s">
        <v>25</v>
      </c>
      <c r="K5485" s="244" t="s">
        <v>9252</v>
      </c>
      <c r="L5485" s="114"/>
      <c r="M5485" s="114"/>
      <c r="N5485" s="103"/>
      <c r="O5485" s="103" t="s">
        <v>17</v>
      </c>
    </row>
    <row r="5486" spans="1:15" ht="22.5" hidden="1">
      <c r="A5486" s="103">
        <f>MAX(A$3:A5485)+1</f>
        <v>5162</v>
      </c>
      <c r="B5486" s="103">
        <v>331601006</v>
      </c>
      <c r="C5486" s="315" t="s">
        <v>9253</v>
      </c>
      <c r="D5486" s="286" t="s">
        <v>9254</v>
      </c>
      <c r="E5486" s="103"/>
      <c r="F5486" s="114" t="s">
        <v>31</v>
      </c>
      <c r="G5486" s="114" t="s">
        <v>719</v>
      </c>
      <c r="H5486" s="302" t="s">
        <v>25</v>
      </c>
      <c r="I5486" s="302" t="s">
        <v>25</v>
      </c>
      <c r="J5486" s="302" t="s">
        <v>25</v>
      </c>
      <c r="K5486" s="244"/>
      <c r="L5486" s="114"/>
      <c r="M5486" s="114"/>
      <c r="N5486" s="103"/>
      <c r="O5486" s="103" t="s">
        <v>17</v>
      </c>
    </row>
    <row r="5487" spans="1:15" ht="22.5" hidden="1">
      <c r="A5487" s="103">
        <f>MAX(A$3:A5486)+1</f>
        <v>5163</v>
      </c>
      <c r="B5487" s="103">
        <v>331601007</v>
      </c>
      <c r="C5487" s="315" t="s">
        <v>9255</v>
      </c>
      <c r="D5487" s="286" t="s">
        <v>9256</v>
      </c>
      <c r="E5487" s="103" t="s">
        <v>6029</v>
      </c>
      <c r="F5487" s="114" t="s">
        <v>23</v>
      </c>
      <c r="G5487" s="114" t="s">
        <v>719</v>
      </c>
      <c r="H5487" s="302" t="s">
        <v>25</v>
      </c>
      <c r="I5487" s="302" t="s">
        <v>25</v>
      </c>
      <c r="J5487" s="302" t="s">
        <v>25</v>
      </c>
      <c r="K5487" s="244"/>
      <c r="L5487" s="114"/>
      <c r="M5487" s="114"/>
      <c r="N5487" s="103"/>
      <c r="O5487" s="103" t="s">
        <v>17</v>
      </c>
    </row>
    <row r="5488" spans="1:15" ht="22.5" hidden="1">
      <c r="A5488" s="103">
        <f>MAX(A$3:A5487)+1</f>
        <v>5164</v>
      </c>
      <c r="B5488" s="103">
        <v>331601008</v>
      </c>
      <c r="C5488" s="315" t="s">
        <v>9257</v>
      </c>
      <c r="D5488" s="286" t="s">
        <v>9258</v>
      </c>
      <c r="E5488" s="103"/>
      <c r="F5488" s="114" t="s">
        <v>31</v>
      </c>
      <c r="G5488" s="114" t="s">
        <v>719</v>
      </c>
      <c r="H5488" s="302" t="s">
        <v>25</v>
      </c>
      <c r="I5488" s="302" t="s">
        <v>25</v>
      </c>
      <c r="J5488" s="302" t="s">
        <v>25</v>
      </c>
      <c r="K5488" s="244"/>
      <c r="L5488" s="114"/>
      <c r="M5488" s="114"/>
      <c r="N5488" s="103"/>
      <c r="O5488" s="103" t="s">
        <v>17</v>
      </c>
    </row>
    <row r="5489" spans="1:15" ht="22.5" hidden="1">
      <c r="A5489" s="103">
        <f>MAX(A$3:A5488)+1</f>
        <v>5165</v>
      </c>
      <c r="B5489" s="103">
        <v>331601009</v>
      </c>
      <c r="C5489" s="315" t="s">
        <v>9259</v>
      </c>
      <c r="D5489" s="286" t="s">
        <v>9260</v>
      </c>
      <c r="E5489" s="103" t="s">
        <v>6029</v>
      </c>
      <c r="F5489" s="114" t="s">
        <v>23</v>
      </c>
      <c r="G5489" s="114" t="s">
        <v>719</v>
      </c>
      <c r="H5489" s="302" t="s">
        <v>25</v>
      </c>
      <c r="I5489" s="302" t="s">
        <v>25</v>
      </c>
      <c r="J5489" s="302" t="s">
        <v>25</v>
      </c>
      <c r="K5489" s="244"/>
      <c r="L5489" s="114"/>
      <c r="M5489" s="114"/>
      <c r="N5489" s="103"/>
      <c r="O5489" s="103" t="s">
        <v>17</v>
      </c>
    </row>
    <row r="5490" spans="1:15" ht="22.5" hidden="1">
      <c r="A5490" s="103">
        <f>MAX(A$3:A5489)+1</f>
        <v>5166</v>
      </c>
      <c r="B5490" s="103">
        <v>331601010</v>
      </c>
      <c r="C5490" s="315" t="s">
        <v>9261</v>
      </c>
      <c r="D5490" s="286" t="s">
        <v>9262</v>
      </c>
      <c r="E5490" s="103"/>
      <c r="F5490" s="114" t="s">
        <v>23</v>
      </c>
      <c r="G5490" s="114" t="s">
        <v>719</v>
      </c>
      <c r="H5490" s="302" t="s">
        <v>25</v>
      </c>
      <c r="I5490" s="302" t="s">
        <v>25</v>
      </c>
      <c r="J5490" s="302" t="s">
        <v>25</v>
      </c>
      <c r="K5490" s="244"/>
      <c r="L5490" s="114"/>
      <c r="M5490" s="114"/>
      <c r="N5490" s="103"/>
      <c r="O5490" s="103" t="s">
        <v>17</v>
      </c>
    </row>
    <row r="5491" spans="1:15" ht="22.5" hidden="1">
      <c r="A5491" s="103">
        <f>MAX(A$3:A5490)+1</f>
        <v>5167</v>
      </c>
      <c r="B5491" s="103">
        <v>331601011</v>
      </c>
      <c r="C5491" s="315" t="s">
        <v>9263</v>
      </c>
      <c r="D5491" s="286" t="s">
        <v>9264</v>
      </c>
      <c r="E5491" s="103" t="s">
        <v>6029</v>
      </c>
      <c r="F5491" s="114" t="s">
        <v>23</v>
      </c>
      <c r="G5491" s="114" t="s">
        <v>719</v>
      </c>
      <c r="H5491" s="302" t="s">
        <v>56</v>
      </c>
      <c r="I5491" s="302" t="s">
        <v>56</v>
      </c>
      <c r="J5491" s="302" t="s">
        <v>56</v>
      </c>
      <c r="K5491" s="244" t="s">
        <v>649</v>
      </c>
      <c r="L5491" s="114"/>
      <c r="M5491" s="114"/>
      <c r="N5491" s="103"/>
      <c r="O5491" s="103" t="s">
        <v>17</v>
      </c>
    </row>
    <row r="5492" spans="1:15" ht="22.5" hidden="1">
      <c r="A5492" s="103">
        <f>MAX(A$3:A5491)+1</f>
        <v>5168</v>
      </c>
      <c r="B5492" s="103">
        <v>331601012</v>
      </c>
      <c r="C5492" s="315" t="s">
        <v>9265</v>
      </c>
      <c r="D5492" s="286"/>
      <c r="E5492" s="103" t="s">
        <v>6029</v>
      </c>
      <c r="F5492" s="114" t="s">
        <v>23</v>
      </c>
      <c r="G5492" s="114" t="s">
        <v>719</v>
      </c>
      <c r="H5492" s="302" t="s">
        <v>56</v>
      </c>
      <c r="I5492" s="302" t="s">
        <v>56</v>
      </c>
      <c r="J5492" s="302" t="s">
        <v>56</v>
      </c>
      <c r="K5492" s="244" t="s">
        <v>649</v>
      </c>
      <c r="L5492" s="114"/>
      <c r="M5492" s="114"/>
      <c r="N5492" s="103"/>
      <c r="O5492" s="103" t="s">
        <v>17</v>
      </c>
    </row>
    <row r="5493" spans="1:15" ht="22.5" hidden="1">
      <c r="A5493" s="103">
        <f>MAX(A$3:A5492)+1</f>
        <v>5169</v>
      </c>
      <c r="B5493" s="103">
        <v>331601013</v>
      </c>
      <c r="C5493" s="315" t="s">
        <v>9266</v>
      </c>
      <c r="D5493" s="286"/>
      <c r="E5493" s="103"/>
      <c r="F5493" s="114" t="s">
        <v>23</v>
      </c>
      <c r="G5493" s="114" t="s">
        <v>719</v>
      </c>
      <c r="H5493" s="302" t="s">
        <v>56</v>
      </c>
      <c r="I5493" s="302" t="s">
        <v>56</v>
      </c>
      <c r="J5493" s="302" t="s">
        <v>56</v>
      </c>
      <c r="K5493" s="244" t="s">
        <v>649</v>
      </c>
      <c r="L5493" s="114"/>
      <c r="M5493" s="114"/>
      <c r="N5493" s="103"/>
      <c r="O5493" s="103" t="s">
        <v>17</v>
      </c>
    </row>
    <row r="5494" spans="1:15" ht="22.5" hidden="1">
      <c r="A5494" s="103">
        <f>MAX(A$3:A5493)+1</f>
        <v>5170</v>
      </c>
      <c r="B5494" s="103">
        <v>331601014</v>
      </c>
      <c r="C5494" s="315" t="s">
        <v>9267</v>
      </c>
      <c r="D5494" s="286" t="s">
        <v>9268</v>
      </c>
      <c r="E5494" s="103"/>
      <c r="F5494" s="114" t="s">
        <v>23</v>
      </c>
      <c r="G5494" s="114" t="s">
        <v>719</v>
      </c>
      <c r="H5494" s="302" t="s">
        <v>56</v>
      </c>
      <c r="I5494" s="302" t="s">
        <v>56</v>
      </c>
      <c r="J5494" s="302" t="s">
        <v>56</v>
      </c>
      <c r="K5494" s="244" t="s">
        <v>649</v>
      </c>
      <c r="L5494" s="114"/>
      <c r="M5494" s="114"/>
      <c r="N5494" s="103"/>
      <c r="O5494" s="103" t="s">
        <v>17</v>
      </c>
    </row>
    <row r="5495" spans="1:15" ht="45" hidden="1" customHeight="1">
      <c r="A5495" s="103">
        <f>MAX(A$3:A5494)+1</f>
        <v>5171</v>
      </c>
      <c r="B5495" s="103">
        <v>331601015</v>
      </c>
      <c r="C5495" s="332" t="s">
        <v>9269</v>
      </c>
      <c r="D5495" s="316" t="s">
        <v>9270</v>
      </c>
      <c r="E5495" s="103"/>
      <c r="F5495" s="118" t="s">
        <v>23</v>
      </c>
      <c r="G5495" s="188" t="s">
        <v>719</v>
      </c>
      <c r="H5495" s="373" t="s">
        <v>56</v>
      </c>
      <c r="I5495" s="374"/>
      <c r="J5495" s="375"/>
      <c r="K5495" s="326"/>
      <c r="L5495" s="114"/>
      <c r="M5495" s="114"/>
      <c r="N5495" s="103"/>
      <c r="O5495" s="103" t="s">
        <v>492</v>
      </c>
    </row>
    <row r="5496" spans="1:15" ht="12" hidden="1" customHeight="1">
      <c r="A5496" s="103">
        <f>MAX(A$3:A5495)+1</f>
        <v>5172</v>
      </c>
      <c r="B5496" s="103">
        <v>331601016</v>
      </c>
      <c r="C5496" s="332" t="s">
        <v>9271</v>
      </c>
      <c r="D5496" s="316" t="s">
        <v>9272</v>
      </c>
      <c r="E5496" s="103"/>
      <c r="F5496" s="118" t="s">
        <v>23</v>
      </c>
      <c r="G5496" s="188" t="s">
        <v>719</v>
      </c>
      <c r="H5496" s="373" t="s">
        <v>56</v>
      </c>
      <c r="I5496" s="374"/>
      <c r="J5496" s="375"/>
      <c r="K5496" s="326"/>
      <c r="L5496" s="114"/>
      <c r="M5496" s="114"/>
      <c r="N5496" s="103"/>
      <c r="O5496" s="103" t="s">
        <v>492</v>
      </c>
    </row>
    <row r="5497" spans="1:15" s="87" customFormat="1" ht="22.5" hidden="1">
      <c r="A5497" s="103"/>
      <c r="B5497" s="103">
        <v>331602</v>
      </c>
      <c r="C5497" s="103" t="s">
        <v>9273</v>
      </c>
      <c r="D5497" s="103"/>
      <c r="E5497" s="103"/>
      <c r="F5497" s="114"/>
      <c r="G5497" s="114"/>
      <c r="H5497" s="302" t="s">
        <v>25</v>
      </c>
      <c r="I5497" s="302" t="s">
        <v>25</v>
      </c>
      <c r="J5497" s="302" t="s">
        <v>25</v>
      </c>
      <c r="K5497" s="103"/>
      <c r="L5497" s="114"/>
      <c r="M5497" s="114"/>
      <c r="N5497" s="103"/>
      <c r="O5497" s="103" t="s">
        <v>17</v>
      </c>
    </row>
    <row r="5498" spans="1:15" ht="22.5" hidden="1">
      <c r="A5498" s="103">
        <f>MAX(A$3:A5497)+1</f>
        <v>5173</v>
      </c>
      <c r="B5498" s="103">
        <v>331602001</v>
      </c>
      <c r="C5498" s="315" t="s">
        <v>9274</v>
      </c>
      <c r="D5498" s="286" t="s">
        <v>9275</v>
      </c>
      <c r="E5498" s="103"/>
      <c r="F5498" s="114" t="s">
        <v>31</v>
      </c>
      <c r="G5498" s="114" t="s">
        <v>32</v>
      </c>
      <c r="H5498" s="302" t="s">
        <v>25</v>
      </c>
      <c r="I5498" s="302" t="s">
        <v>25</v>
      </c>
      <c r="J5498" s="302" t="s">
        <v>25</v>
      </c>
      <c r="K5498" s="103"/>
      <c r="L5498" s="114"/>
      <c r="M5498" s="114"/>
      <c r="N5498" s="103"/>
      <c r="O5498" s="103" t="s">
        <v>17</v>
      </c>
    </row>
    <row r="5499" spans="1:15" ht="22.5" hidden="1">
      <c r="A5499" s="103">
        <f>MAX(A$3:A5498)+1</f>
        <v>5174</v>
      </c>
      <c r="B5499" s="103">
        <v>331602002</v>
      </c>
      <c r="C5499" s="315" t="s">
        <v>9276</v>
      </c>
      <c r="D5499" s="286" t="s">
        <v>9277</v>
      </c>
      <c r="E5499" s="103"/>
      <c r="F5499" s="114" t="s">
        <v>31</v>
      </c>
      <c r="G5499" s="114" t="s">
        <v>32</v>
      </c>
      <c r="H5499" s="302" t="s">
        <v>25</v>
      </c>
      <c r="I5499" s="302" t="s">
        <v>25</v>
      </c>
      <c r="J5499" s="302" t="s">
        <v>25</v>
      </c>
      <c r="K5499" s="103"/>
      <c r="L5499" s="114"/>
      <c r="M5499" s="114"/>
      <c r="N5499" s="103"/>
      <c r="O5499" s="103" t="s">
        <v>17</v>
      </c>
    </row>
    <row r="5500" spans="1:15" ht="22.5" hidden="1">
      <c r="A5500" s="103">
        <f>MAX(A$3:A5499)+1</f>
        <v>5175</v>
      </c>
      <c r="B5500" s="103">
        <v>331602003</v>
      </c>
      <c r="C5500" s="315" t="s">
        <v>9278</v>
      </c>
      <c r="D5500" s="286" t="s">
        <v>9279</v>
      </c>
      <c r="E5500" s="103"/>
      <c r="F5500" s="114" t="s">
        <v>31</v>
      </c>
      <c r="G5500" s="114" t="s">
        <v>9280</v>
      </c>
      <c r="H5500" s="302" t="s">
        <v>25</v>
      </c>
      <c r="I5500" s="302" t="s">
        <v>25</v>
      </c>
      <c r="J5500" s="302" t="s">
        <v>25</v>
      </c>
      <c r="K5500" s="103"/>
      <c r="L5500" s="114"/>
      <c r="M5500" s="114"/>
      <c r="N5500" s="103"/>
      <c r="O5500" s="103" t="s">
        <v>17</v>
      </c>
    </row>
    <row r="5501" spans="1:15" ht="22.5" hidden="1">
      <c r="A5501" s="103">
        <f>MAX(A$3:A5500)+1</f>
        <v>5176</v>
      </c>
      <c r="B5501" s="103" t="s">
        <v>9281</v>
      </c>
      <c r="C5501" s="181" t="s">
        <v>9252</v>
      </c>
      <c r="D5501" s="286"/>
      <c r="E5501" s="103"/>
      <c r="F5501" s="114" t="s">
        <v>36</v>
      </c>
      <c r="G5501" s="114" t="s">
        <v>9280</v>
      </c>
      <c r="H5501" s="302" t="s">
        <v>25</v>
      </c>
      <c r="I5501" s="302" t="s">
        <v>25</v>
      </c>
      <c r="J5501" s="302" t="s">
        <v>25</v>
      </c>
      <c r="K5501" s="244" t="s">
        <v>9252</v>
      </c>
      <c r="L5501" s="114"/>
      <c r="M5501" s="114"/>
      <c r="N5501" s="103"/>
      <c r="O5501" s="103" t="s">
        <v>17</v>
      </c>
    </row>
    <row r="5502" spans="1:15" ht="33.75" hidden="1">
      <c r="A5502" s="103">
        <f>MAX(A$3:A5501)+1</f>
        <v>5177</v>
      </c>
      <c r="B5502" s="103">
        <v>331602004</v>
      </c>
      <c r="C5502" s="315" t="s">
        <v>9282</v>
      </c>
      <c r="D5502" s="286" t="s">
        <v>9283</v>
      </c>
      <c r="E5502" s="103"/>
      <c r="F5502" s="114" t="s">
        <v>31</v>
      </c>
      <c r="G5502" s="114" t="s">
        <v>9284</v>
      </c>
      <c r="H5502" s="302" t="s">
        <v>25</v>
      </c>
      <c r="I5502" s="302" t="s">
        <v>25</v>
      </c>
      <c r="J5502" s="302" t="s">
        <v>25</v>
      </c>
      <c r="K5502" s="244"/>
      <c r="L5502" s="114"/>
      <c r="M5502" s="114"/>
      <c r="N5502" s="103"/>
      <c r="O5502" s="103" t="s">
        <v>17</v>
      </c>
    </row>
    <row r="5503" spans="1:15" ht="22.5" hidden="1">
      <c r="A5503" s="103">
        <f>MAX(A$3:A5502)+1</f>
        <v>5178</v>
      </c>
      <c r="B5503" s="103" t="s">
        <v>9285</v>
      </c>
      <c r="C5503" s="181" t="s">
        <v>9286</v>
      </c>
      <c r="D5503" s="286"/>
      <c r="E5503" s="103"/>
      <c r="F5503" s="114" t="s">
        <v>36</v>
      </c>
      <c r="G5503" s="114" t="s">
        <v>9284</v>
      </c>
      <c r="H5503" s="302" t="s">
        <v>25</v>
      </c>
      <c r="I5503" s="302" t="s">
        <v>25</v>
      </c>
      <c r="J5503" s="302" t="s">
        <v>25</v>
      </c>
      <c r="K5503" s="244" t="s">
        <v>9286</v>
      </c>
      <c r="L5503" s="114"/>
      <c r="M5503" s="114"/>
      <c r="N5503" s="103"/>
      <c r="O5503" s="103" t="s">
        <v>17</v>
      </c>
    </row>
    <row r="5504" spans="1:15" ht="22.5" hidden="1">
      <c r="A5504" s="103">
        <f>MAX(A$3:A5503)+1</f>
        <v>5179</v>
      </c>
      <c r="B5504" s="103" t="s">
        <v>9287</v>
      </c>
      <c r="C5504" s="315" t="s">
        <v>9288</v>
      </c>
      <c r="D5504" s="286" t="s">
        <v>9289</v>
      </c>
      <c r="E5504" s="103"/>
      <c r="F5504" s="114" t="s">
        <v>31</v>
      </c>
      <c r="G5504" s="114" t="s">
        <v>9284</v>
      </c>
      <c r="H5504" s="302" t="s">
        <v>25</v>
      </c>
      <c r="I5504" s="302" t="s">
        <v>25</v>
      </c>
      <c r="J5504" s="302" t="s">
        <v>25</v>
      </c>
      <c r="K5504" s="244" t="s">
        <v>9290</v>
      </c>
      <c r="L5504" s="114"/>
      <c r="M5504" s="114"/>
      <c r="N5504" s="103"/>
      <c r="O5504" s="103" t="s">
        <v>17</v>
      </c>
    </row>
    <row r="5505" spans="1:15" ht="45" hidden="1">
      <c r="A5505" s="103">
        <f>MAX(A$3:A5504)+1</f>
        <v>5180</v>
      </c>
      <c r="B5505" s="103">
        <v>331602005</v>
      </c>
      <c r="C5505" s="315" t="s">
        <v>9291</v>
      </c>
      <c r="D5505" s="286" t="s">
        <v>9292</v>
      </c>
      <c r="E5505" s="103"/>
      <c r="F5505" s="114" t="s">
        <v>31</v>
      </c>
      <c r="G5505" s="114" t="s">
        <v>32</v>
      </c>
      <c r="H5505" s="302" t="s">
        <v>25</v>
      </c>
      <c r="I5505" s="302" t="s">
        <v>25</v>
      </c>
      <c r="J5505" s="302" t="s">
        <v>25</v>
      </c>
      <c r="K5505" s="244"/>
      <c r="L5505" s="114"/>
      <c r="M5505" s="114"/>
      <c r="N5505" s="103"/>
      <c r="O5505" s="103" t="s">
        <v>17</v>
      </c>
    </row>
    <row r="5506" spans="1:15" ht="22.5" hidden="1">
      <c r="A5506" s="103">
        <f>MAX(A$3:A5505)+1</f>
        <v>5181</v>
      </c>
      <c r="B5506" s="103" t="s">
        <v>9293</v>
      </c>
      <c r="C5506" s="181" t="s">
        <v>9252</v>
      </c>
      <c r="D5506" s="286"/>
      <c r="E5506" s="103"/>
      <c r="F5506" s="114" t="s">
        <v>36</v>
      </c>
      <c r="G5506" s="114" t="s">
        <v>32</v>
      </c>
      <c r="H5506" s="302" t="s">
        <v>25</v>
      </c>
      <c r="I5506" s="302" t="s">
        <v>25</v>
      </c>
      <c r="J5506" s="302" t="s">
        <v>25</v>
      </c>
      <c r="K5506" s="244" t="s">
        <v>9252</v>
      </c>
      <c r="L5506" s="114"/>
      <c r="M5506" s="114"/>
      <c r="N5506" s="103"/>
      <c r="O5506" s="103" t="s">
        <v>17</v>
      </c>
    </row>
    <row r="5507" spans="1:15" ht="22.5" hidden="1">
      <c r="A5507" s="103">
        <f>MAX(A$3:A5506)+1</f>
        <v>5182</v>
      </c>
      <c r="B5507" s="103" t="s">
        <v>9294</v>
      </c>
      <c r="C5507" s="181" t="s">
        <v>9286</v>
      </c>
      <c r="D5507" s="286"/>
      <c r="E5507" s="103"/>
      <c r="F5507" s="114" t="s">
        <v>36</v>
      </c>
      <c r="G5507" s="114" t="s">
        <v>32</v>
      </c>
      <c r="H5507" s="302" t="s">
        <v>25</v>
      </c>
      <c r="I5507" s="302" t="s">
        <v>25</v>
      </c>
      <c r="J5507" s="302" t="s">
        <v>25</v>
      </c>
      <c r="K5507" s="244" t="s">
        <v>9286</v>
      </c>
      <c r="L5507" s="114"/>
      <c r="M5507" s="114"/>
      <c r="N5507" s="103"/>
      <c r="O5507" s="103" t="s">
        <v>17</v>
      </c>
    </row>
    <row r="5508" spans="1:15" ht="45" hidden="1">
      <c r="A5508" s="103">
        <f>MAX(A$3:A5507)+1</f>
        <v>5183</v>
      </c>
      <c r="B5508" s="103">
        <v>331602006</v>
      </c>
      <c r="C5508" s="315" t="s">
        <v>9295</v>
      </c>
      <c r="D5508" s="286" t="s">
        <v>9296</v>
      </c>
      <c r="E5508" s="103"/>
      <c r="F5508" s="114" t="s">
        <v>31</v>
      </c>
      <c r="G5508" s="114" t="s">
        <v>32</v>
      </c>
      <c r="H5508" s="302" t="s">
        <v>25</v>
      </c>
      <c r="I5508" s="302" t="s">
        <v>25</v>
      </c>
      <c r="J5508" s="302" t="s">
        <v>25</v>
      </c>
      <c r="K5508" s="244"/>
      <c r="L5508" s="114"/>
      <c r="M5508" s="114"/>
      <c r="N5508" s="103"/>
      <c r="O5508" s="103" t="s">
        <v>17</v>
      </c>
    </row>
    <row r="5509" spans="1:15" ht="22.5" hidden="1">
      <c r="A5509" s="103">
        <f>MAX(A$3:A5508)+1</f>
        <v>5184</v>
      </c>
      <c r="B5509" s="103" t="s">
        <v>9297</v>
      </c>
      <c r="C5509" s="181" t="s">
        <v>9252</v>
      </c>
      <c r="D5509" s="286"/>
      <c r="E5509" s="103"/>
      <c r="F5509" s="114" t="s">
        <v>36</v>
      </c>
      <c r="G5509" s="114" t="s">
        <v>32</v>
      </c>
      <c r="H5509" s="302" t="s">
        <v>25</v>
      </c>
      <c r="I5509" s="302" t="s">
        <v>25</v>
      </c>
      <c r="J5509" s="302" t="s">
        <v>25</v>
      </c>
      <c r="K5509" s="244" t="s">
        <v>9252</v>
      </c>
      <c r="L5509" s="114"/>
      <c r="M5509" s="114"/>
      <c r="N5509" s="103"/>
      <c r="O5509" s="103" t="s">
        <v>17</v>
      </c>
    </row>
    <row r="5510" spans="1:15" ht="22.5" hidden="1">
      <c r="A5510" s="103">
        <f>MAX(A$3:A5509)+1</f>
        <v>5185</v>
      </c>
      <c r="B5510" s="103" t="s">
        <v>9298</v>
      </c>
      <c r="C5510" s="181" t="s">
        <v>9286</v>
      </c>
      <c r="D5510" s="286"/>
      <c r="E5510" s="103"/>
      <c r="F5510" s="114" t="s">
        <v>36</v>
      </c>
      <c r="G5510" s="114" t="s">
        <v>32</v>
      </c>
      <c r="H5510" s="302" t="s">
        <v>25</v>
      </c>
      <c r="I5510" s="302" t="s">
        <v>25</v>
      </c>
      <c r="J5510" s="302" t="s">
        <v>25</v>
      </c>
      <c r="K5510" s="244" t="s">
        <v>9286</v>
      </c>
      <c r="L5510" s="114"/>
      <c r="M5510" s="114"/>
      <c r="N5510" s="103"/>
      <c r="O5510" s="103" t="s">
        <v>17</v>
      </c>
    </row>
    <row r="5511" spans="1:15" ht="45" hidden="1">
      <c r="A5511" s="103">
        <f>MAX(A$3:A5510)+1</f>
        <v>5186</v>
      </c>
      <c r="B5511" s="103">
        <v>331602007</v>
      </c>
      <c r="C5511" s="315" t="s">
        <v>9299</v>
      </c>
      <c r="D5511" s="286" t="s">
        <v>9300</v>
      </c>
      <c r="E5511" s="103"/>
      <c r="F5511" s="114" t="s">
        <v>31</v>
      </c>
      <c r="G5511" s="114" t="s">
        <v>32</v>
      </c>
      <c r="H5511" s="302" t="s">
        <v>25</v>
      </c>
      <c r="I5511" s="302" t="s">
        <v>25</v>
      </c>
      <c r="J5511" s="302" t="s">
        <v>25</v>
      </c>
      <c r="K5511" s="244"/>
      <c r="L5511" s="114"/>
      <c r="M5511" s="114"/>
      <c r="N5511" s="103"/>
      <c r="O5511" s="103" t="s">
        <v>17</v>
      </c>
    </row>
    <row r="5512" spans="1:15" ht="22.5" hidden="1">
      <c r="A5512" s="103">
        <f>MAX(A$3:A5511)+1</f>
        <v>5187</v>
      </c>
      <c r="B5512" s="103" t="s">
        <v>9301</v>
      </c>
      <c r="C5512" s="181" t="s">
        <v>9252</v>
      </c>
      <c r="D5512" s="286"/>
      <c r="E5512" s="103"/>
      <c r="F5512" s="114" t="s">
        <v>36</v>
      </c>
      <c r="G5512" s="114" t="s">
        <v>32</v>
      </c>
      <c r="H5512" s="302" t="s">
        <v>25</v>
      </c>
      <c r="I5512" s="302" t="s">
        <v>25</v>
      </c>
      <c r="J5512" s="302" t="s">
        <v>25</v>
      </c>
      <c r="K5512" s="244" t="s">
        <v>9252</v>
      </c>
      <c r="L5512" s="114"/>
      <c r="M5512" s="114"/>
      <c r="N5512" s="103"/>
      <c r="O5512" s="103" t="s">
        <v>17</v>
      </c>
    </row>
    <row r="5513" spans="1:15" ht="22.5" hidden="1">
      <c r="A5513" s="103">
        <f>MAX(A$3:A5512)+1</f>
        <v>5188</v>
      </c>
      <c r="B5513" s="103" t="s">
        <v>9302</v>
      </c>
      <c r="C5513" s="181" t="s">
        <v>9286</v>
      </c>
      <c r="D5513" s="286"/>
      <c r="E5513" s="103"/>
      <c r="F5513" s="114" t="s">
        <v>36</v>
      </c>
      <c r="G5513" s="114" t="s">
        <v>32</v>
      </c>
      <c r="H5513" s="302" t="s">
        <v>25</v>
      </c>
      <c r="I5513" s="302" t="s">
        <v>25</v>
      </c>
      <c r="J5513" s="302" t="s">
        <v>25</v>
      </c>
      <c r="K5513" s="244" t="s">
        <v>9286</v>
      </c>
      <c r="L5513" s="114"/>
      <c r="M5513" s="114"/>
      <c r="N5513" s="103"/>
      <c r="O5513" s="103" t="s">
        <v>17</v>
      </c>
    </row>
    <row r="5514" spans="1:15" ht="22.5" hidden="1">
      <c r="A5514" s="103">
        <f>MAX(A$3:A5513)+1</f>
        <v>5189</v>
      </c>
      <c r="B5514" s="103">
        <v>331602008</v>
      </c>
      <c r="C5514" s="315" t="s">
        <v>9303</v>
      </c>
      <c r="D5514" s="286" t="s">
        <v>9304</v>
      </c>
      <c r="E5514" s="103"/>
      <c r="F5514" s="114" t="s">
        <v>23</v>
      </c>
      <c r="G5514" s="114" t="s">
        <v>9305</v>
      </c>
      <c r="H5514" s="302" t="s">
        <v>56</v>
      </c>
      <c r="I5514" s="302" t="s">
        <v>56</v>
      </c>
      <c r="J5514" s="302" t="s">
        <v>56</v>
      </c>
      <c r="K5514" s="244" t="s">
        <v>649</v>
      </c>
      <c r="L5514" s="114"/>
      <c r="M5514" s="114"/>
      <c r="N5514" s="103"/>
      <c r="O5514" s="103" t="s">
        <v>17</v>
      </c>
    </row>
    <row r="5515" spans="1:15" ht="22.5" hidden="1">
      <c r="A5515" s="103">
        <f>MAX(A$3:A5514)+1</f>
        <v>5190</v>
      </c>
      <c r="B5515" s="103">
        <v>331602009</v>
      </c>
      <c r="C5515" s="315" t="s">
        <v>9306</v>
      </c>
      <c r="D5515" s="286" t="s">
        <v>9307</v>
      </c>
      <c r="E5515" s="103"/>
      <c r="F5515" s="114" t="s">
        <v>31</v>
      </c>
      <c r="G5515" s="114" t="s">
        <v>32</v>
      </c>
      <c r="H5515" s="302" t="s">
        <v>25</v>
      </c>
      <c r="I5515" s="302" t="s">
        <v>25</v>
      </c>
      <c r="J5515" s="302" t="s">
        <v>25</v>
      </c>
      <c r="K5515" s="103"/>
      <c r="L5515" s="114"/>
      <c r="M5515" s="114"/>
      <c r="N5515" s="103"/>
      <c r="O5515" s="103" t="s">
        <v>17</v>
      </c>
    </row>
    <row r="5516" spans="1:15" ht="22.5" hidden="1">
      <c r="A5516" s="103">
        <f>MAX(A$3:A5515)+1</f>
        <v>5191</v>
      </c>
      <c r="B5516" s="103">
        <v>331602010</v>
      </c>
      <c r="C5516" s="315" t="s">
        <v>9308</v>
      </c>
      <c r="D5516" s="286" t="s">
        <v>9309</v>
      </c>
      <c r="E5516" s="103"/>
      <c r="F5516" s="114" t="s">
        <v>31</v>
      </c>
      <c r="G5516" s="114" t="s">
        <v>32</v>
      </c>
      <c r="H5516" s="302" t="s">
        <v>25</v>
      </c>
      <c r="I5516" s="302" t="s">
        <v>25</v>
      </c>
      <c r="J5516" s="302" t="s">
        <v>25</v>
      </c>
      <c r="K5516" s="103"/>
      <c r="L5516" s="114"/>
      <c r="M5516" s="114"/>
      <c r="N5516" s="103"/>
      <c r="O5516" s="103" t="s">
        <v>17</v>
      </c>
    </row>
    <row r="5517" spans="1:15" ht="22.5" hidden="1">
      <c r="A5517" s="103">
        <f>MAX(A$3:A5516)+1</f>
        <v>5192</v>
      </c>
      <c r="B5517" s="103">
        <v>331602011</v>
      </c>
      <c r="C5517" s="315" t="s">
        <v>9310</v>
      </c>
      <c r="D5517" s="286"/>
      <c r="E5517" s="103"/>
      <c r="F5517" s="114" t="s">
        <v>23</v>
      </c>
      <c r="G5517" s="114" t="s">
        <v>719</v>
      </c>
      <c r="H5517" s="302" t="s">
        <v>25</v>
      </c>
      <c r="I5517" s="302" t="s">
        <v>25</v>
      </c>
      <c r="J5517" s="302" t="s">
        <v>25</v>
      </c>
      <c r="K5517" s="103"/>
      <c r="L5517" s="114"/>
      <c r="M5517" s="114"/>
      <c r="N5517" s="103"/>
      <c r="O5517" s="103" t="s">
        <v>17</v>
      </c>
    </row>
    <row r="5518" spans="1:15" ht="22.5" hidden="1">
      <c r="A5518" s="103">
        <f>MAX(A$3:A5517)+1</f>
        <v>5193</v>
      </c>
      <c r="B5518" s="103" t="s">
        <v>9311</v>
      </c>
      <c r="C5518" s="315" t="s">
        <v>9312</v>
      </c>
      <c r="D5518" s="286"/>
      <c r="E5518" s="103"/>
      <c r="F5518" s="114" t="s">
        <v>23</v>
      </c>
      <c r="G5518" s="114" t="s">
        <v>32</v>
      </c>
      <c r="H5518" s="302" t="s">
        <v>25</v>
      </c>
      <c r="I5518" s="302" t="s">
        <v>25</v>
      </c>
      <c r="J5518" s="302" t="s">
        <v>25</v>
      </c>
      <c r="K5518" s="103"/>
      <c r="L5518" s="114"/>
      <c r="M5518" s="114"/>
      <c r="N5518" s="103"/>
      <c r="O5518" s="103" t="s">
        <v>17</v>
      </c>
    </row>
    <row r="5519" spans="1:15" ht="22.5" hidden="1">
      <c r="A5519" s="103">
        <f>MAX(A$3:A5518)+1</f>
        <v>5194</v>
      </c>
      <c r="B5519" s="103">
        <v>331602012</v>
      </c>
      <c r="C5519" s="315" t="s">
        <v>9313</v>
      </c>
      <c r="D5519" s="286"/>
      <c r="E5519" s="103"/>
      <c r="F5519" s="114" t="s">
        <v>31</v>
      </c>
      <c r="G5519" s="114" t="s">
        <v>32</v>
      </c>
      <c r="H5519" s="302" t="s">
        <v>25</v>
      </c>
      <c r="I5519" s="302" t="s">
        <v>25</v>
      </c>
      <c r="J5519" s="302" t="s">
        <v>25</v>
      </c>
      <c r="K5519" s="103"/>
      <c r="L5519" s="114"/>
      <c r="M5519" s="114"/>
      <c r="N5519" s="103"/>
      <c r="O5519" s="103" t="s">
        <v>17</v>
      </c>
    </row>
    <row r="5520" spans="1:15" ht="22.5" hidden="1">
      <c r="A5520" s="103">
        <f>MAX(A$3:A5519)+1</f>
        <v>5195</v>
      </c>
      <c r="B5520" s="103">
        <v>331602013</v>
      </c>
      <c r="C5520" s="164" t="s">
        <v>9314</v>
      </c>
      <c r="D5520" s="286" t="s">
        <v>9315</v>
      </c>
      <c r="E5520" s="105"/>
      <c r="F5520" s="114" t="s">
        <v>31</v>
      </c>
      <c r="G5520" s="114" t="s">
        <v>32</v>
      </c>
      <c r="H5520" s="302" t="s">
        <v>25</v>
      </c>
      <c r="I5520" s="302" t="s">
        <v>25</v>
      </c>
      <c r="J5520" s="302" t="s">
        <v>25</v>
      </c>
      <c r="K5520" s="103"/>
      <c r="L5520" s="114"/>
      <c r="M5520" s="114"/>
      <c r="N5520" s="103"/>
      <c r="O5520" s="103" t="s">
        <v>17</v>
      </c>
    </row>
    <row r="5521" spans="1:15" ht="22.5" hidden="1">
      <c r="A5521" s="103">
        <f>MAX(A$3:A5520)+1</f>
        <v>5196</v>
      </c>
      <c r="B5521" s="103" t="s">
        <v>9316</v>
      </c>
      <c r="C5521" s="164" t="s">
        <v>9317</v>
      </c>
      <c r="D5521" s="286" t="s">
        <v>9318</v>
      </c>
      <c r="E5521" s="105"/>
      <c r="F5521" s="114" t="s">
        <v>31</v>
      </c>
      <c r="G5521" s="114" t="s">
        <v>32</v>
      </c>
      <c r="H5521" s="302" t="s">
        <v>25</v>
      </c>
      <c r="I5521" s="302" t="s">
        <v>25</v>
      </c>
      <c r="J5521" s="302" t="s">
        <v>25</v>
      </c>
      <c r="K5521" s="103"/>
      <c r="L5521" s="114"/>
      <c r="M5521" s="114"/>
      <c r="N5521" s="103"/>
      <c r="O5521" s="103" t="s">
        <v>17</v>
      </c>
    </row>
    <row r="5522" spans="1:15" ht="22.5" hidden="1">
      <c r="A5522" s="103">
        <f>MAX(A$3:A5521)+1</f>
        <v>5197</v>
      </c>
      <c r="B5522" s="103" t="s">
        <v>9319</v>
      </c>
      <c r="C5522" s="164" t="s">
        <v>9320</v>
      </c>
      <c r="D5522" s="286" t="s">
        <v>9321</v>
      </c>
      <c r="E5522" s="105"/>
      <c r="F5522" s="114" t="s">
        <v>31</v>
      </c>
      <c r="G5522" s="114" t="s">
        <v>32</v>
      </c>
      <c r="H5522" s="302" t="s">
        <v>25</v>
      </c>
      <c r="I5522" s="302" t="s">
        <v>25</v>
      </c>
      <c r="J5522" s="302" t="s">
        <v>25</v>
      </c>
      <c r="K5522" s="103"/>
      <c r="L5522" s="114"/>
      <c r="M5522" s="114"/>
      <c r="N5522" s="103"/>
      <c r="O5522" s="103" t="s">
        <v>17</v>
      </c>
    </row>
    <row r="5523" spans="1:15" ht="22.5" hidden="1">
      <c r="A5523" s="103">
        <f>MAX(A$3:A5522)+1</f>
        <v>5198</v>
      </c>
      <c r="B5523" s="103" t="s">
        <v>9322</v>
      </c>
      <c r="C5523" s="181" t="s">
        <v>9252</v>
      </c>
      <c r="D5523" s="67"/>
      <c r="E5523" s="103"/>
      <c r="F5523" s="114" t="s">
        <v>31</v>
      </c>
      <c r="G5523" s="114" t="s">
        <v>32</v>
      </c>
      <c r="H5523" s="302" t="s">
        <v>25</v>
      </c>
      <c r="I5523" s="302" t="s">
        <v>25</v>
      </c>
      <c r="J5523" s="302" t="s">
        <v>25</v>
      </c>
      <c r="K5523" s="315" t="s">
        <v>9252</v>
      </c>
      <c r="L5523" s="114"/>
      <c r="M5523" s="114"/>
      <c r="N5523" s="103"/>
      <c r="O5523" s="103" t="s">
        <v>17</v>
      </c>
    </row>
    <row r="5524" spans="1:15" ht="22.5" hidden="1">
      <c r="A5524" s="103">
        <f>MAX(A$3:A5523)+1</f>
        <v>5199</v>
      </c>
      <c r="B5524" s="103" t="s">
        <v>9323</v>
      </c>
      <c r="C5524" s="181" t="s">
        <v>9286</v>
      </c>
      <c r="D5524" s="67"/>
      <c r="E5524" s="103"/>
      <c r="F5524" s="114" t="s">
        <v>31</v>
      </c>
      <c r="G5524" s="114" t="s">
        <v>32</v>
      </c>
      <c r="H5524" s="302" t="s">
        <v>25</v>
      </c>
      <c r="I5524" s="302" t="s">
        <v>25</v>
      </c>
      <c r="J5524" s="302" t="s">
        <v>25</v>
      </c>
      <c r="K5524" s="315" t="s">
        <v>9286</v>
      </c>
      <c r="L5524" s="114"/>
      <c r="M5524" s="114"/>
      <c r="N5524" s="103"/>
      <c r="O5524" s="103" t="s">
        <v>17</v>
      </c>
    </row>
    <row r="5525" spans="1:15" ht="22.5" hidden="1">
      <c r="A5525" s="103">
        <f>MAX(A$3:A5524)+1</f>
        <v>5200</v>
      </c>
      <c r="B5525" s="103">
        <v>331602014</v>
      </c>
      <c r="C5525" s="303" t="s">
        <v>9324</v>
      </c>
      <c r="D5525" s="313"/>
      <c r="E5525" s="103"/>
      <c r="F5525" s="114" t="s">
        <v>23</v>
      </c>
      <c r="G5525" s="114" t="s">
        <v>9325</v>
      </c>
      <c r="H5525" s="302" t="s">
        <v>56</v>
      </c>
      <c r="I5525" s="302" t="s">
        <v>56</v>
      </c>
      <c r="J5525" s="302" t="s">
        <v>56</v>
      </c>
      <c r="K5525" s="244" t="s">
        <v>649</v>
      </c>
      <c r="L5525" s="114"/>
      <c r="M5525" s="114"/>
      <c r="N5525" s="103"/>
      <c r="O5525" s="103" t="s">
        <v>17</v>
      </c>
    </row>
    <row r="5526" spans="1:15" ht="22.5" hidden="1">
      <c r="A5526" s="103">
        <f>MAX(A$3:A5525)+1</f>
        <v>5201</v>
      </c>
      <c r="B5526" s="103" t="s">
        <v>9326</v>
      </c>
      <c r="C5526" s="303" t="s">
        <v>9327</v>
      </c>
      <c r="D5526" s="313"/>
      <c r="E5526" s="103"/>
      <c r="F5526" s="114" t="s">
        <v>23</v>
      </c>
      <c r="G5526" s="114" t="s">
        <v>9328</v>
      </c>
      <c r="H5526" s="302" t="s">
        <v>56</v>
      </c>
      <c r="I5526" s="302" t="s">
        <v>56</v>
      </c>
      <c r="J5526" s="302" t="s">
        <v>56</v>
      </c>
      <c r="K5526" s="244" t="s">
        <v>649</v>
      </c>
      <c r="L5526" s="114"/>
      <c r="M5526" s="114"/>
      <c r="N5526" s="103"/>
      <c r="O5526" s="103" t="s">
        <v>17</v>
      </c>
    </row>
    <row r="5527" spans="1:15" ht="22.5" hidden="1">
      <c r="A5527" s="103">
        <f>MAX(A$3:A5526)+1</f>
        <v>5202</v>
      </c>
      <c r="B5527" s="103">
        <v>331602015</v>
      </c>
      <c r="C5527" s="164" t="s">
        <v>9329</v>
      </c>
      <c r="D5527" s="67" t="s">
        <v>9330</v>
      </c>
      <c r="E5527" s="103"/>
      <c r="F5527" s="114" t="s">
        <v>31</v>
      </c>
      <c r="G5527" s="114" t="s">
        <v>32</v>
      </c>
      <c r="H5527" s="302" t="s">
        <v>25</v>
      </c>
      <c r="I5527" s="302" t="s">
        <v>25</v>
      </c>
      <c r="J5527" s="302" t="s">
        <v>25</v>
      </c>
      <c r="K5527" s="103"/>
      <c r="L5527" s="114"/>
      <c r="M5527" s="114"/>
      <c r="N5527" s="103"/>
      <c r="O5527" s="103" t="s">
        <v>17</v>
      </c>
    </row>
    <row r="5528" spans="1:15" s="93" customFormat="1" ht="22.5">
      <c r="A5528" s="338">
        <f>MAX(A$3:A5527)+1</f>
        <v>5203</v>
      </c>
      <c r="B5528" s="338">
        <v>331602016</v>
      </c>
      <c r="C5528" s="339" t="s">
        <v>9331</v>
      </c>
      <c r="D5528" s="340"/>
      <c r="E5528" s="338" t="s">
        <v>9332</v>
      </c>
      <c r="F5528" s="341" t="s">
        <v>31</v>
      </c>
      <c r="G5528" s="341" t="s">
        <v>32</v>
      </c>
      <c r="H5528" s="363">
        <v>288</v>
      </c>
      <c r="I5528" s="364"/>
      <c r="J5528" s="365"/>
      <c r="K5528" s="338"/>
      <c r="L5528" s="341" t="s">
        <v>2314</v>
      </c>
      <c r="M5528" s="341" t="s">
        <v>6</v>
      </c>
      <c r="N5528" s="338" t="s">
        <v>10561</v>
      </c>
      <c r="O5528" s="338" t="s">
        <v>9334</v>
      </c>
    </row>
    <row r="5529" spans="1:15" s="93" customFormat="1" ht="13.5">
      <c r="A5529" s="338">
        <f>MAX(A$3:A5528)+1</f>
        <v>5204</v>
      </c>
      <c r="B5529" s="338" t="s">
        <v>9335</v>
      </c>
      <c r="C5529" s="339" t="s">
        <v>9336</v>
      </c>
      <c r="D5529" s="340"/>
      <c r="E5529" s="338"/>
      <c r="F5529" s="341" t="s">
        <v>31</v>
      </c>
      <c r="G5529" s="341" t="s">
        <v>32</v>
      </c>
      <c r="H5529" s="363">
        <v>80</v>
      </c>
      <c r="I5529" s="364"/>
      <c r="J5529" s="365"/>
      <c r="K5529" s="338"/>
      <c r="L5529" s="341" t="s">
        <v>9337</v>
      </c>
      <c r="M5529" s="341"/>
      <c r="N5529" s="338" t="s">
        <v>9333</v>
      </c>
      <c r="O5529" s="338" t="s">
        <v>9333</v>
      </c>
    </row>
    <row r="5530" spans="1:15" ht="22.5" hidden="1">
      <c r="A5530" s="103"/>
      <c r="B5530" s="103">
        <v>331603</v>
      </c>
      <c r="C5530" s="164" t="s">
        <v>9338</v>
      </c>
      <c r="D5530" s="103"/>
      <c r="E5530" s="103"/>
      <c r="F5530" s="114"/>
      <c r="G5530" s="114"/>
      <c r="H5530" s="302" t="s">
        <v>25</v>
      </c>
      <c r="I5530" s="302" t="s">
        <v>25</v>
      </c>
      <c r="J5530" s="302" t="s">
        <v>25</v>
      </c>
      <c r="K5530" s="103"/>
      <c r="L5530" s="114"/>
      <c r="M5530" s="114"/>
      <c r="N5530" s="103"/>
      <c r="O5530" s="103" t="s">
        <v>17</v>
      </c>
    </row>
    <row r="5531" spans="1:15" ht="22.5" hidden="1">
      <c r="A5531" s="103">
        <f>MAX(A$3:A5530)+1</f>
        <v>5205</v>
      </c>
      <c r="B5531" s="103">
        <v>331603001</v>
      </c>
      <c r="C5531" s="315" t="s">
        <v>9339</v>
      </c>
      <c r="D5531" s="286" t="s">
        <v>9340</v>
      </c>
      <c r="E5531" s="103"/>
      <c r="F5531" s="114" t="s">
        <v>31</v>
      </c>
      <c r="G5531" s="114" t="s">
        <v>666</v>
      </c>
      <c r="H5531" s="302" t="s">
        <v>25</v>
      </c>
      <c r="I5531" s="302" t="s">
        <v>25</v>
      </c>
      <c r="J5531" s="302" t="s">
        <v>25</v>
      </c>
      <c r="K5531" s="103"/>
      <c r="L5531" s="114"/>
      <c r="M5531" s="114"/>
      <c r="N5531" s="103"/>
      <c r="O5531" s="103" t="s">
        <v>17</v>
      </c>
    </row>
    <row r="5532" spans="1:15" ht="22.5" hidden="1">
      <c r="A5532" s="103">
        <f>MAX(A$3:A5531)+1</f>
        <v>5206</v>
      </c>
      <c r="B5532" s="103">
        <v>331603002</v>
      </c>
      <c r="C5532" s="315" t="s">
        <v>9341</v>
      </c>
      <c r="D5532" s="286" t="s">
        <v>9342</v>
      </c>
      <c r="E5532" s="103"/>
      <c r="F5532" s="114" t="s">
        <v>31</v>
      </c>
      <c r="G5532" s="114" t="s">
        <v>666</v>
      </c>
      <c r="H5532" s="302" t="s">
        <v>25</v>
      </c>
      <c r="I5532" s="302" t="s">
        <v>25</v>
      </c>
      <c r="J5532" s="302" t="s">
        <v>25</v>
      </c>
      <c r="K5532" s="103"/>
      <c r="L5532" s="114"/>
      <c r="M5532" s="114"/>
      <c r="N5532" s="103"/>
      <c r="O5532" s="103" t="s">
        <v>17</v>
      </c>
    </row>
    <row r="5533" spans="1:15" ht="22.5" hidden="1">
      <c r="A5533" s="103">
        <f>MAX(A$3:A5532)+1</f>
        <v>5207</v>
      </c>
      <c r="B5533" s="103">
        <v>331603003</v>
      </c>
      <c r="C5533" s="315" t="s">
        <v>9343</v>
      </c>
      <c r="D5533" s="286" t="s">
        <v>9342</v>
      </c>
      <c r="E5533" s="103"/>
      <c r="F5533" s="114" t="s">
        <v>31</v>
      </c>
      <c r="G5533" s="114" t="s">
        <v>666</v>
      </c>
      <c r="H5533" s="302" t="s">
        <v>25</v>
      </c>
      <c r="I5533" s="302" t="s">
        <v>25</v>
      </c>
      <c r="J5533" s="302" t="s">
        <v>25</v>
      </c>
      <c r="K5533" s="103"/>
      <c r="L5533" s="114"/>
      <c r="M5533" s="114"/>
      <c r="N5533" s="103"/>
      <c r="O5533" s="103" t="s">
        <v>17</v>
      </c>
    </row>
    <row r="5534" spans="1:15" ht="22.5" hidden="1">
      <c r="A5534" s="103">
        <f>MAX(A$3:A5533)+1</f>
        <v>5208</v>
      </c>
      <c r="B5534" s="103">
        <v>331603004</v>
      </c>
      <c r="C5534" s="315" t="s">
        <v>9344</v>
      </c>
      <c r="D5534" s="286" t="s">
        <v>9342</v>
      </c>
      <c r="E5534" s="103"/>
      <c r="F5534" s="114" t="s">
        <v>31</v>
      </c>
      <c r="G5534" s="114" t="s">
        <v>666</v>
      </c>
      <c r="H5534" s="302" t="s">
        <v>25</v>
      </c>
      <c r="I5534" s="302" t="s">
        <v>25</v>
      </c>
      <c r="J5534" s="302" t="s">
        <v>25</v>
      </c>
      <c r="K5534" s="103"/>
      <c r="L5534" s="114"/>
      <c r="M5534" s="114"/>
      <c r="N5534" s="103"/>
      <c r="O5534" s="103" t="s">
        <v>17</v>
      </c>
    </row>
    <row r="5535" spans="1:15" ht="22.5" hidden="1">
      <c r="A5535" s="103">
        <f>MAX(A$3:A5534)+1</f>
        <v>5209</v>
      </c>
      <c r="B5535" s="103">
        <v>331603005</v>
      </c>
      <c r="C5535" s="315" t="s">
        <v>9345</v>
      </c>
      <c r="D5535" s="286"/>
      <c r="E5535" s="103"/>
      <c r="F5535" s="114" t="s">
        <v>31</v>
      </c>
      <c r="G5535" s="114" t="s">
        <v>32</v>
      </c>
      <c r="H5535" s="302" t="s">
        <v>25</v>
      </c>
      <c r="I5535" s="302" t="s">
        <v>25</v>
      </c>
      <c r="J5535" s="302" t="s">
        <v>25</v>
      </c>
      <c r="K5535" s="103"/>
      <c r="L5535" s="114"/>
      <c r="M5535" s="114"/>
      <c r="N5535" s="103"/>
      <c r="O5535" s="103" t="s">
        <v>17</v>
      </c>
    </row>
    <row r="5536" spans="1:15" ht="22.5" hidden="1">
      <c r="A5536" s="103">
        <f>MAX(A$3:A5535)+1</f>
        <v>5210</v>
      </c>
      <c r="B5536" s="103">
        <v>331603006</v>
      </c>
      <c r="C5536" s="315" t="s">
        <v>9346</v>
      </c>
      <c r="D5536" s="286" t="s">
        <v>9347</v>
      </c>
      <c r="E5536" s="103"/>
      <c r="F5536" s="114" t="s">
        <v>31</v>
      </c>
      <c r="G5536" s="114" t="s">
        <v>9348</v>
      </c>
      <c r="H5536" s="302" t="s">
        <v>25</v>
      </c>
      <c r="I5536" s="302" t="s">
        <v>25</v>
      </c>
      <c r="J5536" s="302" t="s">
        <v>25</v>
      </c>
      <c r="K5536" s="103"/>
      <c r="L5536" s="114"/>
      <c r="M5536" s="114"/>
      <c r="N5536" s="103"/>
      <c r="O5536" s="103" t="s">
        <v>17</v>
      </c>
    </row>
    <row r="5537" spans="1:15" ht="22.5" hidden="1">
      <c r="A5537" s="103">
        <f>MAX(A$3:A5536)+1</f>
        <v>5211</v>
      </c>
      <c r="B5537" s="103">
        <v>331603007</v>
      </c>
      <c r="C5537" s="315" t="s">
        <v>9349</v>
      </c>
      <c r="D5537" s="286"/>
      <c r="E5537" s="103"/>
      <c r="F5537" s="114" t="s">
        <v>31</v>
      </c>
      <c r="G5537" s="114" t="s">
        <v>32</v>
      </c>
      <c r="H5537" s="302" t="s">
        <v>25</v>
      </c>
      <c r="I5537" s="302" t="s">
        <v>25</v>
      </c>
      <c r="J5537" s="302" t="s">
        <v>25</v>
      </c>
      <c r="K5537" s="103"/>
      <c r="L5537" s="114"/>
      <c r="M5537" s="114"/>
      <c r="N5537" s="103"/>
      <c r="O5537" s="103" t="s">
        <v>17</v>
      </c>
    </row>
    <row r="5538" spans="1:15" ht="22.5" hidden="1">
      <c r="A5538" s="103">
        <f>MAX(A$3:A5537)+1</f>
        <v>5212</v>
      </c>
      <c r="B5538" s="103">
        <v>331603008</v>
      </c>
      <c r="C5538" s="315" t="s">
        <v>9350</v>
      </c>
      <c r="D5538" s="286"/>
      <c r="E5538" s="103"/>
      <c r="F5538" s="114" t="s">
        <v>31</v>
      </c>
      <c r="G5538" s="114" t="s">
        <v>32</v>
      </c>
      <c r="H5538" s="302" t="s">
        <v>25</v>
      </c>
      <c r="I5538" s="302" t="s">
        <v>25</v>
      </c>
      <c r="J5538" s="302" t="s">
        <v>25</v>
      </c>
      <c r="K5538" s="103"/>
      <c r="L5538" s="114"/>
      <c r="M5538" s="114"/>
      <c r="N5538" s="103"/>
      <c r="O5538" s="103" t="s">
        <v>17</v>
      </c>
    </row>
    <row r="5539" spans="1:15" ht="22.5" hidden="1">
      <c r="A5539" s="103">
        <f>MAX(A$3:A5538)+1</f>
        <v>5213</v>
      </c>
      <c r="B5539" s="103">
        <v>331603009</v>
      </c>
      <c r="C5539" s="315" t="s">
        <v>9351</v>
      </c>
      <c r="D5539" s="286" t="s">
        <v>6025</v>
      </c>
      <c r="E5539" s="103"/>
      <c r="F5539" s="114" t="s">
        <v>31</v>
      </c>
      <c r="G5539" s="114" t="s">
        <v>9352</v>
      </c>
      <c r="H5539" s="302" t="s">
        <v>25</v>
      </c>
      <c r="I5539" s="302" t="s">
        <v>25</v>
      </c>
      <c r="J5539" s="302" t="s">
        <v>25</v>
      </c>
      <c r="K5539" s="103"/>
      <c r="L5539" s="114"/>
      <c r="M5539" s="114"/>
      <c r="N5539" s="103"/>
      <c r="O5539" s="103" t="s">
        <v>17</v>
      </c>
    </row>
    <row r="5540" spans="1:15" ht="22.5" hidden="1">
      <c r="A5540" s="103">
        <f>MAX(A$3:A5539)+1</f>
        <v>5214</v>
      </c>
      <c r="B5540" s="103">
        <v>331603010</v>
      </c>
      <c r="C5540" s="315" t="s">
        <v>9353</v>
      </c>
      <c r="D5540" s="286" t="s">
        <v>6025</v>
      </c>
      <c r="E5540" s="103"/>
      <c r="F5540" s="114" t="s">
        <v>31</v>
      </c>
      <c r="G5540" s="114" t="s">
        <v>9352</v>
      </c>
      <c r="H5540" s="302" t="s">
        <v>25</v>
      </c>
      <c r="I5540" s="302" t="s">
        <v>25</v>
      </c>
      <c r="J5540" s="302" t="s">
        <v>25</v>
      </c>
      <c r="K5540" s="103"/>
      <c r="L5540" s="114"/>
      <c r="M5540" s="114"/>
      <c r="N5540" s="103"/>
      <c r="O5540" s="103" t="s">
        <v>17</v>
      </c>
    </row>
    <row r="5541" spans="1:15" ht="22.5" hidden="1">
      <c r="A5541" s="103">
        <f>MAX(A$3:A5540)+1</f>
        <v>5215</v>
      </c>
      <c r="B5541" s="103">
        <v>331603011</v>
      </c>
      <c r="C5541" s="315" t="s">
        <v>9354</v>
      </c>
      <c r="D5541" s="286"/>
      <c r="E5541" s="103"/>
      <c r="F5541" s="114" t="s">
        <v>31</v>
      </c>
      <c r="G5541" s="114" t="s">
        <v>9352</v>
      </c>
      <c r="H5541" s="302" t="s">
        <v>25</v>
      </c>
      <c r="I5541" s="302" t="s">
        <v>25</v>
      </c>
      <c r="J5541" s="302" t="s">
        <v>25</v>
      </c>
      <c r="K5541" s="103"/>
      <c r="L5541" s="114"/>
      <c r="M5541" s="114"/>
      <c r="N5541" s="103"/>
      <c r="O5541" s="103" t="s">
        <v>17</v>
      </c>
    </row>
    <row r="5542" spans="1:15" ht="22.5" hidden="1">
      <c r="A5542" s="103">
        <f>MAX(A$3:A5541)+1</f>
        <v>5216</v>
      </c>
      <c r="B5542" s="103" t="s">
        <v>9355</v>
      </c>
      <c r="C5542" s="181" t="s">
        <v>9356</v>
      </c>
      <c r="D5542" s="286" t="s">
        <v>9357</v>
      </c>
      <c r="E5542" s="103"/>
      <c r="F5542" s="114" t="s">
        <v>31</v>
      </c>
      <c r="G5542" s="114" t="s">
        <v>32</v>
      </c>
      <c r="H5542" s="302" t="s">
        <v>25</v>
      </c>
      <c r="I5542" s="302" t="s">
        <v>25</v>
      </c>
      <c r="J5542" s="302" t="s">
        <v>25</v>
      </c>
      <c r="K5542" s="244" t="s">
        <v>9356</v>
      </c>
      <c r="L5542" s="126"/>
      <c r="M5542" s="126"/>
      <c r="N5542" s="103"/>
      <c r="O5542" s="103" t="s">
        <v>17</v>
      </c>
    </row>
    <row r="5543" spans="1:15" ht="22.5" hidden="1">
      <c r="A5543" s="103">
        <f>MAX(A$3:A5542)+1</f>
        <v>5217</v>
      </c>
      <c r="B5543" s="103">
        <v>331603012</v>
      </c>
      <c r="C5543" s="315" t="s">
        <v>9358</v>
      </c>
      <c r="D5543" s="286"/>
      <c r="E5543" s="103"/>
      <c r="F5543" s="114" t="s">
        <v>31</v>
      </c>
      <c r="G5543" s="114" t="s">
        <v>9352</v>
      </c>
      <c r="H5543" s="302" t="s">
        <v>25</v>
      </c>
      <c r="I5543" s="302" t="s">
        <v>25</v>
      </c>
      <c r="J5543" s="302" t="s">
        <v>25</v>
      </c>
      <c r="K5543" s="103"/>
      <c r="L5543" s="114"/>
      <c r="M5543" s="114"/>
      <c r="N5543" s="103"/>
      <c r="O5543" s="103" t="s">
        <v>17</v>
      </c>
    </row>
    <row r="5544" spans="1:15" ht="22.5" hidden="1">
      <c r="A5544" s="103">
        <f>MAX(A$3:A5543)+1</f>
        <v>5218</v>
      </c>
      <c r="B5544" s="103">
        <v>331603013</v>
      </c>
      <c r="C5544" s="315" t="s">
        <v>9359</v>
      </c>
      <c r="D5544" s="286"/>
      <c r="E5544" s="103"/>
      <c r="F5544" s="114" t="s">
        <v>36</v>
      </c>
      <c r="G5544" s="114" t="s">
        <v>9352</v>
      </c>
      <c r="H5544" s="302" t="s">
        <v>25</v>
      </c>
      <c r="I5544" s="302" t="s">
        <v>25</v>
      </c>
      <c r="J5544" s="302" t="s">
        <v>25</v>
      </c>
      <c r="K5544" s="103"/>
      <c r="L5544" s="114"/>
      <c r="M5544" s="114"/>
      <c r="N5544" s="103"/>
      <c r="O5544" s="103" t="s">
        <v>17</v>
      </c>
    </row>
    <row r="5545" spans="1:15" ht="22.5" hidden="1">
      <c r="A5545" s="103">
        <f>MAX(A$3:A5544)+1</f>
        <v>5219</v>
      </c>
      <c r="B5545" s="103">
        <v>331603014</v>
      </c>
      <c r="C5545" s="315" t="s">
        <v>9360</v>
      </c>
      <c r="D5545" s="286"/>
      <c r="E5545" s="103"/>
      <c r="F5545" s="114" t="s">
        <v>36</v>
      </c>
      <c r="G5545" s="114" t="s">
        <v>9352</v>
      </c>
      <c r="H5545" s="302" t="s">
        <v>25</v>
      </c>
      <c r="I5545" s="302" t="s">
        <v>25</v>
      </c>
      <c r="J5545" s="302" t="s">
        <v>25</v>
      </c>
      <c r="K5545" s="103"/>
      <c r="L5545" s="114"/>
      <c r="M5545" s="114"/>
      <c r="N5545" s="103"/>
      <c r="O5545" s="103" t="s">
        <v>17</v>
      </c>
    </row>
    <row r="5546" spans="1:15" ht="22.5" hidden="1">
      <c r="A5546" s="103">
        <f>MAX(A$3:A5545)+1</f>
        <v>5220</v>
      </c>
      <c r="B5546" s="103">
        <v>331603015</v>
      </c>
      <c r="C5546" s="315" t="s">
        <v>9361</v>
      </c>
      <c r="D5546" s="286"/>
      <c r="E5546" s="103"/>
      <c r="F5546" s="114" t="s">
        <v>36</v>
      </c>
      <c r="G5546" s="114" t="s">
        <v>9352</v>
      </c>
      <c r="H5546" s="302" t="s">
        <v>25</v>
      </c>
      <c r="I5546" s="302" t="s">
        <v>25</v>
      </c>
      <c r="J5546" s="302" t="s">
        <v>25</v>
      </c>
      <c r="K5546" s="103"/>
      <c r="L5546" s="114"/>
      <c r="M5546" s="114"/>
      <c r="N5546" s="103"/>
      <c r="O5546" s="103" t="s">
        <v>17</v>
      </c>
    </row>
    <row r="5547" spans="1:15" ht="22.5" hidden="1">
      <c r="A5547" s="103">
        <f>MAX(A$3:A5546)+1</f>
        <v>5221</v>
      </c>
      <c r="B5547" s="103">
        <v>331603016</v>
      </c>
      <c r="C5547" s="315" t="s">
        <v>9362</v>
      </c>
      <c r="D5547" s="286"/>
      <c r="E5547" s="103" t="s">
        <v>9363</v>
      </c>
      <c r="F5547" s="114" t="s">
        <v>23</v>
      </c>
      <c r="G5547" s="114" t="s">
        <v>9352</v>
      </c>
      <c r="H5547" s="302" t="s">
        <v>25</v>
      </c>
      <c r="I5547" s="302" t="s">
        <v>25</v>
      </c>
      <c r="J5547" s="302" t="s">
        <v>25</v>
      </c>
      <c r="K5547" s="103"/>
      <c r="L5547" s="114"/>
      <c r="M5547" s="114"/>
      <c r="N5547" s="103"/>
      <c r="O5547" s="103" t="s">
        <v>17</v>
      </c>
    </row>
    <row r="5548" spans="1:15" ht="22.5" hidden="1">
      <c r="A5548" s="103">
        <f>MAX(A$3:A5547)+1</f>
        <v>5222</v>
      </c>
      <c r="B5548" s="103">
        <v>331603017</v>
      </c>
      <c r="C5548" s="315" t="s">
        <v>9364</v>
      </c>
      <c r="D5548" s="286" t="s">
        <v>9365</v>
      </c>
      <c r="E5548" s="103"/>
      <c r="F5548" s="114" t="s">
        <v>36</v>
      </c>
      <c r="G5548" s="114" t="s">
        <v>32</v>
      </c>
      <c r="H5548" s="302" t="s">
        <v>25</v>
      </c>
      <c r="I5548" s="302" t="s">
        <v>25</v>
      </c>
      <c r="J5548" s="302" t="s">
        <v>25</v>
      </c>
      <c r="K5548" s="103"/>
      <c r="L5548" s="114"/>
      <c r="M5548" s="114"/>
      <c r="N5548" s="103"/>
      <c r="O5548" s="103" t="s">
        <v>17</v>
      </c>
    </row>
    <row r="5549" spans="1:15" ht="22.5" hidden="1">
      <c r="A5549" s="103">
        <f>MAX(A$3:A5548)+1</f>
        <v>5223</v>
      </c>
      <c r="B5549" s="103">
        <v>331603018</v>
      </c>
      <c r="C5549" s="315" t="s">
        <v>9366</v>
      </c>
      <c r="D5549" s="286" t="s">
        <v>9367</v>
      </c>
      <c r="E5549" s="103" t="s">
        <v>9368</v>
      </c>
      <c r="F5549" s="114" t="s">
        <v>23</v>
      </c>
      <c r="G5549" s="114" t="s">
        <v>1354</v>
      </c>
      <c r="H5549" s="302" t="s">
        <v>25</v>
      </c>
      <c r="I5549" s="302" t="s">
        <v>25</v>
      </c>
      <c r="J5549" s="302" t="s">
        <v>25</v>
      </c>
      <c r="K5549" s="103"/>
      <c r="L5549" s="114"/>
      <c r="M5549" s="114"/>
      <c r="N5549" s="103"/>
      <c r="O5549" s="103" t="s">
        <v>17</v>
      </c>
    </row>
    <row r="5550" spans="1:15" ht="22.5" hidden="1">
      <c r="A5550" s="103">
        <f>MAX(A$3:A5549)+1</f>
        <v>5224</v>
      </c>
      <c r="B5550" s="103">
        <v>331603019</v>
      </c>
      <c r="C5550" s="315" t="s">
        <v>9369</v>
      </c>
      <c r="D5550" s="286"/>
      <c r="E5550" s="103"/>
      <c r="F5550" s="114" t="s">
        <v>36</v>
      </c>
      <c r="G5550" s="114" t="s">
        <v>9352</v>
      </c>
      <c r="H5550" s="302" t="s">
        <v>25</v>
      </c>
      <c r="I5550" s="302" t="s">
        <v>25</v>
      </c>
      <c r="J5550" s="302" t="s">
        <v>25</v>
      </c>
      <c r="K5550" s="103"/>
      <c r="L5550" s="114"/>
      <c r="M5550" s="114"/>
      <c r="N5550" s="103"/>
      <c r="O5550" s="103" t="s">
        <v>17</v>
      </c>
    </row>
    <row r="5551" spans="1:15" ht="22.5" hidden="1">
      <c r="A5551" s="103">
        <f>MAX(A$3:A5550)+1</f>
        <v>5225</v>
      </c>
      <c r="B5551" s="103">
        <v>331603020</v>
      </c>
      <c r="C5551" s="315" t="s">
        <v>9370</v>
      </c>
      <c r="D5551" s="286"/>
      <c r="E5551" s="103"/>
      <c r="F5551" s="114" t="s">
        <v>36</v>
      </c>
      <c r="G5551" s="114" t="s">
        <v>9352</v>
      </c>
      <c r="H5551" s="302" t="s">
        <v>25</v>
      </c>
      <c r="I5551" s="302" t="s">
        <v>25</v>
      </c>
      <c r="J5551" s="302" t="s">
        <v>25</v>
      </c>
      <c r="K5551" s="103"/>
      <c r="L5551" s="114"/>
      <c r="M5551" s="114"/>
      <c r="N5551" s="103"/>
      <c r="O5551" s="103" t="s">
        <v>17</v>
      </c>
    </row>
    <row r="5552" spans="1:15" ht="22.5" hidden="1">
      <c r="A5552" s="103">
        <f>MAX(A$3:A5551)+1</f>
        <v>5226</v>
      </c>
      <c r="B5552" s="103">
        <v>331603021</v>
      </c>
      <c r="C5552" s="315" t="s">
        <v>9371</v>
      </c>
      <c r="D5552" s="286"/>
      <c r="E5552" s="103" t="s">
        <v>9372</v>
      </c>
      <c r="F5552" s="114" t="s">
        <v>36</v>
      </c>
      <c r="G5552" s="114" t="s">
        <v>9352</v>
      </c>
      <c r="H5552" s="302" t="s">
        <v>25</v>
      </c>
      <c r="I5552" s="302" t="s">
        <v>25</v>
      </c>
      <c r="J5552" s="302" t="s">
        <v>25</v>
      </c>
      <c r="K5552" s="103"/>
      <c r="L5552" s="114"/>
      <c r="M5552" s="114"/>
      <c r="N5552" s="103"/>
      <c r="O5552" s="103" t="s">
        <v>17</v>
      </c>
    </row>
    <row r="5553" spans="1:15" ht="22.5" hidden="1">
      <c r="A5553" s="103">
        <f>MAX(A$3:A5552)+1</f>
        <v>5227</v>
      </c>
      <c r="B5553" s="103">
        <v>331603022</v>
      </c>
      <c r="C5553" s="315" t="s">
        <v>9373</v>
      </c>
      <c r="D5553" s="286" t="s">
        <v>9374</v>
      </c>
      <c r="E5553" s="103" t="s">
        <v>9372</v>
      </c>
      <c r="F5553" s="114" t="s">
        <v>36</v>
      </c>
      <c r="G5553" s="114" t="s">
        <v>9352</v>
      </c>
      <c r="H5553" s="302" t="s">
        <v>25</v>
      </c>
      <c r="I5553" s="302" t="s">
        <v>25</v>
      </c>
      <c r="J5553" s="302" t="s">
        <v>25</v>
      </c>
      <c r="K5553" s="103"/>
      <c r="L5553" s="114"/>
      <c r="M5553" s="114"/>
      <c r="N5553" s="103"/>
      <c r="O5553" s="103" t="s">
        <v>17</v>
      </c>
    </row>
    <row r="5554" spans="1:15" ht="22.5" hidden="1">
      <c r="A5554" s="103">
        <f>MAX(A$3:A5553)+1</f>
        <v>5228</v>
      </c>
      <c r="B5554" s="103">
        <v>331603023</v>
      </c>
      <c r="C5554" s="315" t="s">
        <v>9375</v>
      </c>
      <c r="D5554" s="286"/>
      <c r="E5554" s="103"/>
      <c r="F5554" s="114" t="s">
        <v>36</v>
      </c>
      <c r="G5554" s="114" t="s">
        <v>9352</v>
      </c>
      <c r="H5554" s="302" t="s">
        <v>25</v>
      </c>
      <c r="I5554" s="302" t="s">
        <v>25</v>
      </c>
      <c r="J5554" s="302" t="s">
        <v>25</v>
      </c>
      <c r="K5554" s="103"/>
      <c r="L5554" s="114"/>
      <c r="M5554" s="114"/>
      <c r="N5554" s="103"/>
      <c r="O5554" s="103" t="s">
        <v>17</v>
      </c>
    </row>
    <row r="5555" spans="1:15" ht="22.5" hidden="1">
      <c r="A5555" s="103">
        <f>MAX(A$3:A5554)+1</f>
        <v>5229</v>
      </c>
      <c r="B5555" s="103">
        <v>331603024</v>
      </c>
      <c r="C5555" s="315" t="s">
        <v>9376</v>
      </c>
      <c r="D5555" s="286" t="s">
        <v>9377</v>
      </c>
      <c r="E5555" s="103"/>
      <c r="F5555" s="114" t="s">
        <v>36</v>
      </c>
      <c r="G5555" s="114" t="s">
        <v>9352</v>
      </c>
      <c r="H5555" s="302" t="s">
        <v>25</v>
      </c>
      <c r="I5555" s="302" t="s">
        <v>25</v>
      </c>
      <c r="J5555" s="302" t="s">
        <v>25</v>
      </c>
      <c r="K5555" s="103"/>
      <c r="L5555" s="114"/>
      <c r="M5555" s="114"/>
      <c r="N5555" s="103"/>
      <c r="O5555" s="103" t="s">
        <v>17</v>
      </c>
    </row>
    <row r="5556" spans="1:15" ht="22.5" hidden="1">
      <c r="A5556" s="103">
        <f>MAX(A$3:A5555)+1</f>
        <v>5230</v>
      </c>
      <c r="B5556" s="103">
        <v>331603025</v>
      </c>
      <c r="C5556" s="315" t="s">
        <v>9378</v>
      </c>
      <c r="D5556" s="286"/>
      <c r="E5556" s="103"/>
      <c r="F5556" s="114" t="s">
        <v>36</v>
      </c>
      <c r="G5556" s="114" t="s">
        <v>9352</v>
      </c>
      <c r="H5556" s="302" t="s">
        <v>25</v>
      </c>
      <c r="I5556" s="302" t="s">
        <v>25</v>
      </c>
      <c r="J5556" s="302" t="s">
        <v>25</v>
      </c>
      <c r="K5556" s="103"/>
      <c r="L5556" s="114"/>
      <c r="M5556" s="114"/>
      <c r="N5556" s="103"/>
      <c r="O5556" s="103" t="s">
        <v>17</v>
      </c>
    </row>
    <row r="5557" spans="1:15" ht="22.5" hidden="1">
      <c r="A5557" s="103">
        <f>MAX(A$3:A5556)+1</f>
        <v>5231</v>
      </c>
      <c r="B5557" s="103">
        <v>331603026</v>
      </c>
      <c r="C5557" s="315" t="s">
        <v>9379</v>
      </c>
      <c r="D5557" s="286"/>
      <c r="E5557" s="103"/>
      <c r="F5557" s="114" t="s">
        <v>36</v>
      </c>
      <c r="G5557" s="114" t="s">
        <v>9352</v>
      </c>
      <c r="H5557" s="302" t="s">
        <v>25</v>
      </c>
      <c r="I5557" s="302" t="s">
        <v>25</v>
      </c>
      <c r="J5557" s="302" t="s">
        <v>25</v>
      </c>
      <c r="K5557" s="103"/>
      <c r="L5557" s="114"/>
      <c r="M5557" s="114"/>
      <c r="N5557" s="103"/>
      <c r="O5557" s="103" t="s">
        <v>17</v>
      </c>
    </row>
    <row r="5558" spans="1:15" ht="22.5" hidden="1">
      <c r="A5558" s="103">
        <f>MAX(A$3:A5557)+1</f>
        <v>5232</v>
      </c>
      <c r="B5558" s="103">
        <v>331603027</v>
      </c>
      <c r="C5558" s="315" t="s">
        <v>9380</v>
      </c>
      <c r="D5558" s="286"/>
      <c r="E5558" s="103" t="s">
        <v>9381</v>
      </c>
      <c r="F5558" s="114" t="s">
        <v>36</v>
      </c>
      <c r="G5558" s="114" t="s">
        <v>9352</v>
      </c>
      <c r="H5558" s="302" t="s">
        <v>25</v>
      </c>
      <c r="I5558" s="302" t="s">
        <v>25</v>
      </c>
      <c r="J5558" s="302" t="s">
        <v>25</v>
      </c>
      <c r="K5558" s="103"/>
      <c r="L5558" s="114"/>
      <c r="M5558" s="114"/>
      <c r="N5558" s="103"/>
      <c r="O5558" s="103" t="s">
        <v>17</v>
      </c>
    </row>
    <row r="5559" spans="1:15" ht="22.5" hidden="1">
      <c r="A5559" s="103">
        <f>MAX(A$3:A5558)+1</f>
        <v>5233</v>
      </c>
      <c r="B5559" s="103">
        <v>331603028</v>
      </c>
      <c r="C5559" s="315" t="s">
        <v>9382</v>
      </c>
      <c r="D5559" s="286" t="s">
        <v>9383</v>
      </c>
      <c r="E5559" s="103"/>
      <c r="F5559" s="114" t="s">
        <v>36</v>
      </c>
      <c r="G5559" s="114" t="s">
        <v>32</v>
      </c>
      <c r="H5559" s="302" t="s">
        <v>25</v>
      </c>
      <c r="I5559" s="302" t="s">
        <v>25</v>
      </c>
      <c r="J5559" s="302" t="s">
        <v>25</v>
      </c>
      <c r="K5559" s="103"/>
      <c r="L5559" s="114"/>
      <c r="M5559" s="114"/>
      <c r="N5559" s="103"/>
      <c r="O5559" s="103" t="s">
        <v>17</v>
      </c>
    </row>
    <row r="5560" spans="1:15" ht="22.5" hidden="1">
      <c r="A5560" s="103">
        <f>MAX(A$3:A5559)+1</f>
        <v>5234</v>
      </c>
      <c r="B5560" s="103">
        <v>331603029</v>
      </c>
      <c r="C5560" s="315" t="s">
        <v>9384</v>
      </c>
      <c r="D5560" s="286"/>
      <c r="E5560" s="103"/>
      <c r="F5560" s="114" t="s">
        <v>36</v>
      </c>
      <c r="G5560" s="114" t="s">
        <v>9352</v>
      </c>
      <c r="H5560" s="302" t="s">
        <v>25</v>
      </c>
      <c r="I5560" s="302" t="s">
        <v>25</v>
      </c>
      <c r="J5560" s="302" t="s">
        <v>25</v>
      </c>
      <c r="K5560" s="103"/>
      <c r="L5560" s="114"/>
      <c r="M5560" s="114"/>
      <c r="N5560" s="103"/>
      <c r="O5560" s="103" t="s">
        <v>17</v>
      </c>
    </row>
    <row r="5561" spans="1:15" ht="22.5" hidden="1">
      <c r="A5561" s="103">
        <f>MAX(A$3:A5560)+1</f>
        <v>5235</v>
      </c>
      <c r="B5561" s="103">
        <v>331603030</v>
      </c>
      <c r="C5561" s="315" t="s">
        <v>9385</v>
      </c>
      <c r="D5561" s="286" t="s">
        <v>9386</v>
      </c>
      <c r="E5561" s="103"/>
      <c r="F5561" s="114" t="s">
        <v>36</v>
      </c>
      <c r="G5561" s="114" t="s">
        <v>9352</v>
      </c>
      <c r="H5561" s="302" t="s">
        <v>25</v>
      </c>
      <c r="I5561" s="302" t="s">
        <v>25</v>
      </c>
      <c r="J5561" s="302" t="s">
        <v>25</v>
      </c>
      <c r="K5561" s="103"/>
      <c r="L5561" s="114"/>
      <c r="M5561" s="114"/>
      <c r="N5561" s="103"/>
      <c r="O5561" s="103" t="s">
        <v>17</v>
      </c>
    </row>
    <row r="5562" spans="1:15" ht="22.5" hidden="1">
      <c r="A5562" s="103">
        <f>MAX(A$3:A5561)+1</f>
        <v>5236</v>
      </c>
      <c r="B5562" s="103">
        <v>331603031</v>
      </c>
      <c r="C5562" s="315" t="s">
        <v>9387</v>
      </c>
      <c r="D5562" s="286"/>
      <c r="E5562" s="103"/>
      <c r="F5562" s="114" t="s">
        <v>36</v>
      </c>
      <c r="G5562" s="114" t="s">
        <v>9352</v>
      </c>
      <c r="H5562" s="302" t="s">
        <v>25</v>
      </c>
      <c r="I5562" s="302" t="s">
        <v>25</v>
      </c>
      <c r="J5562" s="302" t="s">
        <v>25</v>
      </c>
      <c r="K5562" s="103"/>
      <c r="L5562" s="114"/>
      <c r="M5562" s="114"/>
      <c r="N5562" s="103"/>
      <c r="O5562" s="103" t="s">
        <v>17</v>
      </c>
    </row>
    <row r="5563" spans="1:15" ht="22.5" hidden="1">
      <c r="A5563" s="103">
        <f>MAX(A$3:A5562)+1</f>
        <v>5237</v>
      </c>
      <c r="B5563" s="103">
        <v>331603032</v>
      </c>
      <c r="C5563" s="315" t="s">
        <v>9388</v>
      </c>
      <c r="D5563" s="286"/>
      <c r="E5563" s="103"/>
      <c r="F5563" s="114" t="s">
        <v>36</v>
      </c>
      <c r="G5563" s="114" t="s">
        <v>32</v>
      </c>
      <c r="H5563" s="302" t="s">
        <v>25</v>
      </c>
      <c r="I5563" s="302" t="s">
        <v>25</v>
      </c>
      <c r="J5563" s="302" t="s">
        <v>25</v>
      </c>
      <c r="K5563" s="103"/>
      <c r="L5563" s="114"/>
      <c r="M5563" s="114"/>
      <c r="N5563" s="103"/>
      <c r="O5563" s="103" t="s">
        <v>17</v>
      </c>
    </row>
    <row r="5564" spans="1:15" ht="22.5" hidden="1">
      <c r="A5564" s="103">
        <f>MAX(A$3:A5563)+1</f>
        <v>5238</v>
      </c>
      <c r="B5564" s="103">
        <v>331603033</v>
      </c>
      <c r="C5564" s="315" t="s">
        <v>9389</v>
      </c>
      <c r="D5564" s="286"/>
      <c r="E5564" s="103"/>
      <c r="F5564" s="114" t="s">
        <v>36</v>
      </c>
      <c r="G5564" s="114" t="s">
        <v>32</v>
      </c>
      <c r="H5564" s="302" t="s">
        <v>25</v>
      </c>
      <c r="I5564" s="302" t="s">
        <v>25</v>
      </c>
      <c r="J5564" s="302" t="s">
        <v>25</v>
      </c>
      <c r="K5564" s="103"/>
      <c r="L5564" s="114"/>
      <c r="M5564" s="114"/>
      <c r="N5564" s="103"/>
      <c r="O5564" s="103" t="s">
        <v>17</v>
      </c>
    </row>
    <row r="5565" spans="1:15" ht="22.5" hidden="1">
      <c r="A5565" s="103">
        <f>MAX(A$3:A5564)+1</f>
        <v>5239</v>
      </c>
      <c r="B5565" s="103">
        <v>331603034</v>
      </c>
      <c r="C5565" s="315" t="s">
        <v>9390</v>
      </c>
      <c r="D5565" s="286" t="s">
        <v>9391</v>
      </c>
      <c r="E5565" s="103"/>
      <c r="F5565" s="114" t="s">
        <v>31</v>
      </c>
      <c r="G5565" s="114" t="s">
        <v>9392</v>
      </c>
      <c r="H5565" s="302" t="s">
        <v>25</v>
      </c>
      <c r="I5565" s="302" t="s">
        <v>25</v>
      </c>
      <c r="J5565" s="302" t="s">
        <v>25</v>
      </c>
      <c r="K5565" s="244" t="s">
        <v>9393</v>
      </c>
      <c r="L5565" s="114"/>
      <c r="M5565" s="114"/>
      <c r="N5565" s="103"/>
      <c r="O5565" s="103" t="s">
        <v>17</v>
      </c>
    </row>
    <row r="5566" spans="1:15" ht="22.5" hidden="1">
      <c r="A5566" s="103">
        <f>MAX(A$3:A5565)+1</f>
        <v>5240</v>
      </c>
      <c r="B5566" s="103">
        <v>331603035</v>
      </c>
      <c r="C5566" s="315" t="s">
        <v>9394</v>
      </c>
      <c r="D5566" s="286"/>
      <c r="E5566" s="103"/>
      <c r="F5566" s="114" t="s">
        <v>36</v>
      </c>
      <c r="G5566" s="114" t="s">
        <v>6452</v>
      </c>
      <c r="H5566" s="302" t="s">
        <v>25</v>
      </c>
      <c r="I5566" s="302" t="s">
        <v>25</v>
      </c>
      <c r="J5566" s="302" t="s">
        <v>25</v>
      </c>
      <c r="K5566" s="103"/>
      <c r="L5566" s="114"/>
      <c r="M5566" s="114"/>
      <c r="N5566" s="103"/>
      <c r="O5566" s="103" t="s">
        <v>17</v>
      </c>
    </row>
    <row r="5567" spans="1:15" ht="22.5" hidden="1">
      <c r="A5567" s="103">
        <f>MAX(A$3:A5566)+1</f>
        <v>5241</v>
      </c>
      <c r="B5567" s="103">
        <v>331603036</v>
      </c>
      <c r="C5567" s="315" t="s">
        <v>9395</v>
      </c>
      <c r="D5567" s="286"/>
      <c r="E5567" s="103"/>
      <c r="F5567" s="114" t="s">
        <v>36</v>
      </c>
      <c r="G5567" s="114" t="s">
        <v>6452</v>
      </c>
      <c r="H5567" s="302" t="s">
        <v>25</v>
      </c>
      <c r="I5567" s="302" t="s">
        <v>25</v>
      </c>
      <c r="J5567" s="302" t="s">
        <v>25</v>
      </c>
      <c r="K5567" s="103"/>
      <c r="L5567" s="114"/>
      <c r="M5567" s="114"/>
      <c r="N5567" s="103"/>
      <c r="O5567" s="103" t="s">
        <v>17</v>
      </c>
    </row>
    <row r="5568" spans="1:15" ht="22.5" hidden="1">
      <c r="A5568" s="103">
        <f>MAX(A$3:A5567)+1</f>
        <v>5242</v>
      </c>
      <c r="B5568" s="103">
        <v>331603037</v>
      </c>
      <c r="C5568" s="315" t="s">
        <v>9396</v>
      </c>
      <c r="D5568" s="286"/>
      <c r="E5568" s="103"/>
      <c r="F5568" s="114" t="s">
        <v>36</v>
      </c>
      <c r="G5568" s="114" t="s">
        <v>6452</v>
      </c>
      <c r="H5568" s="302" t="s">
        <v>25</v>
      </c>
      <c r="I5568" s="302" t="s">
        <v>25</v>
      </c>
      <c r="J5568" s="302" t="s">
        <v>25</v>
      </c>
      <c r="K5568" s="103"/>
      <c r="L5568" s="114"/>
      <c r="M5568" s="114"/>
      <c r="N5568" s="103"/>
      <c r="O5568" s="103" t="s">
        <v>17</v>
      </c>
    </row>
    <row r="5569" spans="1:15" ht="22.5" hidden="1">
      <c r="A5569" s="103">
        <f>MAX(A$3:A5568)+1</f>
        <v>5243</v>
      </c>
      <c r="B5569" s="103">
        <v>331603038</v>
      </c>
      <c r="C5569" s="315" t="s">
        <v>9397</v>
      </c>
      <c r="D5569" s="286"/>
      <c r="E5569" s="103"/>
      <c r="F5569" s="114" t="s">
        <v>31</v>
      </c>
      <c r="G5569" s="114" t="s">
        <v>32</v>
      </c>
      <c r="H5569" s="302" t="s">
        <v>25</v>
      </c>
      <c r="I5569" s="302" t="s">
        <v>25</v>
      </c>
      <c r="J5569" s="302" t="s">
        <v>25</v>
      </c>
      <c r="K5569" s="103"/>
      <c r="L5569" s="114"/>
      <c r="M5569" s="114"/>
      <c r="N5569" s="103"/>
      <c r="O5569" s="103" t="s">
        <v>17</v>
      </c>
    </row>
    <row r="5570" spans="1:15" ht="22.5" hidden="1">
      <c r="A5570" s="103">
        <f>MAX(A$3:A5569)+1</f>
        <v>5244</v>
      </c>
      <c r="B5570" s="103">
        <v>331603039</v>
      </c>
      <c r="C5570" s="315" t="s">
        <v>9398</v>
      </c>
      <c r="D5570" s="286" t="s">
        <v>9399</v>
      </c>
      <c r="E5570" s="103"/>
      <c r="F5570" s="114" t="s">
        <v>31</v>
      </c>
      <c r="G5570" s="114" t="s">
        <v>32</v>
      </c>
      <c r="H5570" s="302" t="s">
        <v>25</v>
      </c>
      <c r="I5570" s="302" t="s">
        <v>25</v>
      </c>
      <c r="J5570" s="302" t="s">
        <v>25</v>
      </c>
      <c r="K5570" s="103"/>
      <c r="L5570" s="114"/>
      <c r="M5570" s="114"/>
      <c r="N5570" s="103"/>
      <c r="O5570" s="103" t="s">
        <v>17</v>
      </c>
    </row>
    <row r="5571" spans="1:15" ht="22.5" hidden="1">
      <c r="A5571" s="103">
        <f>MAX(A$3:A5570)+1</f>
        <v>5245</v>
      </c>
      <c r="B5571" s="103">
        <v>331603040</v>
      </c>
      <c r="C5571" s="315" t="s">
        <v>9400</v>
      </c>
      <c r="D5571" s="286" t="s">
        <v>9401</v>
      </c>
      <c r="E5571" s="103"/>
      <c r="F5571" s="114" t="s">
        <v>31</v>
      </c>
      <c r="G5571" s="114" t="s">
        <v>32</v>
      </c>
      <c r="H5571" s="302" t="s">
        <v>25</v>
      </c>
      <c r="I5571" s="302" t="s">
        <v>25</v>
      </c>
      <c r="J5571" s="302" t="s">
        <v>25</v>
      </c>
      <c r="K5571" s="103"/>
      <c r="L5571" s="114"/>
      <c r="M5571" s="114"/>
      <c r="N5571" s="103"/>
      <c r="O5571" s="103" t="s">
        <v>17</v>
      </c>
    </row>
    <row r="5572" spans="1:15" ht="22.5" hidden="1">
      <c r="A5572" s="103">
        <f>MAX(A$3:A5571)+1</f>
        <v>5246</v>
      </c>
      <c r="B5572" s="103">
        <v>331603041</v>
      </c>
      <c r="C5572" s="315" t="s">
        <v>9402</v>
      </c>
      <c r="D5572" s="286"/>
      <c r="E5572" s="103"/>
      <c r="F5572" s="114" t="s">
        <v>31</v>
      </c>
      <c r="G5572" s="114" t="s">
        <v>666</v>
      </c>
      <c r="H5572" s="302" t="s">
        <v>25</v>
      </c>
      <c r="I5572" s="302" t="s">
        <v>25</v>
      </c>
      <c r="J5572" s="302" t="s">
        <v>25</v>
      </c>
      <c r="K5572" s="103"/>
      <c r="L5572" s="114"/>
      <c r="M5572" s="114"/>
      <c r="N5572" s="103"/>
      <c r="O5572" s="103" t="s">
        <v>17</v>
      </c>
    </row>
    <row r="5573" spans="1:15" ht="22.5" hidden="1">
      <c r="A5573" s="103">
        <f>MAX(A$3:A5572)+1</f>
        <v>5247</v>
      </c>
      <c r="B5573" s="103">
        <v>331603042</v>
      </c>
      <c r="C5573" s="315" t="s">
        <v>9403</v>
      </c>
      <c r="D5573" s="286"/>
      <c r="E5573" s="103"/>
      <c r="F5573" s="114" t="s">
        <v>31</v>
      </c>
      <c r="G5573" s="114" t="s">
        <v>666</v>
      </c>
      <c r="H5573" s="302" t="s">
        <v>25</v>
      </c>
      <c r="I5573" s="302" t="s">
        <v>25</v>
      </c>
      <c r="J5573" s="302" t="s">
        <v>25</v>
      </c>
      <c r="K5573" s="103"/>
      <c r="L5573" s="114"/>
      <c r="M5573" s="114"/>
      <c r="N5573" s="103"/>
      <c r="O5573" s="103" t="s">
        <v>17</v>
      </c>
    </row>
    <row r="5574" spans="1:15" ht="22.5" hidden="1">
      <c r="A5574" s="103">
        <f>MAX(A$3:A5573)+1</f>
        <v>5248</v>
      </c>
      <c r="B5574" s="103">
        <v>331603043</v>
      </c>
      <c r="C5574" s="315" t="s">
        <v>9404</v>
      </c>
      <c r="D5574" s="286"/>
      <c r="E5574" s="103" t="s">
        <v>9405</v>
      </c>
      <c r="F5574" s="114" t="s">
        <v>36</v>
      </c>
      <c r="G5574" s="114" t="s">
        <v>32</v>
      </c>
      <c r="H5574" s="302" t="s">
        <v>25</v>
      </c>
      <c r="I5574" s="302" t="s">
        <v>25</v>
      </c>
      <c r="J5574" s="302" t="s">
        <v>25</v>
      </c>
      <c r="K5574" s="103"/>
      <c r="L5574" s="114"/>
      <c r="M5574" s="114"/>
      <c r="N5574" s="103"/>
      <c r="O5574" s="103" t="s">
        <v>17</v>
      </c>
    </row>
    <row r="5575" spans="1:15" ht="22.5" hidden="1">
      <c r="A5575" s="103">
        <f>MAX(A$3:A5574)+1</f>
        <v>5249</v>
      </c>
      <c r="B5575" s="103" t="s">
        <v>9406</v>
      </c>
      <c r="C5575" s="327" t="s">
        <v>9407</v>
      </c>
      <c r="D5575" s="313"/>
      <c r="E5575" s="103"/>
      <c r="F5575" s="114" t="s">
        <v>3112</v>
      </c>
      <c r="G5575" s="114" t="s">
        <v>32</v>
      </c>
      <c r="H5575" s="302" t="s">
        <v>25</v>
      </c>
      <c r="I5575" s="302" t="s">
        <v>25</v>
      </c>
      <c r="J5575" s="302" t="s">
        <v>25</v>
      </c>
      <c r="K5575" s="105" t="s">
        <v>5969</v>
      </c>
      <c r="L5575" s="114"/>
      <c r="M5575" s="114"/>
      <c r="N5575" s="103"/>
      <c r="O5575" s="103" t="s">
        <v>17</v>
      </c>
    </row>
    <row r="5576" spans="1:15" ht="22.5" hidden="1">
      <c r="A5576" s="103">
        <f>MAX(A$3:A5575)+1</f>
        <v>5250</v>
      </c>
      <c r="B5576" s="103">
        <v>331603044</v>
      </c>
      <c r="C5576" s="315" t="s">
        <v>9408</v>
      </c>
      <c r="D5576" s="286"/>
      <c r="E5576" s="103"/>
      <c r="F5576" s="114" t="s">
        <v>31</v>
      </c>
      <c r="G5576" s="114" t="s">
        <v>32</v>
      </c>
      <c r="H5576" s="302" t="s">
        <v>25</v>
      </c>
      <c r="I5576" s="302" t="s">
        <v>25</v>
      </c>
      <c r="J5576" s="302" t="s">
        <v>25</v>
      </c>
      <c r="K5576" s="103"/>
      <c r="L5576" s="114"/>
      <c r="M5576" s="114"/>
      <c r="N5576" s="103"/>
      <c r="O5576" s="103" t="s">
        <v>17</v>
      </c>
    </row>
    <row r="5577" spans="1:15" ht="22.5" hidden="1">
      <c r="A5577" s="103">
        <f>MAX(A$3:A5576)+1</f>
        <v>5251</v>
      </c>
      <c r="B5577" s="103">
        <v>331603045</v>
      </c>
      <c r="C5577" s="315" t="s">
        <v>5567</v>
      </c>
      <c r="D5577" s="286" t="s">
        <v>9409</v>
      </c>
      <c r="E5577" s="103"/>
      <c r="F5577" s="114" t="s">
        <v>36</v>
      </c>
      <c r="G5577" s="114" t="s">
        <v>32</v>
      </c>
      <c r="H5577" s="302" t="s">
        <v>25</v>
      </c>
      <c r="I5577" s="302" t="s">
        <v>25</v>
      </c>
      <c r="J5577" s="302" t="s">
        <v>25</v>
      </c>
      <c r="K5577" s="103"/>
      <c r="L5577" s="114"/>
      <c r="M5577" s="114"/>
      <c r="N5577" s="103"/>
      <c r="O5577" s="103" t="s">
        <v>17</v>
      </c>
    </row>
    <row r="5578" spans="1:15" ht="22.5" hidden="1">
      <c r="A5578" s="103">
        <f>MAX(A$3:A5577)+1</f>
        <v>5252</v>
      </c>
      <c r="B5578" s="103">
        <v>331603046</v>
      </c>
      <c r="C5578" s="315" t="s">
        <v>9410</v>
      </c>
      <c r="D5578" s="286"/>
      <c r="E5578" s="103"/>
      <c r="F5578" s="114" t="s">
        <v>36</v>
      </c>
      <c r="G5578" s="114" t="s">
        <v>32</v>
      </c>
      <c r="H5578" s="302" t="s">
        <v>25</v>
      </c>
      <c r="I5578" s="302" t="s">
        <v>25</v>
      </c>
      <c r="J5578" s="302" t="s">
        <v>25</v>
      </c>
      <c r="K5578" s="103"/>
      <c r="L5578" s="114"/>
      <c r="M5578" s="114"/>
      <c r="N5578" s="103"/>
      <c r="O5578" s="103" t="s">
        <v>17</v>
      </c>
    </row>
    <row r="5579" spans="1:15" ht="22.5" hidden="1">
      <c r="A5579" s="103">
        <f>MAX(A$3:A5578)+1</f>
        <v>5253</v>
      </c>
      <c r="B5579" s="103">
        <v>331603047</v>
      </c>
      <c r="C5579" s="315" t="s">
        <v>9411</v>
      </c>
      <c r="D5579" s="286"/>
      <c r="E5579" s="103"/>
      <c r="F5579" s="114" t="s">
        <v>31</v>
      </c>
      <c r="G5579" s="114" t="s">
        <v>32</v>
      </c>
      <c r="H5579" s="302" t="s">
        <v>25</v>
      </c>
      <c r="I5579" s="302" t="s">
        <v>25</v>
      </c>
      <c r="J5579" s="302" t="s">
        <v>25</v>
      </c>
      <c r="K5579" s="103"/>
      <c r="L5579" s="114"/>
      <c r="M5579" s="114"/>
      <c r="N5579" s="103"/>
      <c r="O5579" s="103" t="s">
        <v>17</v>
      </c>
    </row>
    <row r="5580" spans="1:15" ht="22.5" hidden="1">
      <c r="A5580" s="103">
        <f>MAX(A$3:A5579)+1</f>
        <v>5254</v>
      </c>
      <c r="B5580" s="103">
        <v>331603048</v>
      </c>
      <c r="C5580" s="315" t="s">
        <v>9412</v>
      </c>
      <c r="D5580" s="286"/>
      <c r="E5580" s="103"/>
      <c r="F5580" s="114" t="s">
        <v>36</v>
      </c>
      <c r="G5580" s="114" t="s">
        <v>32</v>
      </c>
      <c r="H5580" s="302" t="s">
        <v>25</v>
      </c>
      <c r="I5580" s="302" t="s">
        <v>25</v>
      </c>
      <c r="J5580" s="302" t="s">
        <v>25</v>
      </c>
      <c r="K5580" s="103"/>
      <c r="L5580" s="114"/>
      <c r="M5580" s="114"/>
      <c r="N5580" s="103"/>
      <c r="O5580" s="103" t="s">
        <v>17</v>
      </c>
    </row>
    <row r="5581" spans="1:15" s="87" customFormat="1" ht="22.5" hidden="1">
      <c r="A5581" s="103"/>
      <c r="B5581" s="103">
        <v>331604</v>
      </c>
      <c r="C5581" s="103" t="s">
        <v>9413</v>
      </c>
      <c r="D5581" s="103"/>
      <c r="E5581" s="103"/>
      <c r="F5581" s="114"/>
      <c r="G5581" s="114"/>
      <c r="H5581" s="302" t="s">
        <v>25</v>
      </c>
      <c r="I5581" s="302" t="s">
        <v>25</v>
      </c>
      <c r="J5581" s="302" t="s">
        <v>25</v>
      </c>
      <c r="K5581" s="103"/>
      <c r="L5581" s="114"/>
      <c r="M5581" s="114"/>
      <c r="N5581" s="103"/>
      <c r="O5581" s="103" t="s">
        <v>17</v>
      </c>
    </row>
    <row r="5582" spans="1:15" ht="22.5" hidden="1">
      <c r="A5582" s="103">
        <f>MAX(A$3:A5581)+1</f>
        <v>5255</v>
      </c>
      <c r="B5582" s="103">
        <v>331604001</v>
      </c>
      <c r="C5582" s="315" t="s">
        <v>9414</v>
      </c>
      <c r="D5582" s="286" t="s">
        <v>9415</v>
      </c>
      <c r="E5582" s="103"/>
      <c r="F5582" s="114" t="s">
        <v>31</v>
      </c>
      <c r="G5582" s="114" t="s">
        <v>9416</v>
      </c>
      <c r="H5582" s="302" t="s">
        <v>25</v>
      </c>
      <c r="I5582" s="302" t="s">
        <v>25</v>
      </c>
      <c r="J5582" s="302" t="s">
        <v>25</v>
      </c>
      <c r="K5582" s="103"/>
      <c r="L5582" s="114"/>
      <c r="M5582" s="114"/>
      <c r="N5582" s="103"/>
      <c r="O5582" s="103" t="s">
        <v>17</v>
      </c>
    </row>
    <row r="5583" spans="1:15" ht="22.5" hidden="1">
      <c r="A5583" s="103">
        <f>MAX(A$3:A5582)+1</f>
        <v>5256</v>
      </c>
      <c r="B5583" s="103" t="s">
        <v>9417</v>
      </c>
      <c r="C5583" s="164" t="s">
        <v>9418</v>
      </c>
      <c r="D5583" s="67"/>
      <c r="E5583" s="103"/>
      <c r="F5583" s="114" t="s">
        <v>31</v>
      </c>
      <c r="G5583" s="114" t="s">
        <v>32</v>
      </c>
      <c r="H5583" s="302" t="s">
        <v>25</v>
      </c>
      <c r="I5583" s="302" t="s">
        <v>25</v>
      </c>
      <c r="J5583" s="302" t="s">
        <v>25</v>
      </c>
      <c r="K5583" s="103"/>
      <c r="L5583" s="114"/>
      <c r="M5583" s="114"/>
      <c r="N5583" s="103"/>
      <c r="O5583" s="103" t="s">
        <v>17</v>
      </c>
    </row>
    <row r="5584" spans="1:15" ht="22.5" hidden="1">
      <c r="A5584" s="103">
        <f>MAX(A$3:A5583)+1</f>
        <v>5257</v>
      </c>
      <c r="B5584" s="103">
        <v>331604002</v>
      </c>
      <c r="C5584" s="315" t="s">
        <v>9419</v>
      </c>
      <c r="D5584" s="286" t="s">
        <v>9420</v>
      </c>
      <c r="E5584" s="103"/>
      <c r="F5584" s="114" t="s">
        <v>31</v>
      </c>
      <c r="G5584" s="114" t="s">
        <v>666</v>
      </c>
      <c r="H5584" s="302" t="s">
        <v>25</v>
      </c>
      <c r="I5584" s="302" t="s">
        <v>25</v>
      </c>
      <c r="J5584" s="302" t="s">
        <v>25</v>
      </c>
      <c r="K5584" s="103"/>
      <c r="L5584" s="114"/>
      <c r="M5584" s="114"/>
      <c r="N5584" s="103"/>
      <c r="O5584" s="103" t="s">
        <v>17</v>
      </c>
    </row>
    <row r="5585" spans="1:15" ht="22.5" hidden="1">
      <c r="A5585" s="103">
        <f>MAX(A$3:A5584)+1</f>
        <v>5258</v>
      </c>
      <c r="B5585" s="103">
        <v>331604003</v>
      </c>
      <c r="C5585" s="315" t="s">
        <v>9421</v>
      </c>
      <c r="D5585" s="286"/>
      <c r="E5585" s="103" t="s">
        <v>9422</v>
      </c>
      <c r="F5585" s="114" t="s">
        <v>23</v>
      </c>
      <c r="G5585" s="114" t="s">
        <v>6452</v>
      </c>
      <c r="H5585" s="302" t="s">
        <v>25</v>
      </c>
      <c r="I5585" s="302" t="s">
        <v>25</v>
      </c>
      <c r="J5585" s="302" t="s">
        <v>25</v>
      </c>
      <c r="K5585" s="103"/>
      <c r="L5585" s="114"/>
      <c r="M5585" s="114"/>
      <c r="N5585" s="103"/>
      <c r="O5585" s="103" t="s">
        <v>17</v>
      </c>
    </row>
    <row r="5586" spans="1:15" ht="22.5" hidden="1">
      <c r="A5586" s="103">
        <f>MAX(A$3:A5585)+1</f>
        <v>5259</v>
      </c>
      <c r="B5586" s="103">
        <v>331604004</v>
      </c>
      <c r="C5586" s="315" t="s">
        <v>9423</v>
      </c>
      <c r="D5586" s="286"/>
      <c r="E5586" s="103" t="s">
        <v>9422</v>
      </c>
      <c r="F5586" s="114" t="s">
        <v>23</v>
      </c>
      <c r="G5586" s="114" t="s">
        <v>32</v>
      </c>
      <c r="H5586" s="302" t="s">
        <v>25</v>
      </c>
      <c r="I5586" s="302" t="s">
        <v>25</v>
      </c>
      <c r="J5586" s="302" t="s">
        <v>25</v>
      </c>
      <c r="K5586" s="103"/>
      <c r="L5586" s="114"/>
      <c r="M5586" s="114"/>
      <c r="N5586" s="103"/>
      <c r="O5586" s="103" t="s">
        <v>17</v>
      </c>
    </row>
    <row r="5587" spans="1:15" ht="22.5" hidden="1">
      <c r="A5587" s="103">
        <f>MAX(A$3:A5586)+1</f>
        <v>5260</v>
      </c>
      <c r="B5587" s="103">
        <v>331604005</v>
      </c>
      <c r="C5587" s="315" t="s">
        <v>9424</v>
      </c>
      <c r="D5587" s="286" t="s">
        <v>9425</v>
      </c>
      <c r="E5587" s="103"/>
      <c r="F5587" s="114" t="s">
        <v>3112</v>
      </c>
      <c r="G5587" s="114" t="s">
        <v>32</v>
      </c>
      <c r="H5587" s="302" t="s">
        <v>25</v>
      </c>
      <c r="I5587" s="302" t="s">
        <v>25</v>
      </c>
      <c r="J5587" s="302" t="s">
        <v>25</v>
      </c>
      <c r="K5587" s="105" t="s">
        <v>5969</v>
      </c>
      <c r="L5587" s="114"/>
      <c r="M5587" s="114"/>
      <c r="N5587" s="103"/>
      <c r="O5587" s="103" t="s">
        <v>17</v>
      </c>
    </row>
    <row r="5588" spans="1:15" ht="22.5" hidden="1">
      <c r="A5588" s="103">
        <f>MAX(A$3:A5587)+1</f>
        <v>5261</v>
      </c>
      <c r="B5588" s="103">
        <v>331604006</v>
      </c>
      <c r="C5588" s="315" t="s">
        <v>9426</v>
      </c>
      <c r="D5588" s="286" t="s">
        <v>9427</v>
      </c>
      <c r="E5588" s="103"/>
      <c r="F5588" s="114" t="s">
        <v>23</v>
      </c>
      <c r="G5588" s="114" t="s">
        <v>6452</v>
      </c>
      <c r="H5588" s="302" t="s">
        <v>25</v>
      </c>
      <c r="I5588" s="302" t="s">
        <v>25</v>
      </c>
      <c r="J5588" s="302" t="s">
        <v>25</v>
      </c>
      <c r="K5588" s="103"/>
      <c r="L5588" s="114"/>
      <c r="M5588" s="114"/>
      <c r="N5588" s="103"/>
      <c r="O5588" s="103" t="s">
        <v>17</v>
      </c>
    </row>
    <row r="5589" spans="1:15" ht="22.5" hidden="1">
      <c r="A5589" s="103">
        <f>MAX(A$3:A5588)+1</f>
        <v>5262</v>
      </c>
      <c r="B5589" s="342">
        <v>331604007</v>
      </c>
      <c r="C5589" s="315" t="s">
        <v>9428</v>
      </c>
      <c r="D5589" s="286" t="s">
        <v>9429</v>
      </c>
      <c r="E5589" s="103"/>
      <c r="F5589" s="114"/>
      <c r="G5589" s="114" t="s">
        <v>32</v>
      </c>
      <c r="H5589" s="302" t="s">
        <v>25</v>
      </c>
      <c r="I5589" s="302" t="s">
        <v>25</v>
      </c>
      <c r="J5589" s="302" t="s">
        <v>25</v>
      </c>
      <c r="K5589" s="103"/>
      <c r="L5589" s="114"/>
      <c r="M5589" s="114"/>
      <c r="N5589" s="103"/>
      <c r="O5589" s="103" t="s">
        <v>17</v>
      </c>
    </row>
    <row r="5590" spans="1:15" ht="22.5" hidden="1">
      <c r="A5590" s="103">
        <f>MAX(A$3:A5589)+1</f>
        <v>5263</v>
      </c>
      <c r="B5590" s="103">
        <v>331604008</v>
      </c>
      <c r="C5590" s="315" t="s">
        <v>9430</v>
      </c>
      <c r="D5590" s="286" t="s">
        <v>9431</v>
      </c>
      <c r="E5590" s="103" t="s">
        <v>6684</v>
      </c>
      <c r="F5590" s="114" t="s">
        <v>23</v>
      </c>
      <c r="G5590" s="114" t="s">
        <v>32</v>
      </c>
      <c r="H5590" s="302" t="s">
        <v>25</v>
      </c>
      <c r="I5590" s="302" t="s">
        <v>25</v>
      </c>
      <c r="J5590" s="302" t="s">
        <v>25</v>
      </c>
      <c r="K5590" s="103"/>
      <c r="L5590" s="114"/>
      <c r="M5590" s="114"/>
      <c r="N5590" s="103"/>
      <c r="O5590" s="103" t="s">
        <v>17</v>
      </c>
    </row>
    <row r="5591" spans="1:15" ht="22.5" hidden="1">
      <c r="A5591" s="103">
        <f>MAX(A$3:A5590)+1</f>
        <v>5264</v>
      </c>
      <c r="B5591" s="103">
        <v>331604009</v>
      </c>
      <c r="C5591" s="315" t="s">
        <v>9432</v>
      </c>
      <c r="D5591" s="286" t="s">
        <v>9433</v>
      </c>
      <c r="E5591" s="103" t="s">
        <v>6684</v>
      </c>
      <c r="F5591" s="114" t="s">
        <v>23</v>
      </c>
      <c r="G5591" s="114" t="s">
        <v>32</v>
      </c>
      <c r="H5591" s="302" t="s">
        <v>25</v>
      </c>
      <c r="I5591" s="302" t="s">
        <v>25</v>
      </c>
      <c r="J5591" s="302" t="s">
        <v>25</v>
      </c>
      <c r="K5591" s="103"/>
      <c r="L5591" s="114"/>
      <c r="M5591" s="114"/>
      <c r="N5591" s="103"/>
      <c r="O5591" s="103" t="s">
        <v>17</v>
      </c>
    </row>
    <row r="5592" spans="1:15" ht="22.5" hidden="1">
      <c r="A5592" s="103">
        <f>MAX(A$3:A5591)+1</f>
        <v>5265</v>
      </c>
      <c r="B5592" s="103">
        <v>331604010</v>
      </c>
      <c r="C5592" s="315" t="s">
        <v>9434</v>
      </c>
      <c r="D5592" s="103"/>
      <c r="E5592" s="103" t="s">
        <v>9435</v>
      </c>
      <c r="F5592" s="114" t="s">
        <v>23</v>
      </c>
      <c r="G5592" s="114" t="s">
        <v>32</v>
      </c>
      <c r="H5592" s="302" t="s">
        <v>25</v>
      </c>
      <c r="I5592" s="302" t="s">
        <v>25</v>
      </c>
      <c r="J5592" s="302" t="s">
        <v>25</v>
      </c>
      <c r="K5592" s="103"/>
      <c r="L5592" s="114"/>
      <c r="M5592" s="114"/>
      <c r="N5592" s="103"/>
      <c r="O5592" s="103" t="s">
        <v>17</v>
      </c>
    </row>
    <row r="5593" spans="1:15" ht="22.5" hidden="1">
      <c r="A5593" s="103">
        <f>MAX(A$3:A5592)+1</f>
        <v>5266</v>
      </c>
      <c r="B5593" s="103">
        <v>331604011</v>
      </c>
      <c r="C5593" s="103" t="s">
        <v>9436</v>
      </c>
      <c r="D5593" s="103"/>
      <c r="E5593" s="103"/>
      <c r="F5593" s="114" t="s">
        <v>23</v>
      </c>
      <c r="G5593" s="114" t="s">
        <v>6452</v>
      </c>
      <c r="H5593" s="302" t="s">
        <v>56</v>
      </c>
      <c r="I5593" s="302" t="s">
        <v>56</v>
      </c>
      <c r="J5593" s="302" t="s">
        <v>56</v>
      </c>
      <c r="K5593" s="103" t="s">
        <v>649</v>
      </c>
      <c r="L5593" s="114"/>
      <c r="M5593" s="114"/>
      <c r="N5593" s="103"/>
      <c r="O5593" s="103" t="s">
        <v>17</v>
      </c>
    </row>
    <row r="5594" spans="1:15" ht="22.5" hidden="1">
      <c r="A5594" s="103">
        <f>MAX(A$3:A5593)+1</f>
        <v>5267</v>
      </c>
      <c r="B5594" s="103">
        <v>331604012</v>
      </c>
      <c r="C5594" s="315" t="s">
        <v>9437</v>
      </c>
      <c r="D5594" s="103"/>
      <c r="E5594" s="103"/>
      <c r="F5594" s="114" t="s">
        <v>3112</v>
      </c>
      <c r="G5594" s="114" t="s">
        <v>6452</v>
      </c>
      <c r="H5594" s="302" t="s">
        <v>25</v>
      </c>
      <c r="I5594" s="302" t="s">
        <v>25</v>
      </c>
      <c r="J5594" s="302" t="s">
        <v>25</v>
      </c>
      <c r="K5594" s="105" t="s">
        <v>5969</v>
      </c>
      <c r="L5594" s="114"/>
      <c r="M5594" s="114"/>
      <c r="N5594" s="103"/>
      <c r="O5594" s="103" t="s">
        <v>17</v>
      </c>
    </row>
    <row r="5595" spans="1:15" ht="22.5" hidden="1">
      <c r="A5595" s="103">
        <f>MAX(A$3:A5594)+1</f>
        <v>5268</v>
      </c>
      <c r="B5595" s="103">
        <v>331604013</v>
      </c>
      <c r="C5595" s="315" t="s">
        <v>9438</v>
      </c>
      <c r="D5595" s="286" t="s">
        <v>9439</v>
      </c>
      <c r="E5595" s="103" t="s">
        <v>6684</v>
      </c>
      <c r="F5595" s="114" t="s">
        <v>23</v>
      </c>
      <c r="G5595" s="114" t="s">
        <v>6452</v>
      </c>
      <c r="H5595" s="302" t="s">
        <v>25</v>
      </c>
      <c r="I5595" s="302" t="s">
        <v>25</v>
      </c>
      <c r="J5595" s="302" t="s">
        <v>25</v>
      </c>
      <c r="K5595" s="103"/>
      <c r="L5595" s="114"/>
      <c r="M5595" s="114"/>
      <c r="N5595" s="103"/>
      <c r="O5595" s="103" t="s">
        <v>17</v>
      </c>
    </row>
    <row r="5596" spans="1:15" ht="22.5" hidden="1">
      <c r="A5596" s="103">
        <f>MAX(A$3:A5595)+1</f>
        <v>5269</v>
      </c>
      <c r="B5596" s="103">
        <v>331604014</v>
      </c>
      <c r="C5596" s="315" t="s">
        <v>9440</v>
      </c>
      <c r="D5596" s="286" t="s">
        <v>9441</v>
      </c>
      <c r="E5596" s="103"/>
      <c r="F5596" s="114" t="s">
        <v>23</v>
      </c>
      <c r="G5596" s="114" t="s">
        <v>9442</v>
      </c>
      <c r="H5596" s="302" t="s">
        <v>56</v>
      </c>
      <c r="I5596" s="302" t="s">
        <v>56</v>
      </c>
      <c r="J5596" s="302" t="s">
        <v>56</v>
      </c>
      <c r="K5596" s="103" t="s">
        <v>649</v>
      </c>
      <c r="L5596" s="114"/>
      <c r="M5596" s="114"/>
      <c r="N5596" s="103"/>
      <c r="O5596" s="103" t="s">
        <v>17</v>
      </c>
    </row>
    <row r="5597" spans="1:15" ht="22.5" hidden="1">
      <c r="A5597" s="103">
        <f>MAX(A$3:A5596)+1</f>
        <v>5270</v>
      </c>
      <c r="B5597" s="103">
        <v>331604015</v>
      </c>
      <c r="C5597" s="315" t="s">
        <v>9443</v>
      </c>
      <c r="D5597" s="286"/>
      <c r="E5597" s="103"/>
      <c r="F5597" s="114" t="s">
        <v>3112</v>
      </c>
      <c r="G5597" s="114" t="s">
        <v>9444</v>
      </c>
      <c r="H5597" s="302" t="s">
        <v>25</v>
      </c>
      <c r="I5597" s="302" t="s">
        <v>25</v>
      </c>
      <c r="J5597" s="302" t="s">
        <v>25</v>
      </c>
      <c r="K5597" s="105" t="s">
        <v>5969</v>
      </c>
      <c r="L5597" s="114"/>
      <c r="M5597" s="114"/>
      <c r="N5597" s="103"/>
      <c r="O5597" s="103" t="s">
        <v>17</v>
      </c>
    </row>
    <row r="5598" spans="1:15" ht="22.5" hidden="1">
      <c r="A5598" s="103">
        <f>MAX(A$3:A5597)+1</f>
        <v>5271</v>
      </c>
      <c r="B5598" s="103" t="s">
        <v>9445</v>
      </c>
      <c r="C5598" s="181" t="s">
        <v>9446</v>
      </c>
      <c r="D5598" s="286"/>
      <c r="E5598" s="103"/>
      <c r="F5598" s="114" t="s">
        <v>23</v>
      </c>
      <c r="G5598" s="114" t="s">
        <v>9447</v>
      </c>
      <c r="H5598" s="302" t="s">
        <v>25</v>
      </c>
      <c r="I5598" s="302" t="s">
        <v>25</v>
      </c>
      <c r="J5598" s="302" t="s">
        <v>25</v>
      </c>
      <c r="K5598" s="244" t="s">
        <v>9446</v>
      </c>
      <c r="L5598" s="114"/>
      <c r="M5598" s="114"/>
      <c r="N5598" s="103"/>
      <c r="O5598" s="103" t="s">
        <v>17</v>
      </c>
    </row>
    <row r="5599" spans="1:15" ht="22.5" hidden="1">
      <c r="A5599" s="103">
        <f>MAX(A$3:A5598)+1</f>
        <v>5272</v>
      </c>
      <c r="B5599" s="103">
        <v>331604016</v>
      </c>
      <c r="C5599" s="315" t="s">
        <v>9448</v>
      </c>
      <c r="D5599" s="286"/>
      <c r="E5599" s="103"/>
      <c r="F5599" s="114" t="s">
        <v>31</v>
      </c>
      <c r="G5599" s="114" t="s">
        <v>32</v>
      </c>
      <c r="H5599" s="302" t="s">
        <v>25</v>
      </c>
      <c r="I5599" s="302" t="s">
        <v>25</v>
      </c>
      <c r="J5599" s="302" t="s">
        <v>25</v>
      </c>
      <c r="K5599" s="103"/>
      <c r="L5599" s="114"/>
      <c r="M5599" s="114"/>
      <c r="N5599" s="103"/>
      <c r="O5599" s="103" t="s">
        <v>17</v>
      </c>
    </row>
    <row r="5600" spans="1:15" ht="22.5" hidden="1">
      <c r="A5600" s="103">
        <f>MAX(A$3:A5599)+1</f>
        <v>5273</v>
      </c>
      <c r="B5600" s="103">
        <v>331604017</v>
      </c>
      <c r="C5600" s="315" t="s">
        <v>9449</v>
      </c>
      <c r="D5600" s="286" t="s">
        <v>9431</v>
      </c>
      <c r="E5600" s="103"/>
      <c r="F5600" s="114" t="s">
        <v>3112</v>
      </c>
      <c r="G5600" s="114" t="s">
        <v>6452</v>
      </c>
      <c r="H5600" s="302" t="s">
        <v>25</v>
      </c>
      <c r="I5600" s="302" t="s">
        <v>25</v>
      </c>
      <c r="J5600" s="302" t="s">
        <v>25</v>
      </c>
      <c r="K5600" s="105" t="s">
        <v>5969</v>
      </c>
      <c r="L5600" s="114"/>
      <c r="M5600" s="114"/>
      <c r="N5600" s="103"/>
      <c r="O5600" s="103" t="s">
        <v>17</v>
      </c>
    </row>
    <row r="5601" spans="1:15" ht="22.5" hidden="1">
      <c r="A5601" s="103">
        <f>MAX(A$3:A5600)+1</f>
        <v>5274</v>
      </c>
      <c r="B5601" s="103">
        <v>331604018</v>
      </c>
      <c r="C5601" s="315" t="s">
        <v>9450</v>
      </c>
      <c r="D5601" s="286"/>
      <c r="E5601" s="103"/>
      <c r="F5601" s="114" t="s">
        <v>23</v>
      </c>
      <c r="G5601" s="114" t="s">
        <v>9451</v>
      </c>
      <c r="H5601" s="302" t="s">
        <v>25</v>
      </c>
      <c r="I5601" s="302" t="s">
        <v>25</v>
      </c>
      <c r="J5601" s="302" t="s">
        <v>25</v>
      </c>
      <c r="K5601" s="103"/>
      <c r="L5601" s="114"/>
      <c r="M5601" s="114"/>
      <c r="N5601" s="103"/>
      <c r="O5601" s="103" t="s">
        <v>17</v>
      </c>
    </row>
    <row r="5602" spans="1:15" ht="22.5" hidden="1">
      <c r="A5602" s="103">
        <f>MAX(A$3:A5601)+1</f>
        <v>5275</v>
      </c>
      <c r="B5602" s="103">
        <v>331604019</v>
      </c>
      <c r="C5602" s="315" t="s">
        <v>9452</v>
      </c>
      <c r="D5602" s="286" t="s">
        <v>9453</v>
      </c>
      <c r="E5602" s="103"/>
      <c r="F5602" s="114" t="s">
        <v>31</v>
      </c>
      <c r="G5602" s="114" t="s">
        <v>666</v>
      </c>
      <c r="H5602" s="302" t="s">
        <v>25</v>
      </c>
      <c r="I5602" s="302" t="s">
        <v>25</v>
      </c>
      <c r="J5602" s="302" t="s">
        <v>25</v>
      </c>
      <c r="K5602" s="103"/>
      <c r="L5602" s="114"/>
      <c r="M5602" s="114"/>
      <c r="N5602" s="103"/>
      <c r="O5602" s="103" t="s">
        <v>17</v>
      </c>
    </row>
    <row r="5603" spans="1:15" ht="22.5" hidden="1">
      <c r="A5603" s="103">
        <f>MAX(A$3:A5602)+1</f>
        <v>5276</v>
      </c>
      <c r="B5603" s="103">
        <v>331604020</v>
      </c>
      <c r="C5603" s="315" t="s">
        <v>9454</v>
      </c>
      <c r="D5603" s="286" t="s">
        <v>9455</v>
      </c>
      <c r="E5603" s="103"/>
      <c r="F5603" s="114" t="s">
        <v>31</v>
      </c>
      <c r="G5603" s="114" t="s">
        <v>666</v>
      </c>
      <c r="H5603" s="302" t="s">
        <v>25</v>
      </c>
      <c r="I5603" s="302" t="s">
        <v>25</v>
      </c>
      <c r="J5603" s="302" t="s">
        <v>25</v>
      </c>
      <c r="K5603" s="103"/>
      <c r="L5603" s="114"/>
      <c r="M5603" s="114"/>
      <c r="N5603" s="103"/>
      <c r="O5603" s="103" t="s">
        <v>17</v>
      </c>
    </row>
    <row r="5604" spans="1:15" ht="22.5" hidden="1">
      <c r="A5604" s="103">
        <f>MAX(A$3:A5603)+1</f>
        <v>5277</v>
      </c>
      <c r="B5604" s="103">
        <v>331604021</v>
      </c>
      <c r="C5604" s="315" t="s">
        <v>9456</v>
      </c>
      <c r="D5604" s="286" t="s">
        <v>9457</v>
      </c>
      <c r="E5604" s="103"/>
      <c r="F5604" s="114" t="s">
        <v>23</v>
      </c>
      <c r="G5604" s="114" t="s">
        <v>4044</v>
      </c>
      <c r="H5604" s="302" t="s">
        <v>56</v>
      </c>
      <c r="I5604" s="302" t="s">
        <v>56</v>
      </c>
      <c r="J5604" s="302" t="s">
        <v>56</v>
      </c>
      <c r="K5604" s="103" t="s">
        <v>649</v>
      </c>
      <c r="L5604" s="114"/>
      <c r="M5604" s="114"/>
      <c r="N5604" s="103"/>
      <c r="O5604" s="103" t="s">
        <v>17</v>
      </c>
    </row>
    <row r="5605" spans="1:15" ht="22.5" hidden="1">
      <c r="A5605" s="103">
        <f>MAX(A$3:A5604)+1</f>
        <v>5278</v>
      </c>
      <c r="B5605" s="103">
        <v>331604022</v>
      </c>
      <c r="C5605" s="315" t="s">
        <v>9458</v>
      </c>
      <c r="D5605" s="103"/>
      <c r="E5605" s="103"/>
      <c r="F5605" s="114" t="s">
        <v>23</v>
      </c>
      <c r="G5605" s="114" t="s">
        <v>9459</v>
      </c>
      <c r="H5605" s="302" t="s">
        <v>25</v>
      </c>
      <c r="I5605" s="302" t="s">
        <v>25</v>
      </c>
      <c r="J5605" s="302" t="s">
        <v>25</v>
      </c>
      <c r="K5605" s="103" t="s">
        <v>9460</v>
      </c>
      <c r="L5605" s="114"/>
      <c r="M5605" s="114"/>
      <c r="N5605" s="103"/>
      <c r="O5605" s="103" t="s">
        <v>17</v>
      </c>
    </row>
    <row r="5606" spans="1:15" ht="22.5" hidden="1">
      <c r="A5606" s="103">
        <f>MAX(A$3:A5605)+1</f>
        <v>5279</v>
      </c>
      <c r="B5606" s="103">
        <v>331604023</v>
      </c>
      <c r="C5606" s="315" t="s">
        <v>9461</v>
      </c>
      <c r="D5606" s="286" t="s">
        <v>9462</v>
      </c>
      <c r="E5606" s="103"/>
      <c r="F5606" s="114" t="s">
        <v>23</v>
      </c>
      <c r="G5606" s="114" t="s">
        <v>666</v>
      </c>
      <c r="H5606" s="302" t="s">
        <v>56</v>
      </c>
      <c r="I5606" s="302" t="s">
        <v>56</v>
      </c>
      <c r="J5606" s="302" t="s">
        <v>56</v>
      </c>
      <c r="K5606" s="103" t="s">
        <v>649</v>
      </c>
      <c r="L5606" s="114"/>
      <c r="M5606" s="114"/>
      <c r="N5606" s="103"/>
      <c r="O5606" s="103" t="s">
        <v>17</v>
      </c>
    </row>
    <row r="5607" spans="1:15" ht="22.5" hidden="1">
      <c r="A5607" s="103">
        <f>MAX(A$3:A5606)+1</f>
        <v>5280</v>
      </c>
      <c r="B5607" s="103">
        <v>331604024</v>
      </c>
      <c r="C5607" s="315" t="s">
        <v>9463</v>
      </c>
      <c r="D5607" s="286" t="s">
        <v>9464</v>
      </c>
      <c r="E5607" s="103"/>
      <c r="F5607" s="114" t="s">
        <v>31</v>
      </c>
      <c r="G5607" s="114" t="s">
        <v>666</v>
      </c>
      <c r="H5607" s="302" t="s">
        <v>25</v>
      </c>
      <c r="I5607" s="302" t="s">
        <v>25</v>
      </c>
      <c r="J5607" s="302" t="s">
        <v>25</v>
      </c>
      <c r="K5607" s="103"/>
      <c r="L5607" s="114"/>
      <c r="M5607" s="114"/>
      <c r="N5607" s="103"/>
      <c r="O5607" s="103" t="s">
        <v>17</v>
      </c>
    </row>
    <row r="5608" spans="1:15" ht="22.5" hidden="1">
      <c r="A5608" s="103">
        <f>MAX(A$3:A5607)+1</f>
        <v>5281</v>
      </c>
      <c r="B5608" s="103">
        <v>331604025</v>
      </c>
      <c r="C5608" s="315" t="s">
        <v>9465</v>
      </c>
      <c r="D5608" s="286" t="s">
        <v>9466</v>
      </c>
      <c r="E5608" s="103"/>
      <c r="F5608" s="114" t="s">
        <v>31</v>
      </c>
      <c r="G5608" s="114" t="s">
        <v>666</v>
      </c>
      <c r="H5608" s="302" t="s">
        <v>25</v>
      </c>
      <c r="I5608" s="302" t="s">
        <v>25</v>
      </c>
      <c r="J5608" s="302" t="s">
        <v>25</v>
      </c>
      <c r="K5608" s="103"/>
      <c r="L5608" s="114"/>
      <c r="M5608" s="114"/>
      <c r="N5608" s="103"/>
      <c r="O5608" s="103" t="s">
        <v>17</v>
      </c>
    </row>
    <row r="5609" spans="1:15" ht="22.5" hidden="1">
      <c r="A5609" s="103">
        <f>MAX(A$3:A5608)+1</f>
        <v>5282</v>
      </c>
      <c r="B5609" s="103">
        <v>331604026</v>
      </c>
      <c r="C5609" s="315" t="s">
        <v>9467</v>
      </c>
      <c r="D5609" s="286" t="s">
        <v>9468</v>
      </c>
      <c r="E5609" s="103"/>
      <c r="F5609" s="114" t="s">
        <v>31</v>
      </c>
      <c r="G5609" s="114" t="s">
        <v>666</v>
      </c>
      <c r="H5609" s="302" t="s">
        <v>25</v>
      </c>
      <c r="I5609" s="302" t="s">
        <v>25</v>
      </c>
      <c r="J5609" s="302" t="s">
        <v>25</v>
      </c>
      <c r="K5609" s="103"/>
      <c r="L5609" s="114"/>
      <c r="M5609" s="114"/>
      <c r="N5609" s="103"/>
      <c r="O5609" s="103" t="s">
        <v>17</v>
      </c>
    </row>
    <row r="5610" spans="1:15" ht="22.5" hidden="1">
      <c r="A5610" s="103">
        <f>MAX(A$3:A5609)+1</f>
        <v>5283</v>
      </c>
      <c r="B5610" s="103">
        <v>331604027</v>
      </c>
      <c r="C5610" s="315" t="s">
        <v>9469</v>
      </c>
      <c r="D5610" s="286"/>
      <c r="E5610" s="103"/>
      <c r="F5610" s="114" t="s">
        <v>31</v>
      </c>
      <c r="G5610" s="114" t="s">
        <v>32</v>
      </c>
      <c r="H5610" s="302" t="s">
        <v>25</v>
      </c>
      <c r="I5610" s="302" t="s">
        <v>25</v>
      </c>
      <c r="J5610" s="302" t="s">
        <v>25</v>
      </c>
      <c r="K5610" s="103"/>
      <c r="L5610" s="114"/>
      <c r="M5610" s="114"/>
      <c r="N5610" s="103"/>
      <c r="O5610" s="103" t="s">
        <v>17</v>
      </c>
    </row>
    <row r="5611" spans="1:15" ht="22.5" hidden="1">
      <c r="A5611" s="103">
        <f>MAX(A$3:A5610)+1</f>
        <v>5284</v>
      </c>
      <c r="B5611" s="103">
        <v>331604028</v>
      </c>
      <c r="C5611" s="315" t="s">
        <v>9470</v>
      </c>
      <c r="D5611" s="286" t="s">
        <v>9471</v>
      </c>
      <c r="E5611" s="103"/>
      <c r="F5611" s="114" t="s">
        <v>36</v>
      </c>
      <c r="G5611" s="114" t="s">
        <v>32</v>
      </c>
      <c r="H5611" s="302" t="s">
        <v>25</v>
      </c>
      <c r="I5611" s="302" t="s">
        <v>25</v>
      </c>
      <c r="J5611" s="302" t="s">
        <v>25</v>
      </c>
      <c r="K5611" s="103"/>
      <c r="L5611" s="114"/>
      <c r="M5611" s="114"/>
      <c r="N5611" s="103"/>
      <c r="O5611" s="103" t="s">
        <v>17</v>
      </c>
    </row>
    <row r="5612" spans="1:15" ht="22.5" hidden="1">
      <c r="A5612" s="103">
        <f>MAX(A$3:A5611)+1</f>
        <v>5285</v>
      </c>
      <c r="B5612" s="103">
        <v>331604029</v>
      </c>
      <c r="C5612" s="315" t="s">
        <v>9472</v>
      </c>
      <c r="D5612" s="286" t="s">
        <v>9471</v>
      </c>
      <c r="E5612" s="103"/>
      <c r="F5612" s="114" t="s">
        <v>36</v>
      </c>
      <c r="G5612" s="114" t="s">
        <v>32</v>
      </c>
      <c r="H5612" s="302" t="s">
        <v>25</v>
      </c>
      <c r="I5612" s="302" t="s">
        <v>25</v>
      </c>
      <c r="J5612" s="302" t="s">
        <v>25</v>
      </c>
      <c r="K5612" s="103"/>
      <c r="L5612" s="114"/>
      <c r="M5612" s="114"/>
      <c r="N5612" s="103"/>
      <c r="O5612" s="103" t="s">
        <v>17</v>
      </c>
    </row>
    <row r="5613" spans="1:15" ht="22.5" hidden="1">
      <c r="A5613" s="103">
        <f>MAX(A$3:A5612)+1</f>
        <v>5286</v>
      </c>
      <c r="B5613" s="103">
        <v>331604030</v>
      </c>
      <c r="C5613" s="315" t="s">
        <v>9473</v>
      </c>
      <c r="D5613" s="286" t="s">
        <v>9471</v>
      </c>
      <c r="E5613" s="103"/>
      <c r="F5613" s="114" t="s">
        <v>36</v>
      </c>
      <c r="G5613" s="114" t="s">
        <v>32</v>
      </c>
      <c r="H5613" s="302" t="s">
        <v>25</v>
      </c>
      <c r="I5613" s="302" t="s">
        <v>25</v>
      </c>
      <c r="J5613" s="302" t="s">
        <v>25</v>
      </c>
      <c r="K5613" s="103"/>
      <c r="L5613" s="114"/>
      <c r="M5613" s="114"/>
      <c r="N5613" s="103"/>
      <c r="O5613" s="103" t="s">
        <v>17</v>
      </c>
    </row>
    <row r="5614" spans="1:15" ht="22.5" hidden="1">
      <c r="A5614" s="103">
        <f>MAX(A$3:A5613)+1</f>
        <v>5287</v>
      </c>
      <c r="B5614" s="103">
        <v>331604031</v>
      </c>
      <c r="C5614" s="315" t="s">
        <v>9474</v>
      </c>
      <c r="D5614" s="286" t="s">
        <v>9471</v>
      </c>
      <c r="E5614" s="103"/>
      <c r="F5614" s="114" t="s">
        <v>36</v>
      </c>
      <c r="G5614" s="114" t="s">
        <v>32</v>
      </c>
      <c r="H5614" s="302" t="s">
        <v>25</v>
      </c>
      <c r="I5614" s="302" t="s">
        <v>25</v>
      </c>
      <c r="J5614" s="302" t="s">
        <v>25</v>
      </c>
      <c r="K5614" s="103"/>
      <c r="L5614" s="114"/>
      <c r="M5614" s="114"/>
      <c r="N5614" s="103"/>
      <c r="O5614" s="103" t="s">
        <v>17</v>
      </c>
    </row>
    <row r="5615" spans="1:15" ht="22.5" hidden="1">
      <c r="A5615" s="103">
        <f>MAX(A$3:A5614)+1</f>
        <v>5288</v>
      </c>
      <c r="B5615" s="103">
        <v>331604032</v>
      </c>
      <c r="C5615" s="315" t="s">
        <v>9475</v>
      </c>
      <c r="D5615" s="286"/>
      <c r="E5615" s="103"/>
      <c r="F5615" s="114" t="s">
        <v>36</v>
      </c>
      <c r="G5615" s="114" t="s">
        <v>32</v>
      </c>
      <c r="H5615" s="302" t="s">
        <v>25</v>
      </c>
      <c r="I5615" s="302" t="s">
        <v>25</v>
      </c>
      <c r="J5615" s="302" t="s">
        <v>25</v>
      </c>
      <c r="K5615" s="103"/>
      <c r="L5615" s="114"/>
      <c r="M5615" s="114"/>
      <c r="N5615" s="103"/>
      <c r="O5615" s="103" t="s">
        <v>17</v>
      </c>
    </row>
    <row r="5616" spans="1:15" ht="22.5" hidden="1">
      <c r="A5616" s="103">
        <f>MAX(A$3:A5615)+1</f>
        <v>5289</v>
      </c>
      <c r="B5616" s="103">
        <v>331604033</v>
      </c>
      <c r="C5616" s="315" t="s">
        <v>9476</v>
      </c>
      <c r="D5616" s="286"/>
      <c r="E5616" s="103"/>
      <c r="F5616" s="114" t="s">
        <v>36</v>
      </c>
      <c r="G5616" s="114" t="s">
        <v>32</v>
      </c>
      <c r="H5616" s="302" t="s">
        <v>25</v>
      </c>
      <c r="I5616" s="302" t="s">
        <v>25</v>
      </c>
      <c r="J5616" s="302" t="s">
        <v>25</v>
      </c>
      <c r="K5616" s="103"/>
      <c r="L5616" s="114"/>
      <c r="M5616" s="114"/>
      <c r="N5616" s="103"/>
      <c r="O5616" s="103" t="s">
        <v>17</v>
      </c>
    </row>
    <row r="5617" spans="1:15" ht="22.5" hidden="1">
      <c r="A5617" s="103">
        <f>MAX(A$3:A5616)+1</f>
        <v>5290</v>
      </c>
      <c r="B5617" s="103">
        <v>331604034</v>
      </c>
      <c r="C5617" s="315" t="s">
        <v>9477</v>
      </c>
      <c r="D5617" s="286" t="s">
        <v>9478</v>
      </c>
      <c r="E5617" s="103"/>
      <c r="F5617" s="114" t="s">
        <v>36</v>
      </c>
      <c r="G5617" s="114" t="s">
        <v>32</v>
      </c>
      <c r="H5617" s="302" t="s">
        <v>25</v>
      </c>
      <c r="I5617" s="302" t="s">
        <v>25</v>
      </c>
      <c r="J5617" s="302" t="s">
        <v>25</v>
      </c>
      <c r="K5617" s="103"/>
      <c r="L5617" s="114"/>
      <c r="M5617" s="114"/>
      <c r="N5617" s="103"/>
      <c r="O5617" s="103" t="s">
        <v>17</v>
      </c>
    </row>
    <row r="5618" spans="1:15" ht="22.5" hidden="1">
      <c r="A5618" s="103">
        <f>MAX(A$3:A5617)+1</f>
        <v>5291</v>
      </c>
      <c r="B5618" s="103">
        <v>331604035</v>
      </c>
      <c r="C5618" s="303" t="s">
        <v>9479</v>
      </c>
      <c r="D5618" s="103"/>
      <c r="E5618" s="103"/>
      <c r="F5618" s="114" t="s">
        <v>36</v>
      </c>
      <c r="G5618" s="114" t="s">
        <v>32</v>
      </c>
      <c r="H5618" s="302" t="s">
        <v>25</v>
      </c>
      <c r="I5618" s="302" t="s">
        <v>25</v>
      </c>
      <c r="J5618" s="302" t="s">
        <v>25</v>
      </c>
      <c r="K5618" s="103"/>
      <c r="L5618" s="114"/>
      <c r="M5618" s="114"/>
      <c r="N5618" s="103"/>
      <c r="O5618" s="103" t="s">
        <v>17</v>
      </c>
    </row>
    <row r="5619" spans="1:15" s="87" customFormat="1" ht="84" hidden="1">
      <c r="A5619" s="103"/>
      <c r="B5619" s="103">
        <v>3320</v>
      </c>
      <c r="C5619" s="103" t="s">
        <v>9480</v>
      </c>
      <c r="D5619" s="103" t="s">
        <v>5658</v>
      </c>
      <c r="E5619" s="303" t="s">
        <v>9481</v>
      </c>
      <c r="F5619" s="114"/>
      <c r="G5619" s="114" t="s">
        <v>2282</v>
      </c>
      <c r="H5619" s="302" t="s">
        <v>2282</v>
      </c>
      <c r="I5619" s="302" t="s">
        <v>2282</v>
      </c>
      <c r="J5619" s="302" t="s">
        <v>2282</v>
      </c>
      <c r="K5619" s="103" t="s">
        <v>9482</v>
      </c>
      <c r="L5619" s="114"/>
      <c r="M5619" s="114"/>
      <c r="N5619" s="103"/>
      <c r="O5619" s="103" t="s">
        <v>17</v>
      </c>
    </row>
    <row r="5620" spans="1:15" ht="22.5" hidden="1">
      <c r="A5620" s="103">
        <f>MAX(A$3:A5619)+1</f>
        <v>5292</v>
      </c>
      <c r="B5620" s="103">
        <v>332000001</v>
      </c>
      <c r="C5620" s="303" t="s">
        <v>9483</v>
      </c>
      <c r="D5620" s="103"/>
      <c r="E5620" s="103"/>
      <c r="F5620" s="114" t="s">
        <v>36</v>
      </c>
      <c r="G5620" s="114" t="s">
        <v>719</v>
      </c>
      <c r="H5620" s="302">
        <v>800</v>
      </c>
      <c r="I5620" s="302">
        <v>800</v>
      </c>
      <c r="J5620" s="302">
        <v>800</v>
      </c>
      <c r="K5620" s="103"/>
      <c r="L5620" s="114"/>
      <c r="M5620" s="114"/>
      <c r="N5620" s="103"/>
      <c r="O5620" s="103" t="s">
        <v>17</v>
      </c>
    </row>
    <row r="5621" spans="1:15" ht="22.5" hidden="1">
      <c r="A5621" s="103">
        <f>MAX(A$3:A5620)+1</f>
        <v>5293</v>
      </c>
      <c r="B5621" s="103">
        <v>332000002</v>
      </c>
      <c r="C5621" s="303" t="s">
        <v>9484</v>
      </c>
      <c r="D5621" s="103"/>
      <c r="E5621" s="103"/>
      <c r="F5621" s="114" t="s">
        <v>36</v>
      </c>
      <c r="G5621" s="114" t="s">
        <v>719</v>
      </c>
      <c r="H5621" s="302">
        <v>800</v>
      </c>
      <c r="I5621" s="302">
        <v>800</v>
      </c>
      <c r="J5621" s="302">
        <v>800</v>
      </c>
      <c r="K5621" s="103"/>
      <c r="L5621" s="114"/>
      <c r="M5621" s="114"/>
      <c r="N5621" s="103"/>
      <c r="O5621" s="103" t="s">
        <v>17</v>
      </c>
    </row>
    <row r="5622" spans="1:15" ht="22.5" hidden="1">
      <c r="A5622" s="103">
        <f>MAX(A$3:A5621)+1</f>
        <v>5294</v>
      </c>
      <c r="B5622" s="103">
        <v>332000003</v>
      </c>
      <c r="C5622" s="303" t="s">
        <v>9485</v>
      </c>
      <c r="D5622" s="103"/>
      <c r="E5622" s="103"/>
      <c r="F5622" s="114" t="s">
        <v>36</v>
      </c>
      <c r="G5622" s="114" t="s">
        <v>32</v>
      </c>
      <c r="H5622" s="188">
        <v>1969</v>
      </c>
      <c r="I5622" s="188">
        <v>1969</v>
      </c>
      <c r="J5622" s="188">
        <v>1969</v>
      </c>
      <c r="K5622" s="103"/>
      <c r="L5622" s="188"/>
      <c r="M5622" s="188"/>
      <c r="N5622" s="103"/>
      <c r="O5622" s="103" t="s">
        <v>786</v>
      </c>
    </row>
    <row r="5623" spans="1:15" ht="22.5" hidden="1">
      <c r="A5623" s="103">
        <f>MAX(A$3:A5622)+1</f>
        <v>5295</v>
      </c>
      <c r="B5623" s="103">
        <v>332000004</v>
      </c>
      <c r="C5623" s="303" t="s">
        <v>9486</v>
      </c>
      <c r="D5623" s="103"/>
      <c r="E5623" s="103"/>
      <c r="F5623" s="114" t="s">
        <v>36</v>
      </c>
      <c r="G5623" s="114" t="s">
        <v>32</v>
      </c>
      <c r="H5623" s="302">
        <v>1200</v>
      </c>
      <c r="I5623" s="302">
        <v>1200</v>
      </c>
      <c r="J5623" s="302">
        <v>1200</v>
      </c>
      <c r="K5623" s="103"/>
      <c r="L5623" s="114"/>
      <c r="M5623" s="114"/>
      <c r="N5623" s="103"/>
      <c r="O5623" s="103" t="s">
        <v>17</v>
      </c>
    </row>
    <row r="5624" spans="1:15" ht="22.5" hidden="1">
      <c r="A5624" s="103">
        <f>MAX(A$3:A5623)+1</f>
        <v>5296</v>
      </c>
      <c r="B5624" s="103">
        <v>332000005</v>
      </c>
      <c r="C5624" s="303" t="s">
        <v>9487</v>
      </c>
      <c r="D5624" s="103"/>
      <c r="E5624" s="103"/>
      <c r="F5624" s="114" t="s">
        <v>36</v>
      </c>
      <c r="G5624" s="114" t="s">
        <v>32</v>
      </c>
      <c r="H5624" s="302">
        <v>1500</v>
      </c>
      <c r="I5624" s="302">
        <v>1500</v>
      </c>
      <c r="J5624" s="302">
        <v>1500</v>
      </c>
      <c r="K5624" s="103"/>
      <c r="L5624" s="114"/>
      <c r="M5624" s="114"/>
      <c r="N5624" s="103"/>
      <c r="O5624" s="103" t="s">
        <v>17</v>
      </c>
    </row>
    <row r="5625" spans="1:15" ht="22.5" hidden="1">
      <c r="A5625" s="103">
        <f>MAX(A$3:A5624)+1</f>
        <v>5297</v>
      </c>
      <c r="B5625" s="103">
        <v>332000006</v>
      </c>
      <c r="C5625" s="303" t="s">
        <v>9488</v>
      </c>
      <c r="D5625" s="103"/>
      <c r="E5625" s="103"/>
      <c r="F5625" s="114" t="s">
        <v>36</v>
      </c>
      <c r="G5625" s="114" t="s">
        <v>32</v>
      </c>
      <c r="H5625" s="302">
        <v>1200</v>
      </c>
      <c r="I5625" s="302">
        <v>1200</v>
      </c>
      <c r="J5625" s="302">
        <v>1200</v>
      </c>
      <c r="K5625" s="103"/>
      <c r="L5625" s="114"/>
      <c r="M5625" s="114"/>
      <c r="N5625" s="103"/>
      <c r="O5625" s="103" t="s">
        <v>17</v>
      </c>
    </row>
    <row r="5626" spans="1:15" ht="22.5" hidden="1">
      <c r="A5626" s="103">
        <f>MAX(A$3:A5625)+1</f>
        <v>5298</v>
      </c>
      <c r="B5626" s="103">
        <v>332000007</v>
      </c>
      <c r="C5626" s="303" t="s">
        <v>9489</v>
      </c>
      <c r="D5626" s="103" t="s">
        <v>9490</v>
      </c>
      <c r="E5626" s="103"/>
      <c r="F5626" s="114" t="s">
        <v>36</v>
      </c>
      <c r="G5626" s="114" t="s">
        <v>32</v>
      </c>
      <c r="H5626" s="302">
        <v>1200</v>
      </c>
      <c r="I5626" s="302">
        <v>1200</v>
      </c>
      <c r="J5626" s="302">
        <v>1200</v>
      </c>
      <c r="K5626" s="103"/>
      <c r="L5626" s="114"/>
      <c r="M5626" s="114"/>
      <c r="N5626" s="103"/>
      <c r="O5626" s="103" t="s">
        <v>17</v>
      </c>
    </row>
    <row r="5627" spans="1:15" ht="22.5" hidden="1">
      <c r="A5627" s="103">
        <f>MAX(A$3:A5626)+1</f>
        <v>5299</v>
      </c>
      <c r="B5627" s="103">
        <v>332000008</v>
      </c>
      <c r="C5627" s="303" t="s">
        <v>9491</v>
      </c>
      <c r="D5627" s="103" t="s">
        <v>9492</v>
      </c>
      <c r="E5627" s="103"/>
      <c r="F5627" s="114" t="s">
        <v>36</v>
      </c>
      <c r="G5627" s="114" t="s">
        <v>32</v>
      </c>
      <c r="H5627" s="302">
        <v>1000</v>
      </c>
      <c r="I5627" s="302">
        <v>1000</v>
      </c>
      <c r="J5627" s="302">
        <v>1000</v>
      </c>
      <c r="K5627" s="103"/>
      <c r="L5627" s="114"/>
      <c r="M5627" s="114"/>
      <c r="N5627" s="103"/>
      <c r="O5627" s="103" t="s">
        <v>17</v>
      </c>
    </row>
    <row r="5628" spans="1:15" ht="22.5" hidden="1">
      <c r="A5628" s="103">
        <f>MAX(A$3:A5627)+1</f>
        <v>5300</v>
      </c>
      <c r="B5628" s="103">
        <v>332000009</v>
      </c>
      <c r="C5628" s="303" t="s">
        <v>9493</v>
      </c>
      <c r="D5628" s="103"/>
      <c r="E5628" s="103"/>
      <c r="F5628" s="114" t="s">
        <v>36</v>
      </c>
      <c r="G5628" s="114" t="s">
        <v>32</v>
      </c>
      <c r="H5628" s="302">
        <v>600</v>
      </c>
      <c r="I5628" s="302">
        <v>600</v>
      </c>
      <c r="J5628" s="302">
        <v>600</v>
      </c>
      <c r="K5628" s="103"/>
      <c r="L5628" s="114"/>
      <c r="M5628" s="114"/>
      <c r="N5628" s="103"/>
      <c r="O5628" s="103" t="s">
        <v>17</v>
      </c>
    </row>
    <row r="5629" spans="1:15" ht="22.5" hidden="1">
      <c r="A5629" s="103">
        <f>MAX(A$3:A5628)+1</f>
        <v>5301</v>
      </c>
      <c r="B5629" s="103">
        <v>332000010</v>
      </c>
      <c r="C5629" s="303" t="s">
        <v>9494</v>
      </c>
      <c r="D5629" s="103" t="s">
        <v>9495</v>
      </c>
      <c r="E5629" s="103"/>
      <c r="F5629" s="114" t="s">
        <v>36</v>
      </c>
      <c r="G5629" s="114" t="s">
        <v>32</v>
      </c>
      <c r="H5629" s="302">
        <v>1200</v>
      </c>
      <c r="I5629" s="302">
        <v>1200</v>
      </c>
      <c r="J5629" s="302">
        <v>1200</v>
      </c>
      <c r="K5629" s="103"/>
      <c r="L5629" s="114"/>
      <c r="M5629" s="114"/>
      <c r="N5629" s="103"/>
      <c r="O5629" s="103" t="s">
        <v>17</v>
      </c>
    </row>
    <row r="5630" spans="1:15" ht="22.5" hidden="1">
      <c r="A5630" s="103">
        <f>MAX(A$3:A5629)+1</f>
        <v>5302</v>
      </c>
      <c r="B5630" s="103">
        <v>332000011</v>
      </c>
      <c r="C5630" s="303" t="s">
        <v>9496</v>
      </c>
      <c r="D5630" s="103" t="s">
        <v>2282</v>
      </c>
      <c r="E5630" s="103"/>
      <c r="F5630" s="114" t="s">
        <v>36</v>
      </c>
      <c r="G5630" s="114" t="s">
        <v>32</v>
      </c>
      <c r="H5630" s="302">
        <v>1200</v>
      </c>
      <c r="I5630" s="302">
        <v>1200</v>
      </c>
      <c r="J5630" s="302">
        <v>1200</v>
      </c>
      <c r="K5630" s="103"/>
      <c r="L5630" s="114"/>
      <c r="M5630" s="114"/>
      <c r="N5630" s="103"/>
      <c r="O5630" s="103" t="s">
        <v>17</v>
      </c>
    </row>
    <row r="5631" spans="1:15" ht="22.5" hidden="1">
      <c r="A5631" s="103">
        <f>MAX(A$3:A5630)+1</f>
        <v>5303</v>
      </c>
      <c r="B5631" s="103">
        <v>332000012</v>
      </c>
      <c r="C5631" s="303" t="s">
        <v>9497</v>
      </c>
      <c r="D5631" s="103" t="s">
        <v>9495</v>
      </c>
      <c r="E5631" s="103"/>
      <c r="F5631" s="114" t="s">
        <v>36</v>
      </c>
      <c r="G5631" s="114" t="s">
        <v>32</v>
      </c>
      <c r="H5631" s="302">
        <v>1200</v>
      </c>
      <c r="I5631" s="302">
        <v>1200</v>
      </c>
      <c r="J5631" s="302">
        <v>1200</v>
      </c>
      <c r="K5631" s="103"/>
      <c r="L5631" s="114"/>
      <c r="M5631" s="114"/>
      <c r="N5631" s="103"/>
      <c r="O5631" s="103" t="s">
        <v>17</v>
      </c>
    </row>
    <row r="5632" spans="1:15" ht="22.5" hidden="1">
      <c r="A5632" s="103">
        <f>MAX(A$3:A5631)+1</f>
        <v>5304</v>
      </c>
      <c r="B5632" s="103">
        <v>332000013</v>
      </c>
      <c r="C5632" s="303" t="s">
        <v>9498</v>
      </c>
      <c r="D5632" s="103" t="s">
        <v>9495</v>
      </c>
      <c r="E5632" s="103"/>
      <c r="F5632" s="114" t="s">
        <v>36</v>
      </c>
      <c r="G5632" s="114" t="s">
        <v>32</v>
      </c>
      <c r="H5632" s="302">
        <v>600</v>
      </c>
      <c r="I5632" s="302">
        <v>600</v>
      </c>
      <c r="J5632" s="302">
        <v>600</v>
      </c>
      <c r="K5632" s="103"/>
      <c r="L5632" s="114"/>
      <c r="M5632" s="114"/>
      <c r="N5632" s="103"/>
      <c r="O5632" s="103" t="s">
        <v>17</v>
      </c>
    </row>
    <row r="5633" spans="1:15" ht="22.5" hidden="1">
      <c r="A5633" s="103">
        <f>MAX(A$3:A5632)+1</f>
        <v>5305</v>
      </c>
      <c r="B5633" s="103">
        <v>332000014</v>
      </c>
      <c r="C5633" s="303" t="s">
        <v>9499</v>
      </c>
      <c r="D5633" s="103"/>
      <c r="E5633" s="103"/>
      <c r="F5633" s="114" t="s">
        <v>36</v>
      </c>
      <c r="G5633" s="114" t="s">
        <v>32</v>
      </c>
      <c r="H5633" s="302">
        <v>2000</v>
      </c>
      <c r="I5633" s="302">
        <v>2000</v>
      </c>
      <c r="J5633" s="302">
        <v>2000</v>
      </c>
      <c r="K5633" s="103"/>
      <c r="L5633" s="114"/>
      <c r="M5633" s="114"/>
      <c r="N5633" s="103"/>
      <c r="O5633" s="103" t="s">
        <v>17</v>
      </c>
    </row>
    <row r="5634" spans="1:15" ht="22.5" hidden="1">
      <c r="A5634" s="103">
        <f>MAX(A$3:A5633)+1</f>
        <v>5306</v>
      </c>
      <c r="B5634" s="103">
        <v>332000015</v>
      </c>
      <c r="C5634" s="303" t="s">
        <v>9500</v>
      </c>
      <c r="D5634" s="103"/>
      <c r="E5634" s="103"/>
      <c r="F5634" s="114" t="s">
        <v>36</v>
      </c>
      <c r="G5634" s="114" t="s">
        <v>32</v>
      </c>
      <c r="H5634" s="302">
        <v>600</v>
      </c>
      <c r="I5634" s="302">
        <v>600</v>
      </c>
      <c r="J5634" s="302">
        <v>600</v>
      </c>
      <c r="K5634" s="103"/>
      <c r="L5634" s="114"/>
      <c r="M5634" s="114"/>
      <c r="N5634" s="103"/>
      <c r="O5634" s="103" t="s">
        <v>17</v>
      </c>
    </row>
    <row r="5635" spans="1:15" ht="22.5" hidden="1">
      <c r="A5635" s="103">
        <f>MAX(A$3:A5634)+1</f>
        <v>5307</v>
      </c>
      <c r="B5635" s="103">
        <v>332000016</v>
      </c>
      <c r="C5635" s="303" t="s">
        <v>9501</v>
      </c>
      <c r="D5635" s="103"/>
      <c r="E5635" s="103"/>
      <c r="F5635" s="114" t="s">
        <v>36</v>
      </c>
      <c r="G5635" s="114" t="s">
        <v>32</v>
      </c>
      <c r="H5635" s="302">
        <v>1500</v>
      </c>
      <c r="I5635" s="302">
        <v>1500</v>
      </c>
      <c r="J5635" s="302">
        <v>1500</v>
      </c>
      <c r="K5635" s="103"/>
      <c r="L5635" s="114"/>
      <c r="M5635" s="114"/>
      <c r="N5635" s="103"/>
      <c r="O5635" s="103" t="s">
        <v>17</v>
      </c>
    </row>
    <row r="5636" spans="1:15" ht="22.5" hidden="1">
      <c r="A5636" s="103">
        <f>MAX(A$3:A5635)+1</f>
        <v>5308</v>
      </c>
      <c r="B5636" s="103">
        <v>332000017</v>
      </c>
      <c r="C5636" s="303" t="s">
        <v>9502</v>
      </c>
      <c r="D5636" s="103"/>
      <c r="E5636" s="103"/>
      <c r="F5636" s="114" t="s">
        <v>36</v>
      </c>
      <c r="G5636" s="114" t="s">
        <v>32</v>
      </c>
      <c r="H5636" s="302">
        <v>1200</v>
      </c>
      <c r="I5636" s="302">
        <v>1200</v>
      </c>
      <c r="J5636" s="302">
        <v>1200</v>
      </c>
      <c r="K5636" s="303" t="s">
        <v>9503</v>
      </c>
      <c r="L5636" s="114"/>
      <c r="M5636" s="114"/>
      <c r="N5636" s="103"/>
      <c r="O5636" s="103" t="s">
        <v>17</v>
      </c>
    </row>
    <row r="5637" spans="1:15" ht="22.5" hidden="1">
      <c r="A5637" s="103">
        <f>MAX(A$3:A5636)+1</f>
        <v>5309</v>
      </c>
      <c r="B5637" s="103">
        <v>332000018</v>
      </c>
      <c r="C5637" s="303" t="s">
        <v>9504</v>
      </c>
      <c r="D5637" s="103"/>
      <c r="E5637" s="103" t="s">
        <v>9505</v>
      </c>
      <c r="F5637" s="114" t="s">
        <v>36</v>
      </c>
      <c r="G5637" s="114" t="s">
        <v>32</v>
      </c>
      <c r="H5637" s="302">
        <v>2000</v>
      </c>
      <c r="I5637" s="302">
        <v>2000</v>
      </c>
      <c r="J5637" s="302">
        <v>2000</v>
      </c>
      <c r="K5637" s="103"/>
      <c r="L5637" s="114"/>
      <c r="M5637" s="114"/>
      <c r="N5637" s="103"/>
      <c r="O5637" s="103" t="s">
        <v>17</v>
      </c>
    </row>
    <row r="5638" spans="1:15" s="87" customFormat="1" ht="22.5" hidden="1" customHeight="1">
      <c r="A5638" s="103"/>
      <c r="B5638" s="103">
        <v>34</v>
      </c>
      <c r="C5638" s="103" t="s">
        <v>9506</v>
      </c>
      <c r="D5638" s="103"/>
      <c r="E5638" s="103"/>
      <c r="F5638" s="114"/>
      <c r="G5638" s="114"/>
      <c r="H5638" s="367"/>
      <c r="I5638" s="368"/>
      <c r="J5638" s="369"/>
      <c r="K5638" s="103" t="s">
        <v>9507</v>
      </c>
      <c r="L5638" s="114"/>
      <c r="M5638" s="114"/>
      <c r="N5638" s="103"/>
      <c r="O5638" s="103" t="s">
        <v>17</v>
      </c>
    </row>
    <row r="5639" spans="1:15" s="87" customFormat="1" ht="22.5" hidden="1" customHeight="1">
      <c r="A5639" s="103"/>
      <c r="B5639" s="103">
        <v>3401</v>
      </c>
      <c r="C5639" s="103" t="s">
        <v>9508</v>
      </c>
      <c r="D5639" s="103"/>
      <c r="E5639" s="103"/>
      <c r="F5639" s="114"/>
      <c r="G5639" s="114"/>
      <c r="H5639" s="356"/>
      <c r="I5639" s="357"/>
      <c r="J5639" s="358"/>
      <c r="K5639" s="103"/>
      <c r="L5639" s="114"/>
      <c r="M5639" s="114"/>
      <c r="N5639" s="103"/>
      <c r="O5639" s="103" t="s">
        <v>17</v>
      </c>
    </row>
    <row r="5640" spans="1:15" ht="33.75" hidden="1" customHeight="1">
      <c r="A5640" s="103">
        <f>MAX(A$3:A5639)+1</f>
        <v>5310</v>
      </c>
      <c r="B5640" s="103">
        <v>340100001</v>
      </c>
      <c r="C5640" s="103" t="s">
        <v>9509</v>
      </c>
      <c r="D5640" s="103" t="s">
        <v>9510</v>
      </c>
      <c r="E5640" s="103" t="s">
        <v>9511</v>
      </c>
      <c r="F5640" s="114" t="s">
        <v>31</v>
      </c>
      <c r="G5640" s="114" t="s">
        <v>9512</v>
      </c>
      <c r="H5640" s="356" t="s">
        <v>25</v>
      </c>
      <c r="I5640" s="357"/>
      <c r="J5640" s="358"/>
      <c r="K5640" s="103" t="s">
        <v>9513</v>
      </c>
      <c r="L5640" s="126"/>
      <c r="M5640" s="126"/>
      <c r="N5640" s="103"/>
      <c r="O5640" s="103" t="s">
        <v>17</v>
      </c>
    </row>
    <row r="5641" spans="1:15" ht="22.5" hidden="1" customHeight="1">
      <c r="A5641" s="103">
        <f>MAX(A$3:A5640)+1</f>
        <v>5311</v>
      </c>
      <c r="B5641" s="103" t="s">
        <v>9514</v>
      </c>
      <c r="C5641" s="103" t="s">
        <v>9515</v>
      </c>
      <c r="D5641" s="103"/>
      <c r="E5641" s="103"/>
      <c r="F5641" s="114" t="s">
        <v>23</v>
      </c>
      <c r="G5641" s="114" t="s">
        <v>9516</v>
      </c>
      <c r="H5641" s="356" t="s">
        <v>25</v>
      </c>
      <c r="I5641" s="357"/>
      <c r="J5641" s="358"/>
      <c r="K5641" s="103"/>
      <c r="L5641" s="126"/>
      <c r="M5641" s="126"/>
      <c r="N5641" s="103"/>
      <c r="O5641" s="103" t="s">
        <v>17</v>
      </c>
    </row>
    <row r="5642" spans="1:15" ht="22.5" hidden="1" customHeight="1">
      <c r="A5642" s="103">
        <f>MAX(A$3:A5641)+1</f>
        <v>5312</v>
      </c>
      <c r="B5642" s="103">
        <v>340100002</v>
      </c>
      <c r="C5642" s="103" t="s">
        <v>9517</v>
      </c>
      <c r="D5642" s="103" t="s">
        <v>9518</v>
      </c>
      <c r="E5642" s="103"/>
      <c r="F5642" s="114" t="s">
        <v>31</v>
      </c>
      <c r="G5642" s="114" t="s">
        <v>9512</v>
      </c>
      <c r="H5642" s="356" t="s">
        <v>25</v>
      </c>
      <c r="I5642" s="357"/>
      <c r="J5642" s="358"/>
      <c r="K5642" s="103"/>
      <c r="L5642" s="126"/>
      <c r="M5642" s="126"/>
      <c r="N5642" s="103"/>
      <c r="O5642" s="103" t="s">
        <v>17</v>
      </c>
    </row>
    <row r="5643" spans="1:15" ht="22.5" hidden="1" customHeight="1">
      <c r="A5643" s="103">
        <f>MAX(A$3:A5642)+1</f>
        <v>5313</v>
      </c>
      <c r="B5643" s="103">
        <v>340100003</v>
      </c>
      <c r="C5643" s="103" t="s">
        <v>9519</v>
      </c>
      <c r="D5643" s="103"/>
      <c r="E5643" s="103"/>
      <c r="F5643" s="114" t="s">
        <v>23</v>
      </c>
      <c r="G5643" s="114" t="s">
        <v>9512</v>
      </c>
      <c r="H5643" s="356" t="s">
        <v>25</v>
      </c>
      <c r="I5643" s="357"/>
      <c r="J5643" s="358"/>
      <c r="K5643" s="103"/>
      <c r="L5643" s="126"/>
      <c r="M5643" s="126"/>
      <c r="N5643" s="103"/>
      <c r="O5643" s="103" t="s">
        <v>17</v>
      </c>
    </row>
    <row r="5644" spans="1:15" ht="33.75" hidden="1" customHeight="1">
      <c r="A5644" s="103">
        <f>MAX(A$3:A5643)+1</f>
        <v>5314</v>
      </c>
      <c r="B5644" s="103">
        <v>340100004</v>
      </c>
      <c r="C5644" s="190" t="s">
        <v>9520</v>
      </c>
      <c r="D5644" s="249" t="s">
        <v>9521</v>
      </c>
      <c r="E5644" s="103"/>
      <c r="F5644" s="114" t="s">
        <v>31</v>
      </c>
      <c r="G5644" s="114" t="s">
        <v>9512</v>
      </c>
      <c r="H5644" s="356" t="s">
        <v>25</v>
      </c>
      <c r="I5644" s="357"/>
      <c r="J5644" s="358"/>
      <c r="K5644" s="103"/>
      <c r="L5644" s="126"/>
      <c r="M5644" s="126"/>
      <c r="N5644" s="103"/>
      <c r="O5644" s="103" t="s">
        <v>17</v>
      </c>
    </row>
    <row r="5645" spans="1:15" ht="22.5" hidden="1" customHeight="1">
      <c r="A5645" s="103">
        <f>MAX(A$3:A5644)+1</f>
        <v>5315</v>
      </c>
      <c r="B5645" s="103">
        <v>340100005</v>
      </c>
      <c r="C5645" s="190" t="s">
        <v>9522</v>
      </c>
      <c r="D5645" s="249" t="s">
        <v>9523</v>
      </c>
      <c r="E5645" s="103"/>
      <c r="F5645" s="114" t="s">
        <v>31</v>
      </c>
      <c r="G5645" s="114" t="s">
        <v>9512</v>
      </c>
      <c r="H5645" s="356" t="s">
        <v>25</v>
      </c>
      <c r="I5645" s="357"/>
      <c r="J5645" s="358"/>
      <c r="K5645" s="103"/>
      <c r="L5645" s="126"/>
      <c r="M5645" s="126"/>
      <c r="N5645" s="103"/>
      <c r="O5645" s="103" t="s">
        <v>17</v>
      </c>
    </row>
    <row r="5646" spans="1:15" ht="22.5" hidden="1" customHeight="1">
      <c r="A5646" s="103">
        <f>MAX(A$3:A5645)+1</f>
        <v>5316</v>
      </c>
      <c r="B5646" s="103">
        <v>340100006</v>
      </c>
      <c r="C5646" s="190" t="s">
        <v>9524</v>
      </c>
      <c r="D5646" s="249" t="s">
        <v>9525</v>
      </c>
      <c r="E5646" s="103"/>
      <c r="F5646" s="114" t="s">
        <v>31</v>
      </c>
      <c r="G5646" s="114" t="s">
        <v>9512</v>
      </c>
      <c r="H5646" s="356" t="s">
        <v>25</v>
      </c>
      <c r="I5646" s="357"/>
      <c r="J5646" s="358"/>
      <c r="K5646" s="103"/>
      <c r="L5646" s="126"/>
      <c r="M5646" s="126"/>
      <c r="N5646" s="103"/>
      <c r="O5646" s="103" t="s">
        <v>17</v>
      </c>
    </row>
    <row r="5647" spans="1:15" ht="33.75" hidden="1" customHeight="1">
      <c r="A5647" s="103">
        <f>MAX(A$3:A5646)+1</f>
        <v>5317</v>
      </c>
      <c r="B5647" s="103">
        <v>340100007</v>
      </c>
      <c r="C5647" s="190" t="s">
        <v>9526</v>
      </c>
      <c r="D5647" s="249" t="s">
        <v>9527</v>
      </c>
      <c r="E5647" s="103"/>
      <c r="F5647" s="114" t="s">
        <v>23</v>
      </c>
      <c r="G5647" s="114" t="s">
        <v>9528</v>
      </c>
      <c r="H5647" s="356" t="s">
        <v>25</v>
      </c>
      <c r="I5647" s="357"/>
      <c r="J5647" s="358"/>
      <c r="K5647" s="103"/>
      <c r="L5647" s="126"/>
      <c r="M5647" s="126"/>
      <c r="N5647" s="103"/>
      <c r="O5647" s="103" t="s">
        <v>17</v>
      </c>
    </row>
    <row r="5648" spans="1:15" ht="33.75" hidden="1" customHeight="1">
      <c r="A5648" s="103">
        <f>MAX(A$3:A5647)+1</f>
        <v>5318</v>
      </c>
      <c r="B5648" s="103">
        <v>340100008</v>
      </c>
      <c r="C5648" s="190" t="s">
        <v>9529</v>
      </c>
      <c r="D5648" s="249" t="s">
        <v>9530</v>
      </c>
      <c r="E5648" s="103"/>
      <c r="F5648" s="114" t="s">
        <v>31</v>
      </c>
      <c r="G5648" s="114" t="s">
        <v>1354</v>
      </c>
      <c r="H5648" s="356" t="s">
        <v>25</v>
      </c>
      <c r="I5648" s="357"/>
      <c r="J5648" s="358"/>
      <c r="K5648" s="103"/>
      <c r="L5648" s="126"/>
      <c r="M5648" s="126"/>
      <c r="N5648" s="103"/>
      <c r="O5648" s="103" t="s">
        <v>17</v>
      </c>
    </row>
    <row r="5649" spans="1:15" ht="33.75" hidden="1" customHeight="1">
      <c r="A5649" s="103">
        <f>MAX(A$3:A5648)+1</f>
        <v>5319</v>
      </c>
      <c r="B5649" s="103">
        <v>340100009</v>
      </c>
      <c r="C5649" s="190" t="s">
        <v>9531</v>
      </c>
      <c r="D5649" s="249" t="s">
        <v>9532</v>
      </c>
      <c r="E5649" s="103"/>
      <c r="F5649" s="114" t="s">
        <v>31</v>
      </c>
      <c r="G5649" s="114" t="s">
        <v>1354</v>
      </c>
      <c r="H5649" s="356" t="s">
        <v>25</v>
      </c>
      <c r="I5649" s="357"/>
      <c r="J5649" s="358"/>
      <c r="K5649" s="103"/>
      <c r="L5649" s="126"/>
      <c r="M5649" s="126"/>
      <c r="N5649" s="103"/>
      <c r="O5649" s="103" t="s">
        <v>17</v>
      </c>
    </row>
    <row r="5650" spans="1:15" ht="22.5" hidden="1" customHeight="1">
      <c r="A5650" s="103">
        <f>MAX(A$3:A5649)+1</f>
        <v>5320</v>
      </c>
      <c r="B5650" s="103" t="s">
        <v>9533</v>
      </c>
      <c r="C5650" s="67" t="s">
        <v>9534</v>
      </c>
      <c r="D5650" s="67"/>
      <c r="E5650" s="103"/>
      <c r="F5650" s="114" t="s">
        <v>31</v>
      </c>
      <c r="G5650" s="114" t="s">
        <v>744</v>
      </c>
      <c r="H5650" s="356" t="s">
        <v>25</v>
      </c>
      <c r="I5650" s="357"/>
      <c r="J5650" s="358"/>
      <c r="K5650" s="103"/>
      <c r="L5650" s="126"/>
      <c r="M5650" s="126"/>
      <c r="N5650" s="103"/>
      <c r="O5650" s="103" t="s">
        <v>17</v>
      </c>
    </row>
    <row r="5651" spans="1:15" ht="33.75" hidden="1" customHeight="1">
      <c r="A5651" s="103">
        <f>MAX(A$3:A5650)+1</f>
        <v>5321</v>
      </c>
      <c r="B5651" s="103">
        <v>340100010</v>
      </c>
      <c r="C5651" s="190" t="s">
        <v>9535</v>
      </c>
      <c r="D5651" s="249" t="s">
        <v>9536</v>
      </c>
      <c r="E5651" s="103"/>
      <c r="F5651" s="114" t="s">
        <v>31</v>
      </c>
      <c r="G5651" s="114" t="s">
        <v>1354</v>
      </c>
      <c r="H5651" s="356" t="s">
        <v>25</v>
      </c>
      <c r="I5651" s="357"/>
      <c r="J5651" s="358"/>
      <c r="K5651" s="103"/>
      <c r="L5651" s="126"/>
      <c r="M5651" s="126"/>
      <c r="N5651" s="103"/>
      <c r="O5651" s="103" t="s">
        <v>17</v>
      </c>
    </row>
    <row r="5652" spans="1:15" ht="22.5" hidden="1" customHeight="1">
      <c r="A5652" s="103">
        <f>MAX(A$3:A5651)+1</f>
        <v>5322</v>
      </c>
      <c r="B5652" s="103">
        <v>340100011</v>
      </c>
      <c r="C5652" s="103" t="s">
        <v>9537</v>
      </c>
      <c r="D5652" s="103"/>
      <c r="E5652" s="103"/>
      <c r="F5652" s="114" t="s">
        <v>23</v>
      </c>
      <c r="G5652" s="114" t="s">
        <v>9538</v>
      </c>
      <c r="H5652" s="356" t="s">
        <v>25</v>
      </c>
      <c r="I5652" s="357"/>
      <c r="J5652" s="358"/>
      <c r="K5652" s="103"/>
      <c r="L5652" s="126"/>
      <c r="M5652" s="126"/>
      <c r="N5652" s="103"/>
      <c r="O5652" s="103" t="s">
        <v>17</v>
      </c>
    </row>
    <row r="5653" spans="1:15" ht="22.5" hidden="1" customHeight="1">
      <c r="A5653" s="103">
        <f>MAX(A$3:A5652)+1</f>
        <v>5323</v>
      </c>
      <c r="B5653" s="103">
        <v>340100012</v>
      </c>
      <c r="C5653" s="190" t="s">
        <v>9539</v>
      </c>
      <c r="D5653" s="249" t="s">
        <v>9540</v>
      </c>
      <c r="E5653" s="103"/>
      <c r="F5653" s="114" t="s">
        <v>31</v>
      </c>
      <c r="G5653" s="114" t="s">
        <v>1354</v>
      </c>
      <c r="H5653" s="356" t="s">
        <v>25</v>
      </c>
      <c r="I5653" s="357"/>
      <c r="J5653" s="358"/>
      <c r="K5653" s="103"/>
      <c r="L5653" s="126"/>
      <c r="M5653" s="126"/>
      <c r="N5653" s="103"/>
      <c r="O5653" s="103" t="s">
        <v>17</v>
      </c>
    </row>
    <row r="5654" spans="1:15" ht="22.5" hidden="1" customHeight="1">
      <c r="A5654" s="103">
        <f>MAX(A$3:A5653)+1</f>
        <v>5324</v>
      </c>
      <c r="B5654" s="103">
        <v>340100013</v>
      </c>
      <c r="C5654" s="190" t="s">
        <v>7249</v>
      </c>
      <c r="D5654" s="249" t="s">
        <v>9541</v>
      </c>
      <c r="E5654" s="103"/>
      <c r="F5654" s="114" t="s">
        <v>31</v>
      </c>
      <c r="G5654" s="114" t="s">
        <v>1354</v>
      </c>
      <c r="H5654" s="356" t="s">
        <v>25</v>
      </c>
      <c r="I5654" s="357"/>
      <c r="J5654" s="358"/>
      <c r="K5654" s="103"/>
      <c r="L5654" s="126"/>
      <c r="M5654" s="126"/>
      <c r="N5654" s="103"/>
      <c r="O5654" s="103" t="s">
        <v>17</v>
      </c>
    </row>
    <row r="5655" spans="1:15" ht="22.5" hidden="1" customHeight="1">
      <c r="A5655" s="103">
        <f>MAX(A$3:A5654)+1</f>
        <v>5325</v>
      </c>
      <c r="B5655" s="103">
        <v>340100014</v>
      </c>
      <c r="C5655" s="190" t="s">
        <v>9542</v>
      </c>
      <c r="D5655" s="249" t="s">
        <v>9543</v>
      </c>
      <c r="E5655" s="103"/>
      <c r="F5655" s="114" t="s">
        <v>31</v>
      </c>
      <c r="G5655" s="114" t="s">
        <v>32</v>
      </c>
      <c r="H5655" s="356" t="s">
        <v>25</v>
      </c>
      <c r="I5655" s="357"/>
      <c r="J5655" s="358"/>
      <c r="K5655" s="103"/>
      <c r="L5655" s="126"/>
      <c r="M5655" s="126"/>
      <c r="N5655" s="103"/>
      <c r="O5655" s="103" t="s">
        <v>17</v>
      </c>
    </row>
    <row r="5656" spans="1:15" ht="22.5" hidden="1" customHeight="1">
      <c r="A5656" s="103">
        <f>MAX(A$3:A5655)+1</f>
        <v>5326</v>
      </c>
      <c r="B5656" s="103">
        <v>340100015</v>
      </c>
      <c r="C5656" s="190" t="s">
        <v>9544</v>
      </c>
      <c r="D5656" s="249" t="s">
        <v>9545</v>
      </c>
      <c r="E5656" s="103"/>
      <c r="F5656" s="114" t="s">
        <v>31</v>
      </c>
      <c r="G5656" s="114" t="s">
        <v>9546</v>
      </c>
      <c r="H5656" s="356" t="s">
        <v>25</v>
      </c>
      <c r="I5656" s="357"/>
      <c r="J5656" s="358"/>
      <c r="K5656" s="103"/>
      <c r="L5656" s="126"/>
      <c r="M5656" s="126"/>
      <c r="N5656" s="103"/>
      <c r="O5656" s="103" t="s">
        <v>17</v>
      </c>
    </row>
    <row r="5657" spans="1:15" ht="22.5" hidden="1" customHeight="1">
      <c r="A5657" s="103">
        <f>MAX(A$3:A5656)+1</f>
        <v>5327</v>
      </c>
      <c r="B5657" s="103">
        <v>340100016</v>
      </c>
      <c r="C5657" s="190" t="s">
        <v>9547</v>
      </c>
      <c r="D5657" s="249"/>
      <c r="E5657" s="103"/>
      <c r="F5657" s="114" t="s">
        <v>23</v>
      </c>
      <c r="G5657" s="114" t="s">
        <v>9548</v>
      </c>
      <c r="H5657" s="356" t="s">
        <v>25</v>
      </c>
      <c r="I5657" s="357"/>
      <c r="J5657" s="358"/>
      <c r="K5657" s="103"/>
      <c r="L5657" s="126"/>
      <c r="M5657" s="126"/>
      <c r="N5657" s="103"/>
      <c r="O5657" s="103" t="s">
        <v>17</v>
      </c>
    </row>
    <row r="5658" spans="1:15" ht="22.5" hidden="1" customHeight="1">
      <c r="A5658" s="103">
        <f>MAX(A$3:A5657)+1</f>
        <v>5328</v>
      </c>
      <c r="B5658" s="103">
        <v>340100017</v>
      </c>
      <c r="C5658" s="190" t="s">
        <v>9549</v>
      </c>
      <c r="D5658" s="249" t="s">
        <v>9550</v>
      </c>
      <c r="E5658" s="103"/>
      <c r="F5658" s="114" t="s">
        <v>31</v>
      </c>
      <c r="G5658" s="114" t="s">
        <v>9538</v>
      </c>
      <c r="H5658" s="356" t="s">
        <v>25</v>
      </c>
      <c r="I5658" s="357"/>
      <c r="J5658" s="358"/>
      <c r="K5658" s="103"/>
      <c r="L5658" s="126"/>
      <c r="M5658" s="126"/>
      <c r="N5658" s="103"/>
      <c r="O5658" s="103" t="s">
        <v>17</v>
      </c>
    </row>
    <row r="5659" spans="1:15" ht="22.5" hidden="1" customHeight="1">
      <c r="A5659" s="103">
        <f>MAX(A$3:A5658)+1</f>
        <v>5329</v>
      </c>
      <c r="B5659" s="103" t="s">
        <v>9551</v>
      </c>
      <c r="C5659" s="180" t="s">
        <v>9552</v>
      </c>
      <c r="D5659" s="262"/>
      <c r="E5659" s="103"/>
      <c r="F5659" s="114" t="s">
        <v>31</v>
      </c>
      <c r="G5659" s="114" t="s">
        <v>9538</v>
      </c>
      <c r="H5659" s="356" t="s">
        <v>25</v>
      </c>
      <c r="I5659" s="357"/>
      <c r="J5659" s="358"/>
      <c r="K5659" s="259" t="s">
        <v>9552</v>
      </c>
      <c r="L5659" s="126"/>
      <c r="M5659" s="126"/>
      <c r="N5659" s="103"/>
      <c r="O5659" s="103" t="s">
        <v>17</v>
      </c>
    </row>
    <row r="5660" spans="1:15" ht="22.5" hidden="1" customHeight="1">
      <c r="A5660" s="103">
        <f>MAX(A$3:A5659)+1</f>
        <v>5330</v>
      </c>
      <c r="B5660" s="103">
        <v>340100018</v>
      </c>
      <c r="C5660" s="190" t="s">
        <v>9553</v>
      </c>
      <c r="D5660" s="249" t="s">
        <v>9554</v>
      </c>
      <c r="E5660" s="103"/>
      <c r="F5660" s="114" t="s">
        <v>23</v>
      </c>
      <c r="G5660" s="114" t="s">
        <v>32</v>
      </c>
      <c r="H5660" s="356" t="s">
        <v>25</v>
      </c>
      <c r="I5660" s="357"/>
      <c r="J5660" s="358"/>
      <c r="K5660" s="103"/>
      <c r="L5660" s="126"/>
      <c r="M5660" s="126"/>
      <c r="N5660" s="103"/>
      <c r="O5660" s="103" t="s">
        <v>17</v>
      </c>
    </row>
    <row r="5661" spans="1:15" ht="22.5" hidden="1" customHeight="1">
      <c r="A5661" s="103">
        <f>MAX(A$3:A5660)+1</f>
        <v>5331</v>
      </c>
      <c r="B5661" s="103">
        <v>340100019</v>
      </c>
      <c r="C5661" s="190" t="s">
        <v>3485</v>
      </c>
      <c r="D5661" s="249" t="s">
        <v>9555</v>
      </c>
      <c r="E5661" s="103"/>
      <c r="F5661" s="114" t="s">
        <v>23</v>
      </c>
      <c r="G5661" s="114" t="s">
        <v>9556</v>
      </c>
      <c r="H5661" s="356" t="s">
        <v>25</v>
      </c>
      <c r="I5661" s="357"/>
      <c r="J5661" s="358"/>
      <c r="K5661" s="103"/>
      <c r="L5661" s="126"/>
      <c r="M5661" s="126"/>
      <c r="N5661" s="103"/>
      <c r="O5661" s="103" t="s">
        <v>17</v>
      </c>
    </row>
    <row r="5662" spans="1:15" ht="22.5" hidden="1" customHeight="1">
      <c r="A5662" s="103">
        <f>MAX(A$3:A5661)+1</f>
        <v>5332</v>
      </c>
      <c r="B5662" s="103">
        <v>340100020</v>
      </c>
      <c r="C5662" s="190" t="s">
        <v>9557</v>
      </c>
      <c r="D5662" s="249" t="s">
        <v>9558</v>
      </c>
      <c r="E5662" s="103"/>
      <c r="F5662" s="114" t="s">
        <v>23</v>
      </c>
      <c r="G5662" s="114" t="s">
        <v>9556</v>
      </c>
      <c r="H5662" s="356" t="s">
        <v>25</v>
      </c>
      <c r="I5662" s="357"/>
      <c r="J5662" s="358"/>
      <c r="K5662" s="103"/>
      <c r="L5662" s="126"/>
      <c r="M5662" s="126"/>
      <c r="N5662" s="103"/>
      <c r="O5662" s="103" t="s">
        <v>17</v>
      </c>
    </row>
    <row r="5663" spans="1:15" ht="22.5" hidden="1" customHeight="1">
      <c r="A5663" s="105">
        <f>MAX(A$3:A5662)+1</f>
        <v>5333</v>
      </c>
      <c r="B5663" s="133" t="s">
        <v>9559</v>
      </c>
      <c r="C5663" s="139" t="s">
        <v>9560</v>
      </c>
      <c r="D5663" s="139" t="s">
        <v>9561</v>
      </c>
      <c r="E5663" s="140"/>
      <c r="F5663" s="118" t="s">
        <v>23</v>
      </c>
      <c r="G5663" s="147" t="s">
        <v>32</v>
      </c>
      <c r="H5663" s="356" t="s">
        <v>56</v>
      </c>
      <c r="I5663" s="357"/>
      <c r="J5663" s="358"/>
      <c r="K5663" s="244" t="s">
        <v>336</v>
      </c>
      <c r="L5663" s="114"/>
      <c r="M5663" s="116"/>
      <c r="N5663" s="103"/>
      <c r="O5663" s="103" t="s">
        <v>17</v>
      </c>
    </row>
    <row r="5664" spans="1:15" ht="22.5" hidden="1" customHeight="1">
      <c r="A5664" s="105">
        <f>MAX(A$3:A5663)+1</f>
        <v>5334</v>
      </c>
      <c r="B5664" s="133" t="s">
        <v>9562</v>
      </c>
      <c r="C5664" s="139" t="s">
        <v>9563</v>
      </c>
      <c r="D5664" s="139" t="s">
        <v>9564</v>
      </c>
      <c r="E5664" s="140"/>
      <c r="F5664" s="95" t="s">
        <v>23</v>
      </c>
      <c r="G5664" s="147" t="s">
        <v>32</v>
      </c>
      <c r="H5664" s="356" t="s">
        <v>56</v>
      </c>
      <c r="I5664" s="357"/>
      <c r="J5664" s="358"/>
      <c r="K5664" s="244" t="s">
        <v>336</v>
      </c>
      <c r="L5664" s="114"/>
      <c r="M5664" s="116"/>
      <c r="N5664" s="103"/>
      <c r="O5664" s="103" t="s">
        <v>17</v>
      </c>
    </row>
    <row r="5665" spans="1:15" ht="22.5" hidden="1" customHeight="1">
      <c r="A5665" s="103">
        <f>MAX(A$3:A5664)+1</f>
        <v>5335</v>
      </c>
      <c r="B5665" s="103">
        <v>340100021</v>
      </c>
      <c r="C5665" s="103" t="s">
        <v>9565</v>
      </c>
      <c r="D5665" s="103" t="s">
        <v>9566</v>
      </c>
      <c r="E5665" s="103"/>
      <c r="F5665" s="114" t="s">
        <v>31</v>
      </c>
      <c r="G5665" s="114" t="s">
        <v>1354</v>
      </c>
      <c r="H5665" s="356" t="s">
        <v>25</v>
      </c>
      <c r="I5665" s="357"/>
      <c r="J5665" s="358"/>
      <c r="K5665" s="105"/>
      <c r="L5665" s="126"/>
      <c r="M5665" s="126"/>
      <c r="N5665" s="103"/>
      <c r="O5665" s="103" t="s">
        <v>17</v>
      </c>
    </row>
    <row r="5666" spans="1:15" ht="33.75" hidden="1" customHeight="1">
      <c r="A5666" s="105">
        <f>MAX(A$3:A5665)+1</f>
        <v>5336</v>
      </c>
      <c r="B5666" s="103" t="s">
        <v>9567</v>
      </c>
      <c r="C5666" s="103" t="s">
        <v>9568</v>
      </c>
      <c r="D5666" s="103" t="s">
        <v>9569</v>
      </c>
      <c r="E5666" s="103"/>
      <c r="F5666" s="114" t="s">
        <v>23</v>
      </c>
      <c r="G5666" s="114" t="s">
        <v>268</v>
      </c>
      <c r="H5666" s="356" t="s">
        <v>56</v>
      </c>
      <c r="I5666" s="357"/>
      <c r="J5666" s="358"/>
      <c r="K5666" s="105"/>
      <c r="L5666" s="126"/>
      <c r="M5666" s="126"/>
      <c r="N5666" s="114"/>
      <c r="O5666" s="103" t="s">
        <v>94</v>
      </c>
    </row>
    <row r="5667" spans="1:15" ht="22.5" hidden="1" customHeight="1">
      <c r="A5667" s="105">
        <f>MAX(A$3:A5666)+1</f>
        <v>5337</v>
      </c>
      <c r="B5667" s="103">
        <v>340100022</v>
      </c>
      <c r="C5667" s="190" t="s">
        <v>9570</v>
      </c>
      <c r="D5667" s="249" t="s">
        <v>9571</v>
      </c>
      <c r="E5667" s="103"/>
      <c r="F5667" s="116" t="s">
        <v>23</v>
      </c>
      <c r="G5667" s="114" t="s">
        <v>1354</v>
      </c>
      <c r="H5667" s="356" t="s">
        <v>25</v>
      </c>
      <c r="I5667" s="357"/>
      <c r="J5667" s="358"/>
      <c r="K5667" s="103"/>
      <c r="L5667" s="114"/>
      <c r="M5667" s="114"/>
      <c r="N5667" s="103"/>
      <c r="O5667" s="103" t="s">
        <v>17</v>
      </c>
    </row>
    <row r="5668" spans="1:15" ht="22.5" hidden="1" customHeight="1">
      <c r="A5668" s="103">
        <f>MAX(A$3:A5667)+1</f>
        <v>5338</v>
      </c>
      <c r="B5668" s="103">
        <v>340100023</v>
      </c>
      <c r="C5668" s="190" t="s">
        <v>9572</v>
      </c>
      <c r="D5668" s="298" t="s">
        <v>9573</v>
      </c>
      <c r="E5668" s="103"/>
      <c r="F5668" s="114" t="s">
        <v>31</v>
      </c>
      <c r="G5668" s="114" t="s">
        <v>32</v>
      </c>
      <c r="H5668" s="356" t="s">
        <v>25</v>
      </c>
      <c r="I5668" s="357"/>
      <c r="J5668" s="358"/>
      <c r="K5668" s="103"/>
      <c r="L5668" s="126"/>
      <c r="M5668" s="126"/>
      <c r="N5668" s="103"/>
      <c r="O5668" s="103" t="s">
        <v>17</v>
      </c>
    </row>
    <row r="5669" spans="1:15" ht="22.5" hidden="1" customHeight="1">
      <c r="A5669" s="103">
        <f>MAX(A$3:A5668)+1</f>
        <v>5339</v>
      </c>
      <c r="B5669" s="103">
        <v>340100024</v>
      </c>
      <c r="C5669" s="190" t="s">
        <v>9574</v>
      </c>
      <c r="D5669" s="249" t="s">
        <v>9575</v>
      </c>
      <c r="E5669" s="103" t="s">
        <v>9576</v>
      </c>
      <c r="F5669" s="116" t="s">
        <v>31</v>
      </c>
      <c r="G5669" s="114" t="s">
        <v>1354</v>
      </c>
      <c r="H5669" s="356" t="s">
        <v>25</v>
      </c>
      <c r="I5669" s="357"/>
      <c r="J5669" s="358"/>
      <c r="K5669" s="103"/>
      <c r="L5669" s="126"/>
      <c r="M5669" s="126"/>
      <c r="N5669" s="103"/>
      <c r="O5669" s="103" t="s">
        <v>17</v>
      </c>
    </row>
    <row r="5670" spans="1:15" ht="22.5" hidden="1" customHeight="1">
      <c r="A5670" s="103">
        <f>MAX(A$3:A5669)+1</f>
        <v>5340</v>
      </c>
      <c r="B5670" s="103">
        <v>340100025</v>
      </c>
      <c r="C5670" s="190" t="s">
        <v>9577</v>
      </c>
      <c r="D5670" s="249" t="s">
        <v>9578</v>
      </c>
      <c r="E5670" s="103" t="s">
        <v>9579</v>
      </c>
      <c r="F5670" s="114" t="s">
        <v>23</v>
      </c>
      <c r="G5670" s="114" t="s">
        <v>1354</v>
      </c>
      <c r="H5670" s="356" t="s">
        <v>25</v>
      </c>
      <c r="I5670" s="357"/>
      <c r="J5670" s="358"/>
      <c r="K5670" s="103" t="s">
        <v>9580</v>
      </c>
      <c r="L5670" s="126"/>
      <c r="M5670" s="126"/>
      <c r="N5670" s="103"/>
      <c r="O5670" s="103" t="s">
        <v>17</v>
      </c>
    </row>
    <row r="5671" spans="1:15" ht="22.5" hidden="1" customHeight="1">
      <c r="A5671" s="103">
        <f>MAX(A$3:A5670)+1</f>
        <v>5341</v>
      </c>
      <c r="B5671" s="103">
        <v>340100026</v>
      </c>
      <c r="C5671" s="190" t="s">
        <v>9581</v>
      </c>
      <c r="D5671" s="249" t="s">
        <v>9582</v>
      </c>
      <c r="E5671" s="103"/>
      <c r="F5671" s="114" t="s">
        <v>23</v>
      </c>
      <c r="G5671" s="114" t="s">
        <v>32</v>
      </c>
      <c r="H5671" s="356" t="s">
        <v>25</v>
      </c>
      <c r="I5671" s="357"/>
      <c r="J5671" s="358"/>
      <c r="K5671" s="103"/>
      <c r="L5671" s="126"/>
      <c r="M5671" s="126"/>
      <c r="N5671" s="103"/>
      <c r="O5671" s="103" t="s">
        <v>17</v>
      </c>
    </row>
    <row r="5672" spans="1:15" ht="22.5" hidden="1" customHeight="1">
      <c r="A5672" s="103">
        <f>MAX(A$3:A5671)+1</f>
        <v>5342</v>
      </c>
      <c r="B5672" s="103">
        <v>340100027</v>
      </c>
      <c r="C5672" s="190" t="s">
        <v>9583</v>
      </c>
      <c r="D5672" s="103"/>
      <c r="E5672" s="103"/>
      <c r="F5672" s="114" t="s">
        <v>23</v>
      </c>
      <c r="G5672" s="114" t="s">
        <v>1354</v>
      </c>
      <c r="H5672" s="356" t="s">
        <v>25</v>
      </c>
      <c r="I5672" s="357"/>
      <c r="J5672" s="358"/>
      <c r="K5672" s="103"/>
      <c r="L5672" s="126"/>
      <c r="M5672" s="126"/>
      <c r="N5672" s="103"/>
      <c r="O5672" s="103" t="s">
        <v>17</v>
      </c>
    </row>
    <row r="5673" spans="1:15" ht="22.5" hidden="1" customHeight="1">
      <c r="A5673" s="103">
        <f>MAX(A$3:A5672)+1</f>
        <v>5343</v>
      </c>
      <c r="B5673" s="103">
        <v>340100028</v>
      </c>
      <c r="C5673" s="115" t="s">
        <v>9584</v>
      </c>
      <c r="D5673" s="103"/>
      <c r="E5673" s="103"/>
      <c r="F5673" s="114" t="s">
        <v>23</v>
      </c>
      <c r="G5673" s="114" t="s">
        <v>32</v>
      </c>
      <c r="H5673" s="356" t="s">
        <v>25</v>
      </c>
      <c r="I5673" s="357"/>
      <c r="J5673" s="358"/>
      <c r="K5673" s="103"/>
      <c r="L5673" s="126"/>
      <c r="M5673" s="126"/>
      <c r="N5673" s="103"/>
      <c r="O5673" s="103" t="s">
        <v>17</v>
      </c>
    </row>
    <row r="5674" spans="1:15" ht="22.5" hidden="1" customHeight="1">
      <c r="A5674" s="103">
        <f>MAX(A$3:A5673)+1</f>
        <v>5344</v>
      </c>
      <c r="B5674" s="103">
        <v>340100030</v>
      </c>
      <c r="C5674" s="103" t="s">
        <v>9585</v>
      </c>
      <c r="D5674" s="103" t="s">
        <v>9586</v>
      </c>
      <c r="E5674" s="103"/>
      <c r="F5674" s="114" t="s">
        <v>36</v>
      </c>
      <c r="G5674" s="114" t="s">
        <v>32</v>
      </c>
      <c r="H5674" s="356" t="s">
        <v>25</v>
      </c>
      <c r="I5674" s="357"/>
      <c r="J5674" s="358"/>
      <c r="K5674" s="103"/>
      <c r="L5674" s="114"/>
      <c r="M5674" s="114"/>
      <c r="N5674" s="103"/>
      <c r="O5674" s="103" t="s">
        <v>17</v>
      </c>
    </row>
    <row r="5675" spans="1:15" s="87" customFormat="1" ht="33.75" hidden="1" customHeight="1">
      <c r="A5675" s="103"/>
      <c r="B5675" s="103">
        <v>3402</v>
      </c>
      <c r="C5675" s="103" t="s">
        <v>9587</v>
      </c>
      <c r="D5675" s="103"/>
      <c r="E5675" s="103" t="s">
        <v>9588</v>
      </c>
      <c r="F5675" s="114"/>
      <c r="G5675" s="114"/>
      <c r="H5675" s="356"/>
      <c r="I5675" s="357"/>
      <c r="J5675" s="358"/>
      <c r="K5675" s="103"/>
      <c r="L5675" s="114"/>
      <c r="M5675" s="114"/>
      <c r="N5675" s="103"/>
      <c r="O5675" s="103" t="s">
        <v>17</v>
      </c>
    </row>
    <row r="5676" spans="1:15" ht="56.25" hidden="1" customHeight="1">
      <c r="A5676" s="103">
        <f>MAX(A$3:A5675)+1</f>
        <v>5345</v>
      </c>
      <c r="B5676" s="103" t="s">
        <v>9589</v>
      </c>
      <c r="C5676" s="103" t="s">
        <v>9590</v>
      </c>
      <c r="D5676" s="103"/>
      <c r="E5676" s="103"/>
      <c r="F5676" s="114" t="s">
        <v>36</v>
      </c>
      <c r="G5676" s="114" t="s">
        <v>636</v>
      </c>
      <c r="H5676" s="356" t="s">
        <v>25</v>
      </c>
      <c r="I5676" s="357"/>
      <c r="J5676" s="358"/>
      <c r="K5676" s="262" t="s">
        <v>9592</v>
      </c>
      <c r="L5676" s="114"/>
      <c r="M5676" s="114"/>
      <c r="N5676" s="114"/>
      <c r="O5676" s="103" t="s">
        <v>3853</v>
      </c>
    </row>
    <row r="5677" spans="1:15" ht="33.75" hidden="1" customHeight="1">
      <c r="A5677" s="103">
        <f>MAX(A$3:A5676)+1</f>
        <v>5346</v>
      </c>
      <c r="B5677" s="103" t="s">
        <v>9593</v>
      </c>
      <c r="C5677" s="103" t="s">
        <v>9594</v>
      </c>
      <c r="D5677" s="103"/>
      <c r="E5677" s="103"/>
      <c r="F5677" s="114" t="s">
        <v>36</v>
      </c>
      <c r="G5677" s="114" t="s">
        <v>636</v>
      </c>
      <c r="H5677" s="356" t="s">
        <v>25</v>
      </c>
      <c r="I5677" s="357"/>
      <c r="J5677" s="358"/>
      <c r="K5677" s="262" t="s">
        <v>9595</v>
      </c>
      <c r="L5677" s="114"/>
      <c r="M5677" s="114"/>
      <c r="N5677" s="103"/>
      <c r="O5677" s="103" t="s">
        <v>17</v>
      </c>
    </row>
    <row r="5678" spans="1:15" ht="33.75" hidden="1" customHeight="1">
      <c r="A5678" s="103">
        <f>MAX(A$3:A5677)+1</f>
        <v>5347</v>
      </c>
      <c r="B5678" s="103" t="s">
        <v>9596</v>
      </c>
      <c r="C5678" s="103" t="s">
        <v>9597</v>
      </c>
      <c r="D5678" s="103"/>
      <c r="E5678" s="103"/>
      <c r="F5678" s="114" t="s">
        <v>36</v>
      </c>
      <c r="G5678" s="114" t="s">
        <v>636</v>
      </c>
      <c r="H5678" s="356" t="s">
        <v>25</v>
      </c>
      <c r="I5678" s="357"/>
      <c r="J5678" s="358"/>
      <c r="K5678" s="262" t="s">
        <v>9595</v>
      </c>
      <c r="L5678" s="114"/>
      <c r="M5678" s="114"/>
      <c r="N5678" s="103"/>
      <c r="O5678" s="103" t="s">
        <v>17</v>
      </c>
    </row>
    <row r="5679" spans="1:15" ht="33.75" hidden="1" customHeight="1">
      <c r="A5679" s="103">
        <f>MAX(A$3:A5678)+1</f>
        <v>5348</v>
      </c>
      <c r="B5679" s="103" t="s">
        <v>9598</v>
      </c>
      <c r="C5679" s="103" t="s">
        <v>9599</v>
      </c>
      <c r="D5679" s="103" t="s">
        <v>9601</v>
      </c>
      <c r="E5679" s="103"/>
      <c r="F5679" s="114" t="s">
        <v>36</v>
      </c>
      <c r="G5679" s="114" t="s">
        <v>636</v>
      </c>
      <c r="H5679" s="356" t="s">
        <v>25</v>
      </c>
      <c r="I5679" s="357"/>
      <c r="J5679" s="358"/>
      <c r="K5679" s="262" t="s">
        <v>9595</v>
      </c>
      <c r="L5679" s="114"/>
      <c r="M5679" s="114"/>
      <c r="N5679" s="103"/>
      <c r="O5679" s="103" t="s">
        <v>17</v>
      </c>
    </row>
    <row r="5680" spans="1:15" ht="45" hidden="1" customHeight="1">
      <c r="A5680" s="103">
        <f>MAX(A$3:A5679)+1</f>
        <v>5349</v>
      </c>
      <c r="B5680" s="103">
        <v>340200001</v>
      </c>
      <c r="C5680" s="103" t="s">
        <v>9602</v>
      </c>
      <c r="D5680" s="103"/>
      <c r="E5680" s="103"/>
      <c r="F5680" s="114" t="s">
        <v>36</v>
      </c>
      <c r="G5680" s="114" t="s">
        <v>32</v>
      </c>
      <c r="H5680" s="356" t="s">
        <v>25</v>
      </c>
      <c r="I5680" s="357"/>
      <c r="J5680" s="358"/>
      <c r="K5680" s="103" t="s">
        <v>9603</v>
      </c>
      <c r="L5680" s="126"/>
      <c r="M5680" s="126"/>
      <c r="N5680" s="114"/>
      <c r="O5680" s="103" t="s">
        <v>3853</v>
      </c>
    </row>
    <row r="5681" spans="1:15" ht="45" hidden="1" customHeight="1">
      <c r="A5681" s="103">
        <f>MAX(A$3:A5680)+1</f>
        <v>5350</v>
      </c>
      <c r="B5681" s="103">
        <v>340200002</v>
      </c>
      <c r="C5681" s="103" t="s">
        <v>9604</v>
      </c>
      <c r="D5681" s="103"/>
      <c r="E5681" s="103"/>
      <c r="F5681" s="114" t="s">
        <v>36</v>
      </c>
      <c r="G5681" s="114" t="s">
        <v>32</v>
      </c>
      <c r="H5681" s="356" t="s">
        <v>25</v>
      </c>
      <c r="I5681" s="357"/>
      <c r="J5681" s="358"/>
      <c r="K5681" s="103" t="s">
        <v>9603</v>
      </c>
      <c r="L5681" s="126"/>
      <c r="M5681" s="126"/>
      <c r="N5681" s="114"/>
      <c r="O5681" s="103" t="s">
        <v>3853</v>
      </c>
    </row>
    <row r="5682" spans="1:15" ht="67.5" hidden="1" customHeight="1">
      <c r="A5682" s="103">
        <f>MAX(A$3:A5681)+1</f>
        <v>5351</v>
      </c>
      <c r="B5682" s="103">
        <v>340200003</v>
      </c>
      <c r="C5682" s="103" t="s">
        <v>9605</v>
      </c>
      <c r="D5682" s="103"/>
      <c r="E5682" s="103"/>
      <c r="F5682" s="114" t="s">
        <v>36</v>
      </c>
      <c r="G5682" s="114" t="s">
        <v>32</v>
      </c>
      <c r="H5682" s="356" t="s">
        <v>25</v>
      </c>
      <c r="I5682" s="357"/>
      <c r="J5682" s="358"/>
      <c r="K5682" s="103" t="s">
        <v>9606</v>
      </c>
      <c r="L5682" s="126"/>
      <c r="M5682" s="126"/>
      <c r="N5682" s="114"/>
      <c r="O5682" s="103" t="s">
        <v>3853</v>
      </c>
    </row>
    <row r="5683" spans="1:15" ht="22.5" hidden="1" customHeight="1">
      <c r="A5683" s="103">
        <f>MAX(A$3:A5682)+1</f>
        <v>5352</v>
      </c>
      <c r="B5683" s="103">
        <v>340200004</v>
      </c>
      <c r="C5683" s="103" t="s">
        <v>9607</v>
      </c>
      <c r="D5683" s="103"/>
      <c r="E5683" s="103"/>
      <c r="F5683" s="114" t="s">
        <v>23</v>
      </c>
      <c r="G5683" s="114" t="s">
        <v>9608</v>
      </c>
      <c r="H5683" s="356" t="s">
        <v>25</v>
      </c>
      <c r="I5683" s="357"/>
      <c r="J5683" s="358"/>
      <c r="K5683" s="103"/>
      <c r="L5683" s="126"/>
      <c r="M5683" s="126"/>
      <c r="N5683" s="103"/>
      <c r="O5683" s="103" t="s">
        <v>17</v>
      </c>
    </row>
    <row r="5684" spans="1:15" ht="33.75" hidden="1" customHeight="1">
      <c r="A5684" s="103">
        <f>MAX(A$3:A5683)+1</f>
        <v>5353</v>
      </c>
      <c r="B5684" s="103">
        <v>340200005</v>
      </c>
      <c r="C5684" s="103" t="s">
        <v>9609</v>
      </c>
      <c r="D5684" s="103" t="s">
        <v>9610</v>
      </c>
      <c r="E5684" s="103"/>
      <c r="F5684" s="114" t="s">
        <v>36</v>
      </c>
      <c r="G5684" s="114" t="s">
        <v>32</v>
      </c>
      <c r="H5684" s="356" t="s">
        <v>25</v>
      </c>
      <c r="I5684" s="357"/>
      <c r="J5684" s="358"/>
      <c r="K5684" s="103" t="s">
        <v>9611</v>
      </c>
      <c r="L5684" s="126"/>
      <c r="M5684" s="126"/>
      <c r="N5684" s="103"/>
      <c r="O5684" s="103" t="s">
        <v>17</v>
      </c>
    </row>
    <row r="5685" spans="1:15" ht="22.5" hidden="1" customHeight="1">
      <c r="A5685" s="103">
        <f>MAX(A$3:A5684)+1</f>
        <v>5354</v>
      </c>
      <c r="B5685" s="103">
        <v>340200006</v>
      </c>
      <c r="C5685" s="103" t="s">
        <v>9612</v>
      </c>
      <c r="D5685" s="103"/>
      <c r="E5685" s="103"/>
      <c r="F5685" s="114" t="s">
        <v>23</v>
      </c>
      <c r="G5685" s="114" t="s">
        <v>32</v>
      </c>
      <c r="H5685" s="356" t="s">
        <v>25</v>
      </c>
      <c r="I5685" s="357"/>
      <c r="J5685" s="358"/>
      <c r="K5685" s="103"/>
      <c r="L5685" s="126"/>
      <c r="M5685" s="126"/>
      <c r="N5685" s="103"/>
      <c r="O5685" s="103" t="s">
        <v>17</v>
      </c>
    </row>
    <row r="5686" spans="1:15" ht="22.5" hidden="1" customHeight="1">
      <c r="A5686" s="103">
        <f>MAX(A$3:A5685)+1</f>
        <v>5355</v>
      </c>
      <c r="B5686" s="103">
        <v>340200007</v>
      </c>
      <c r="C5686" s="103" t="s">
        <v>9613</v>
      </c>
      <c r="D5686" s="103"/>
      <c r="E5686" s="103"/>
      <c r="F5686" s="114" t="s">
        <v>23</v>
      </c>
      <c r="G5686" s="114" t="s">
        <v>32</v>
      </c>
      <c r="H5686" s="356" t="s">
        <v>25</v>
      </c>
      <c r="I5686" s="357"/>
      <c r="J5686" s="358"/>
      <c r="K5686" s="103"/>
      <c r="L5686" s="126"/>
      <c r="M5686" s="126"/>
      <c r="N5686" s="103"/>
      <c r="O5686" s="103" t="s">
        <v>17</v>
      </c>
    </row>
    <row r="5687" spans="1:15" ht="22.5" hidden="1" customHeight="1">
      <c r="A5687" s="103">
        <f>MAX(A$3:A5686)+1</f>
        <v>5356</v>
      </c>
      <c r="B5687" s="103" t="s">
        <v>9614</v>
      </c>
      <c r="C5687" s="103" t="s">
        <v>9615</v>
      </c>
      <c r="D5687" s="103" t="s">
        <v>9616</v>
      </c>
      <c r="E5687" s="103"/>
      <c r="F5687" s="114" t="s">
        <v>23</v>
      </c>
      <c r="G5687" s="114" t="s">
        <v>32</v>
      </c>
      <c r="H5687" s="356" t="s">
        <v>25</v>
      </c>
      <c r="I5687" s="357"/>
      <c r="J5687" s="358"/>
      <c r="K5687" s="103" t="s">
        <v>9617</v>
      </c>
      <c r="L5687" s="126"/>
      <c r="M5687" s="126"/>
      <c r="N5687" s="103"/>
      <c r="O5687" s="103" t="s">
        <v>17</v>
      </c>
    </row>
    <row r="5688" spans="1:15" ht="22.5" hidden="1" customHeight="1">
      <c r="A5688" s="103">
        <f>MAX(A$3:A5687)+1</f>
        <v>5357</v>
      </c>
      <c r="B5688" s="103" t="s">
        <v>9618</v>
      </c>
      <c r="C5688" s="103" t="s">
        <v>9619</v>
      </c>
      <c r="D5688" s="103" t="s">
        <v>9616</v>
      </c>
      <c r="E5688" s="103"/>
      <c r="F5688" s="114" t="s">
        <v>23</v>
      </c>
      <c r="G5688" s="114" t="s">
        <v>32</v>
      </c>
      <c r="H5688" s="356" t="s">
        <v>25</v>
      </c>
      <c r="I5688" s="357"/>
      <c r="J5688" s="358"/>
      <c r="K5688" s="103" t="s">
        <v>9617</v>
      </c>
      <c r="L5688" s="126"/>
      <c r="M5688" s="126"/>
      <c r="N5688" s="103"/>
      <c r="O5688" s="103" t="s">
        <v>17</v>
      </c>
    </row>
    <row r="5689" spans="1:15" ht="22.5" hidden="1" customHeight="1">
      <c r="A5689" s="103">
        <f>MAX(A$3:A5688)+1</f>
        <v>5358</v>
      </c>
      <c r="B5689" s="103" t="s">
        <v>9620</v>
      </c>
      <c r="C5689" s="103" t="s">
        <v>9621</v>
      </c>
      <c r="D5689" s="103" t="s">
        <v>9616</v>
      </c>
      <c r="E5689" s="103"/>
      <c r="F5689" s="114" t="s">
        <v>23</v>
      </c>
      <c r="G5689" s="114" t="s">
        <v>32</v>
      </c>
      <c r="H5689" s="356" t="s">
        <v>25</v>
      </c>
      <c r="I5689" s="357"/>
      <c r="J5689" s="358"/>
      <c r="K5689" s="103" t="s">
        <v>9617</v>
      </c>
      <c r="L5689" s="126"/>
      <c r="M5689" s="126"/>
      <c r="N5689" s="103"/>
      <c r="O5689" s="103" t="s">
        <v>17</v>
      </c>
    </row>
    <row r="5690" spans="1:15" ht="22.5" hidden="1" customHeight="1">
      <c r="A5690" s="103">
        <f>MAX(A$3:A5689)+1</f>
        <v>5359</v>
      </c>
      <c r="B5690" s="103">
        <v>340200008</v>
      </c>
      <c r="C5690" s="103" t="s">
        <v>9622</v>
      </c>
      <c r="D5690" s="103" t="s">
        <v>9623</v>
      </c>
      <c r="E5690" s="103"/>
      <c r="F5690" s="114" t="s">
        <v>23</v>
      </c>
      <c r="G5690" s="114" t="s">
        <v>32</v>
      </c>
      <c r="H5690" s="356" t="s">
        <v>25</v>
      </c>
      <c r="I5690" s="357"/>
      <c r="J5690" s="358"/>
      <c r="K5690" s="103"/>
      <c r="L5690" s="126"/>
      <c r="M5690" s="126"/>
      <c r="N5690" s="103"/>
      <c r="O5690" s="103" t="s">
        <v>17</v>
      </c>
    </row>
    <row r="5691" spans="1:15" ht="22.5" hidden="1" customHeight="1">
      <c r="A5691" s="103">
        <f>MAX(A$3:A5690)+1</f>
        <v>5360</v>
      </c>
      <c r="B5691" s="103">
        <v>340200009</v>
      </c>
      <c r="C5691" s="103" t="s">
        <v>9624</v>
      </c>
      <c r="D5691" s="103"/>
      <c r="E5691" s="103"/>
      <c r="F5691" s="114" t="s">
        <v>23</v>
      </c>
      <c r="G5691" s="114" t="s">
        <v>32</v>
      </c>
      <c r="H5691" s="356" t="s">
        <v>25</v>
      </c>
      <c r="I5691" s="357"/>
      <c r="J5691" s="358"/>
      <c r="K5691" s="103"/>
      <c r="L5691" s="126"/>
      <c r="M5691" s="126"/>
      <c r="N5691" s="103"/>
      <c r="O5691" s="103" t="s">
        <v>17</v>
      </c>
    </row>
    <row r="5692" spans="1:15" ht="22.5" hidden="1" customHeight="1">
      <c r="A5692" s="103">
        <f>MAX(A$3:A5691)+1</f>
        <v>5361</v>
      </c>
      <c r="B5692" s="103">
        <v>340200010</v>
      </c>
      <c r="C5692" s="103" t="s">
        <v>9625</v>
      </c>
      <c r="D5692" s="103"/>
      <c r="E5692" s="103"/>
      <c r="F5692" s="114" t="s">
        <v>23</v>
      </c>
      <c r="G5692" s="114" t="s">
        <v>32</v>
      </c>
      <c r="H5692" s="356" t="s">
        <v>25</v>
      </c>
      <c r="I5692" s="357"/>
      <c r="J5692" s="358"/>
      <c r="K5692" s="103"/>
      <c r="L5692" s="126"/>
      <c r="M5692" s="126"/>
      <c r="N5692" s="103"/>
      <c r="O5692" s="103" t="s">
        <v>17</v>
      </c>
    </row>
    <row r="5693" spans="1:15" ht="22.5" hidden="1" customHeight="1">
      <c r="A5693" s="103">
        <f>MAX(A$3:A5692)+1</f>
        <v>5362</v>
      </c>
      <c r="B5693" s="103">
        <v>340200011</v>
      </c>
      <c r="C5693" s="103" t="s">
        <v>9626</v>
      </c>
      <c r="D5693" s="103"/>
      <c r="E5693" s="103"/>
      <c r="F5693" s="114" t="s">
        <v>23</v>
      </c>
      <c r="G5693" s="114" t="s">
        <v>32</v>
      </c>
      <c r="H5693" s="356" t="s">
        <v>25</v>
      </c>
      <c r="I5693" s="357"/>
      <c r="J5693" s="358"/>
      <c r="K5693" s="103"/>
      <c r="L5693" s="126"/>
      <c r="M5693" s="126"/>
      <c r="N5693" s="103"/>
      <c r="O5693" s="103" t="s">
        <v>17</v>
      </c>
    </row>
    <row r="5694" spans="1:15" ht="22.5" hidden="1" customHeight="1">
      <c r="A5694" s="103">
        <f>MAX(A$3:A5693)+1</f>
        <v>5363</v>
      </c>
      <c r="B5694" s="103">
        <v>340200012</v>
      </c>
      <c r="C5694" s="103" t="s">
        <v>9627</v>
      </c>
      <c r="D5694" s="103" t="s">
        <v>9628</v>
      </c>
      <c r="E5694" s="103"/>
      <c r="F5694" s="114" t="s">
        <v>23</v>
      </c>
      <c r="G5694" s="114" t="s">
        <v>32</v>
      </c>
      <c r="H5694" s="356" t="s">
        <v>25</v>
      </c>
      <c r="I5694" s="357"/>
      <c r="J5694" s="358"/>
      <c r="K5694" s="103"/>
      <c r="L5694" s="126"/>
      <c r="M5694" s="126"/>
      <c r="N5694" s="103"/>
      <c r="O5694" s="103" t="s">
        <v>17</v>
      </c>
    </row>
    <row r="5695" spans="1:15" ht="22.5" hidden="1" customHeight="1">
      <c r="A5695" s="103">
        <f>MAX(A$3:A5694)+1</f>
        <v>5364</v>
      </c>
      <c r="B5695" s="103">
        <v>340200013</v>
      </c>
      <c r="C5695" s="103" t="s">
        <v>9629</v>
      </c>
      <c r="D5695" s="103" t="s">
        <v>9630</v>
      </c>
      <c r="E5695" s="103"/>
      <c r="F5695" s="114" t="s">
        <v>23</v>
      </c>
      <c r="G5695" s="114" t="s">
        <v>32</v>
      </c>
      <c r="H5695" s="356" t="s">
        <v>25</v>
      </c>
      <c r="I5695" s="357"/>
      <c r="J5695" s="358"/>
      <c r="K5695" s="103"/>
      <c r="L5695" s="126"/>
      <c r="M5695" s="126"/>
      <c r="N5695" s="103"/>
      <c r="O5695" s="103" t="s">
        <v>17</v>
      </c>
    </row>
    <row r="5696" spans="1:15" ht="45" hidden="1" customHeight="1">
      <c r="A5696" s="103">
        <f>MAX(A$3:A5695)+1</f>
        <v>5365</v>
      </c>
      <c r="B5696" s="103">
        <v>340200014</v>
      </c>
      <c r="C5696" s="103" t="s">
        <v>9631</v>
      </c>
      <c r="D5696" s="103"/>
      <c r="E5696" s="103"/>
      <c r="F5696" s="114" t="s">
        <v>36</v>
      </c>
      <c r="G5696" s="114" t="s">
        <v>32</v>
      </c>
      <c r="H5696" s="356" t="s">
        <v>25</v>
      </c>
      <c r="I5696" s="357"/>
      <c r="J5696" s="358"/>
      <c r="K5696" s="103" t="s">
        <v>9603</v>
      </c>
      <c r="L5696" s="126"/>
      <c r="M5696" s="126"/>
      <c r="N5696" s="114"/>
      <c r="O5696" s="103" t="s">
        <v>3853</v>
      </c>
    </row>
    <row r="5697" spans="1:15" ht="22.5" hidden="1" customHeight="1">
      <c r="A5697" s="103">
        <f>MAX(A$3:A5696)+1</f>
        <v>5366</v>
      </c>
      <c r="B5697" s="103">
        <v>340200015</v>
      </c>
      <c r="C5697" s="103" t="s">
        <v>9632</v>
      </c>
      <c r="D5697" s="103"/>
      <c r="E5697" s="103"/>
      <c r="F5697" s="114" t="s">
        <v>23</v>
      </c>
      <c r="G5697" s="114" t="s">
        <v>32</v>
      </c>
      <c r="H5697" s="356" t="s">
        <v>25</v>
      </c>
      <c r="I5697" s="357"/>
      <c r="J5697" s="358"/>
      <c r="K5697" s="103"/>
      <c r="L5697" s="126"/>
      <c r="M5697" s="126"/>
      <c r="N5697" s="103"/>
      <c r="O5697" s="103" t="s">
        <v>17</v>
      </c>
    </row>
    <row r="5698" spans="1:15" ht="22.5" hidden="1" customHeight="1">
      <c r="A5698" s="103">
        <f>MAX(A$3:A5697)+1</f>
        <v>5367</v>
      </c>
      <c r="B5698" s="103">
        <v>340200016</v>
      </c>
      <c r="C5698" s="103" t="s">
        <v>9633</v>
      </c>
      <c r="D5698" s="103"/>
      <c r="E5698" s="103"/>
      <c r="F5698" s="114" t="s">
        <v>23</v>
      </c>
      <c r="G5698" s="114" t="s">
        <v>32</v>
      </c>
      <c r="H5698" s="356" t="s">
        <v>25</v>
      </c>
      <c r="I5698" s="357"/>
      <c r="J5698" s="358"/>
      <c r="K5698" s="103"/>
      <c r="L5698" s="126"/>
      <c r="M5698" s="126"/>
      <c r="N5698" s="103"/>
      <c r="O5698" s="103" t="s">
        <v>17</v>
      </c>
    </row>
    <row r="5699" spans="1:15" ht="22.5" hidden="1" customHeight="1">
      <c r="A5699" s="103">
        <f>MAX(A$3:A5698)+1</f>
        <v>5368</v>
      </c>
      <c r="B5699" s="103">
        <v>340200017</v>
      </c>
      <c r="C5699" s="103" t="s">
        <v>9634</v>
      </c>
      <c r="D5699" s="103"/>
      <c r="E5699" s="103"/>
      <c r="F5699" s="114" t="s">
        <v>23</v>
      </c>
      <c r="G5699" s="114" t="s">
        <v>32</v>
      </c>
      <c r="H5699" s="356" t="s">
        <v>25</v>
      </c>
      <c r="I5699" s="357"/>
      <c r="J5699" s="358"/>
      <c r="K5699" s="103"/>
      <c r="L5699" s="126"/>
      <c r="M5699" s="126"/>
      <c r="N5699" s="103"/>
      <c r="O5699" s="103" t="s">
        <v>17</v>
      </c>
    </row>
    <row r="5700" spans="1:15" ht="22.5" hidden="1" customHeight="1">
      <c r="A5700" s="103">
        <f>MAX(A$3:A5699)+1</f>
        <v>5369</v>
      </c>
      <c r="B5700" s="103">
        <v>340200018</v>
      </c>
      <c r="C5700" s="103" t="s">
        <v>9635</v>
      </c>
      <c r="D5700" s="103"/>
      <c r="E5700" s="103" t="s">
        <v>9636</v>
      </c>
      <c r="F5700" s="114" t="s">
        <v>23</v>
      </c>
      <c r="G5700" s="114" t="s">
        <v>32</v>
      </c>
      <c r="H5700" s="356" t="s">
        <v>25</v>
      </c>
      <c r="I5700" s="357"/>
      <c r="J5700" s="358"/>
      <c r="K5700" s="103"/>
      <c r="L5700" s="126"/>
      <c r="M5700" s="126"/>
      <c r="N5700" s="103"/>
      <c r="O5700" s="103" t="s">
        <v>17</v>
      </c>
    </row>
    <row r="5701" spans="1:15" ht="22.5" hidden="1" customHeight="1">
      <c r="A5701" s="103">
        <f>MAX(A$3:A5700)+1</f>
        <v>5370</v>
      </c>
      <c r="B5701" s="103">
        <v>340200019</v>
      </c>
      <c r="C5701" s="103" t="s">
        <v>9637</v>
      </c>
      <c r="D5701" s="103"/>
      <c r="E5701" s="103"/>
      <c r="F5701" s="114" t="s">
        <v>23</v>
      </c>
      <c r="G5701" s="114" t="s">
        <v>32</v>
      </c>
      <c r="H5701" s="356" t="s">
        <v>25</v>
      </c>
      <c r="I5701" s="357"/>
      <c r="J5701" s="358"/>
      <c r="K5701" s="103"/>
      <c r="L5701" s="126"/>
      <c r="M5701" s="126"/>
      <c r="N5701" s="103"/>
      <c r="O5701" s="103" t="s">
        <v>17</v>
      </c>
    </row>
    <row r="5702" spans="1:15" ht="101.25" hidden="1" customHeight="1">
      <c r="A5702" s="103">
        <f>MAX(A$3:A5701)+1</f>
        <v>5371</v>
      </c>
      <c r="B5702" s="103">
        <v>340200020</v>
      </c>
      <c r="C5702" s="103" t="s">
        <v>9600</v>
      </c>
      <c r="D5702" s="103" t="s">
        <v>9638</v>
      </c>
      <c r="E5702" s="103"/>
      <c r="F5702" s="114" t="s">
        <v>36</v>
      </c>
      <c r="G5702" s="114" t="s">
        <v>9639</v>
      </c>
      <c r="H5702" s="356" t="s">
        <v>25</v>
      </c>
      <c r="I5702" s="357"/>
      <c r="J5702" s="358"/>
      <c r="K5702" s="103" t="s">
        <v>9640</v>
      </c>
      <c r="L5702" s="126"/>
      <c r="M5702" s="126"/>
      <c r="N5702" s="114"/>
      <c r="O5702" s="103" t="s">
        <v>3853</v>
      </c>
    </row>
    <row r="5703" spans="1:15" ht="33.75" hidden="1" customHeight="1">
      <c r="A5703" s="103">
        <f>MAX(A$3:A5702)+1</f>
        <v>5372</v>
      </c>
      <c r="B5703" s="103">
        <v>340200021</v>
      </c>
      <c r="C5703" s="103" t="s">
        <v>9641</v>
      </c>
      <c r="D5703" s="103"/>
      <c r="E5703" s="103"/>
      <c r="F5703" s="114" t="s">
        <v>36</v>
      </c>
      <c r="G5703" s="114" t="s">
        <v>9642</v>
      </c>
      <c r="H5703" s="356" t="s">
        <v>25</v>
      </c>
      <c r="I5703" s="357"/>
      <c r="J5703" s="358"/>
      <c r="K5703" s="103" t="s">
        <v>9643</v>
      </c>
      <c r="L5703" s="126"/>
      <c r="M5703" s="126"/>
      <c r="N5703" s="114"/>
      <c r="O5703" s="103" t="s">
        <v>9644</v>
      </c>
    </row>
    <row r="5704" spans="1:15" ht="33.75" hidden="1" customHeight="1">
      <c r="A5704" s="103">
        <f>MAX(A$3:A5703)+1</f>
        <v>5373</v>
      </c>
      <c r="B5704" s="103">
        <v>340200022</v>
      </c>
      <c r="C5704" s="190" t="s">
        <v>9645</v>
      </c>
      <c r="D5704" s="103"/>
      <c r="E5704" s="103"/>
      <c r="F5704" s="114" t="s">
        <v>36</v>
      </c>
      <c r="G5704" s="114" t="s">
        <v>9639</v>
      </c>
      <c r="H5704" s="356" t="s">
        <v>25</v>
      </c>
      <c r="I5704" s="357"/>
      <c r="J5704" s="358"/>
      <c r="K5704" s="103" t="s">
        <v>9646</v>
      </c>
      <c r="L5704" s="126"/>
      <c r="M5704" s="126"/>
      <c r="N5704" s="114"/>
      <c r="O5704" s="103" t="s">
        <v>9647</v>
      </c>
    </row>
    <row r="5705" spans="1:15" ht="45" hidden="1" customHeight="1">
      <c r="A5705" s="103">
        <f>MAX(A$3:A5704)+1</f>
        <v>5374</v>
      </c>
      <c r="B5705" s="103">
        <v>340200023</v>
      </c>
      <c r="C5705" s="103" t="s">
        <v>9648</v>
      </c>
      <c r="D5705" s="103"/>
      <c r="E5705" s="103"/>
      <c r="F5705" s="114" t="s">
        <v>36</v>
      </c>
      <c r="G5705" s="114" t="s">
        <v>9639</v>
      </c>
      <c r="H5705" s="356" t="s">
        <v>25</v>
      </c>
      <c r="I5705" s="357"/>
      <c r="J5705" s="358"/>
      <c r="K5705" s="103" t="s">
        <v>9649</v>
      </c>
      <c r="L5705" s="126"/>
      <c r="M5705" s="126"/>
      <c r="N5705" s="114"/>
      <c r="O5705" s="103" t="s">
        <v>9644</v>
      </c>
    </row>
    <row r="5706" spans="1:15" ht="33.75" hidden="1" customHeight="1">
      <c r="A5706" s="103">
        <f>MAX(A$3:A5705)+1</f>
        <v>5375</v>
      </c>
      <c r="B5706" s="103">
        <v>340200024</v>
      </c>
      <c r="C5706" s="103" t="s">
        <v>9650</v>
      </c>
      <c r="D5706" s="103"/>
      <c r="E5706" s="103"/>
      <c r="F5706" s="114" t="s">
        <v>36</v>
      </c>
      <c r="G5706" s="114" t="s">
        <v>32</v>
      </c>
      <c r="H5706" s="356" t="s">
        <v>25</v>
      </c>
      <c r="I5706" s="357"/>
      <c r="J5706" s="358"/>
      <c r="K5706" s="103" t="s">
        <v>9651</v>
      </c>
      <c r="L5706" s="126"/>
      <c r="M5706" s="126"/>
      <c r="N5706" s="114"/>
      <c r="O5706" s="103" t="s">
        <v>9647</v>
      </c>
    </row>
    <row r="5707" spans="1:15" ht="33.75" hidden="1" customHeight="1">
      <c r="A5707" s="103">
        <f>MAX(A$3:A5706)+1</f>
        <v>5376</v>
      </c>
      <c r="B5707" s="103">
        <v>340200025</v>
      </c>
      <c r="C5707" s="103" t="s">
        <v>9652</v>
      </c>
      <c r="D5707" s="103"/>
      <c r="E5707" s="103" t="s">
        <v>9653</v>
      </c>
      <c r="F5707" s="114" t="s">
        <v>36</v>
      </c>
      <c r="G5707" s="114" t="s">
        <v>32</v>
      </c>
      <c r="H5707" s="356" t="s">
        <v>25</v>
      </c>
      <c r="I5707" s="357"/>
      <c r="J5707" s="358"/>
      <c r="K5707" s="103" t="s">
        <v>9654</v>
      </c>
      <c r="L5707" s="126"/>
      <c r="M5707" s="126"/>
      <c r="N5707" s="114"/>
      <c r="O5707" s="103" t="s">
        <v>9647</v>
      </c>
    </row>
    <row r="5708" spans="1:15" ht="33.75" hidden="1" customHeight="1">
      <c r="A5708" s="103">
        <f>MAX(A$3:A5707)+1</f>
        <v>5377</v>
      </c>
      <c r="B5708" s="103">
        <v>340200026</v>
      </c>
      <c r="C5708" s="103" t="s">
        <v>9655</v>
      </c>
      <c r="D5708" s="103" t="s">
        <v>9656</v>
      </c>
      <c r="E5708" s="103"/>
      <c r="F5708" s="114" t="s">
        <v>36</v>
      </c>
      <c r="G5708" s="114" t="s">
        <v>32</v>
      </c>
      <c r="H5708" s="356" t="s">
        <v>25</v>
      </c>
      <c r="I5708" s="357"/>
      <c r="J5708" s="358"/>
      <c r="K5708" s="103" t="s">
        <v>9657</v>
      </c>
      <c r="L5708" s="126"/>
      <c r="M5708" s="126"/>
      <c r="N5708" s="114"/>
      <c r="O5708" s="103" t="s">
        <v>9647</v>
      </c>
    </row>
    <row r="5709" spans="1:15" ht="22.5" hidden="1" customHeight="1">
      <c r="A5709" s="103">
        <f>MAX(A$3:A5708)+1</f>
        <v>5378</v>
      </c>
      <c r="B5709" s="103">
        <v>340200027</v>
      </c>
      <c r="C5709" s="103" t="s">
        <v>9658</v>
      </c>
      <c r="D5709" s="103"/>
      <c r="E5709" s="103" t="s">
        <v>526</v>
      </c>
      <c r="F5709" s="114" t="s">
        <v>23</v>
      </c>
      <c r="G5709" s="114" t="s">
        <v>32</v>
      </c>
      <c r="H5709" s="356" t="s">
        <v>25</v>
      </c>
      <c r="I5709" s="357"/>
      <c r="J5709" s="358"/>
      <c r="K5709" s="103"/>
      <c r="L5709" s="126"/>
      <c r="M5709" s="126"/>
      <c r="N5709" s="103"/>
      <c r="O5709" s="103" t="s">
        <v>17</v>
      </c>
    </row>
    <row r="5710" spans="1:15" ht="22.5" hidden="1" customHeight="1">
      <c r="A5710" s="103">
        <f>MAX(A$3:A5709)+1</f>
        <v>5379</v>
      </c>
      <c r="B5710" s="103">
        <v>340200028</v>
      </c>
      <c r="C5710" s="103" t="s">
        <v>9659</v>
      </c>
      <c r="D5710" s="103"/>
      <c r="E5710" s="103"/>
      <c r="F5710" s="114" t="s">
        <v>23</v>
      </c>
      <c r="G5710" s="114" t="s">
        <v>9639</v>
      </c>
      <c r="H5710" s="356" t="s">
        <v>25</v>
      </c>
      <c r="I5710" s="357"/>
      <c r="J5710" s="358"/>
      <c r="K5710" s="103"/>
      <c r="L5710" s="126"/>
      <c r="M5710" s="126"/>
      <c r="N5710" s="103"/>
      <c r="O5710" s="103" t="s">
        <v>17</v>
      </c>
    </row>
    <row r="5711" spans="1:15" ht="22.5" hidden="1" customHeight="1">
      <c r="A5711" s="103">
        <f>MAX(A$3:A5710)+1</f>
        <v>5380</v>
      </c>
      <c r="B5711" s="103">
        <v>340200029</v>
      </c>
      <c r="C5711" s="103" t="s">
        <v>5648</v>
      </c>
      <c r="D5711" s="103"/>
      <c r="E5711" s="103"/>
      <c r="F5711" s="114" t="s">
        <v>23</v>
      </c>
      <c r="G5711" s="114" t="s">
        <v>32</v>
      </c>
      <c r="H5711" s="356" t="s">
        <v>25</v>
      </c>
      <c r="I5711" s="357"/>
      <c r="J5711" s="358"/>
      <c r="K5711" s="103"/>
      <c r="L5711" s="126"/>
      <c r="M5711" s="126"/>
      <c r="N5711" s="103"/>
      <c r="O5711" s="103" t="s">
        <v>17</v>
      </c>
    </row>
    <row r="5712" spans="1:15" ht="22.5" hidden="1" customHeight="1">
      <c r="A5712" s="103">
        <f>MAX(A$3:A5711)+1</f>
        <v>5381</v>
      </c>
      <c r="B5712" s="103">
        <v>340200030</v>
      </c>
      <c r="C5712" s="103" t="s">
        <v>9660</v>
      </c>
      <c r="D5712" s="103"/>
      <c r="E5712" s="103"/>
      <c r="F5712" s="114" t="s">
        <v>23</v>
      </c>
      <c r="G5712" s="114" t="s">
        <v>32</v>
      </c>
      <c r="H5712" s="356" t="s">
        <v>25</v>
      </c>
      <c r="I5712" s="357"/>
      <c r="J5712" s="358"/>
      <c r="K5712" s="103"/>
      <c r="L5712" s="126"/>
      <c r="M5712" s="126"/>
      <c r="N5712" s="103"/>
      <c r="O5712" s="103" t="s">
        <v>17</v>
      </c>
    </row>
    <row r="5713" spans="1:15" ht="67.5" hidden="1" customHeight="1">
      <c r="A5713" s="252">
        <f>MAX(A$3:A5712)+1</f>
        <v>5382</v>
      </c>
      <c r="B5713" s="252">
        <v>340200031</v>
      </c>
      <c r="C5713" s="252" t="s">
        <v>9661</v>
      </c>
      <c r="D5713" s="252" t="s">
        <v>9662</v>
      </c>
      <c r="E5713" s="252" t="s">
        <v>9663</v>
      </c>
      <c r="F5713" s="345" t="s">
        <v>36</v>
      </c>
      <c r="G5713" s="345" t="s">
        <v>9639</v>
      </c>
      <c r="H5713" s="356" t="s">
        <v>25</v>
      </c>
      <c r="I5713" s="357"/>
      <c r="J5713" s="358"/>
      <c r="K5713" s="252" t="s">
        <v>9664</v>
      </c>
      <c r="L5713" s="126"/>
      <c r="M5713" s="126"/>
      <c r="N5713" s="114"/>
      <c r="O5713" s="103" t="s">
        <v>3853</v>
      </c>
    </row>
    <row r="5714" spans="1:15" ht="45" hidden="1" customHeight="1">
      <c r="A5714" s="103">
        <f>MAX(A$3:A5713)+1</f>
        <v>5383</v>
      </c>
      <c r="B5714" s="103">
        <v>340200032</v>
      </c>
      <c r="C5714" s="103" t="s">
        <v>9665</v>
      </c>
      <c r="D5714" s="103"/>
      <c r="E5714" s="103"/>
      <c r="F5714" s="114" t="s">
        <v>36</v>
      </c>
      <c r="G5714" s="114" t="s">
        <v>9639</v>
      </c>
      <c r="H5714" s="356" t="s">
        <v>25</v>
      </c>
      <c r="I5714" s="357"/>
      <c r="J5714" s="358"/>
      <c r="K5714" s="103" t="s">
        <v>9666</v>
      </c>
      <c r="L5714" s="126"/>
      <c r="M5714" s="126"/>
      <c r="N5714" s="114"/>
      <c r="O5714" s="103" t="s">
        <v>9644</v>
      </c>
    </row>
    <row r="5715" spans="1:15" ht="22.5" hidden="1" customHeight="1">
      <c r="A5715" s="103">
        <f>MAX(A$3:A5714)+1</f>
        <v>5384</v>
      </c>
      <c r="B5715" s="103">
        <v>340200033</v>
      </c>
      <c r="C5715" s="103" t="s">
        <v>9667</v>
      </c>
      <c r="D5715" s="103"/>
      <c r="E5715" s="103"/>
      <c r="F5715" s="114" t="s">
        <v>23</v>
      </c>
      <c r="G5715" s="114" t="s">
        <v>9668</v>
      </c>
      <c r="H5715" s="356" t="s">
        <v>25</v>
      </c>
      <c r="I5715" s="357"/>
      <c r="J5715" s="358"/>
      <c r="K5715" s="103"/>
      <c r="L5715" s="126"/>
      <c r="M5715" s="126"/>
      <c r="N5715" s="103"/>
      <c r="O5715" s="103" t="s">
        <v>17</v>
      </c>
    </row>
    <row r="5716" spans="1:15" ht="56.25" hidden="1" customHeight="1">
      <c r="A5716" s="103">
        <f>MAX(A$3:A5715)+1</f>
        <v>5385</v>
      </c>
      <c r="B5716" s="103">
        <v>340200034</v>
      </c>
      <c r="C5716" s="103" t="s">
        <v>9591</v>
      </c>
      <c r="D5716" s="103"/>
      <c r="E5716" s="103"/>
      <c r="F5716" s="114" t="s">
        <v>36</v>
      </c>
      <c r="G5716" s="114" t="s">
        <v>9668</v>
      </c>
      <c r="H5716" s="356" t="s">
        <v>25</v>
      </c>
      <c r="I5716" s="357"/>
      <c r="J5716" s="358"/>
      <c r="K5716" s="103" t="s">
        <v>9669</v>
      </c>
      <c r="L5716" s="126"/>
      <c r="M5716" s="126"/>
      <c r="N5716" s="114"/>
      <c r="O5716" s="103" t="s">
        <v>3853</v>
      </c>
    </row>
    <row r="5717" spans="1:15" ht="56.25" hidden="1" customHeight="1">
      <c r="A5717" s="103">
        <f>MAX(A$3:A5716)+1</f>
        <v>5386</v>
      </c>
      <c r="B5717" s="103">
        <v>340200035</v>
      </c>
      <c r="C5717" s="103" t="s">
        <v>9670</v>
      </c>
      <c r="D5717" s="103"/>
      <c r="E5717" s="103"/>
      <c r="F5717" s="114" t="s">
        <v>36</v>
      </c>
      <c r="G5717" s="114" t="s">
        <v>9668</v>
      </c>
      <c r="H5717" s="356" t="s">
        <v>25</v>
      </c>
      <c r="I5717" s="357"/>
      <c r="J5717" s="358"/>
      <c r="K5717" s="103" t="s">
        <v>9671</v>
      </c>
      <c r="L5717" s="126"/>
      <c r="M5717" s="126"/>
      <c r="N5717" s="114"/>
      <c r="O5717" s="103" t="s">
        <v>9647</v>
      </c>
    </row>
    <row r="5718" spans="1:15" ht="22.5" hidden="1" customHeight="1">
      <c r="A5718" s="103">
        <f>MAX(A$3:A5717)+1</f>
        <v>5387</v>
      </c>
      <c r="B5718" s="103">
        <v>340200036</v>
      </c>
      <c r="C5718" s="103" t="s">
        <v>9672</v>
      </c>
      <c r="D5718" s="103"/>
      <c r="E5718" s="103"/>
      <c r="F5718" s="114" t="s">
        <v>23</v>
      </c>
      <c r="G5718" s="114" t="s">
        <v>32</v>
      </c>
      <c r="H5718" s="356" t="s">
        <v>25</v>
      </c>
      <c r="I5718" s="357"/>
      <c r="J5718" s="358"/>
      <c r="K5718" s="103"/>
      <c r="L5718" s="126"/>
      <c r="M5718" s="126"/>
      <c r="N5718" s="103"/>
      <c r="O5718" s="103" t="s">
        <v>17</v>
      </c>
    </row>
    <row r="5719" spans="1:15" ht="67.5" hidden="1" customHeight="1">
      <c r="A5719" s="103">
        <f>MAX(A$3:A5718)+1</f>
        <v>5388</v>
      </c>
      <c r="B5719" s="103">
        <v>340200037</v>
      </c>
      <c r="C5719" s="103" t="s">
        <v>9673</v>
      </c>
      <c r="D5719" s="103"/>
      <c r="E5719" s="103"/>
      <c r="F5719" s="114" t="s">
        <v>36</v>
      </c>
      <c r="G5719" s="114" t="s">
        <v>32</v>
      </c>
      <c r="H5719" s="356" t="s">
        <v>25</v>
      </c>
      <c r="I5719" s="357"/>
      <c r="J5719" s="358"/>
      <c r="K5719" s="103" t="s">
        <v>9674</v>
      </c>
      <c r="L5719" s="126"/>
      <c r="M5719" s="126"/>
      <c r="N5719" s="114"/>
      <c r="O5719" s="103" t="s">
        <v>3853</v>
      </c>
    </row>
    <row r="5720" spans="1:15" ht="56.25" hidden="1" customHeight="1">
      <c r="A5720" s="103">
        <f>MAX(A$3:A5719)+1</f>
        <v>5389</v>
      </c>
      <c r="B5720" s="103">
        <v>340200038</v>
      </c>
      <c r="C5720" s="103" t="s">
        <v>5653</v>
      </c>
      <c r="D5720" s="103"/>
      <c r="E5720" s="103"/>
      <c r="F5720" s="114" t="s">
        <v>36</v>
      </c>
      <c r="G5720" s="114" t="s">
        <v>32</v>
      </c>
      <c r="H5720" s="356" t="s">
        <v>25</v>
      </c>
      <c r="I5720" s="357"/>
      <c r="J5720" s="358"/>
      <c r="K5720" s="103" t="s">
        <v>9675</v>
      </c>
      <c r="L5720" s="126"/>
      <c r="M5720" s="126"/>
      <c r="N5720" s="114"/>
      <c r="O5720" s="103" t="s">
        <v>3853</v>
      </c>
    </row>
    <row r="5721" spans="1:15" ht="33.75" hidden="1" customHeight="1">
      <c r="A5721" s="103">
        <f>MAX(A$3:A5720)+1</f>
        <v>5390</v>
      </c>
      <c r="B5721" s="103" t="s">
        <v>9676</v>
      </c>
      <c r="C5721" s="103" t="s">
        <v>5653</v>
      </c>
      <c r="D5721" s="103"/>
      <c r="E5721" s="103"/>
      <c r="F5721" s="114" t="s">
        <v>23</v>
      </c>
      <c r="G5721" s="114" t="s">
        <v>32</v>
      </c>
      <c r="H5721" s="356" t="s">
        <v>25</v>
      </c>
      <c r="I5721" s="357"/>
      <c r="J5721" s="358"/>
      <c r="K5721" s="103" t="s">
        <v>9677</v>
      </c>
      <c r="L5721" s="114"/>
      <c r="M5721" s="114"/>
      <c r="N5721" s="103"/>
      <c r="O5721" s="103" t="s">
        <v>17</v>
      </c>
    </row>
    <row r="5722" spans="1:15" ht="45" hidden="1" customHeight="1">
      <c r="A5722" s="103">
        <f>MAX(A$3:A5721)+1</f>
        <v>5391</v>
      </c>
      <c r="B5722" s="103">
        <v>340200039</v>
      </c>
      <c r="C5722" s="103" t="s">
        <v>9678</v>
      </c>
      <c r="D5722" s="103" t="s">
        <v>9679</v>
      </c>
      <c r="E5722" s="103"/>
      <c r="F5722" s="114" t="s">
        <v>36</v>
      </c>
      <c r="G5722" s="114" t="s">
        <v>32</v>
      </c>
      <c r="H5722" s="356" t="s">
        <v>25</v>
      </c>
      <c r="I5722" s="357"/>
      <c r="J5722" s="358"/>
      <c r="K5722" s="103" t="s">
        <v>9680</v>
      </c>
      <c r="L5722" s="126"/>
      <c r="M5722" s="126"/>
      <c r="N5722" s="114"/>
      <c r="O5722" s="103" t="s">
        <v>3853</v>
      </c>
    </row>
    <row r="5723" spans="1:15" ht="56.25" hidden="1" customHeight="1">
      <c r="A5723" s="103">
        <f>MAX(A$3:A5722)+1</f>
        <v>5392</v>
      </c>
      <c r="B5723" s="103">
        <v>340200040</v>
      </c>
      <c r="C5723" s="103" t="s">
        <v>9681</v>
      </c>
      <c r="D5723" s="103"/>
      <c r="E5723" s="103"/>
      <c r="F5723" s="114" t="s">
        <v>36</v>
      </c>
      <c r="G5723" s="114" t="s">
        <v>9642</v>
      </c>
      <c r="H5723" s="356" t="s">
        <v>25</v>
      </c>
      <c r="I5723" s="357"/>
      <c r="J5723" s="358"/>
      <c r="K5723" s="103" t="s">
        <v>9682</v>
      </c>
      <c r="L5723" s="126"/>
      <c r="M5723" s="126"/>
      <c r="N5723" s="114"/>
      <c r="O5723" s="103" t="s">
        <v>3853</v>
      </c>
    </row>
    <row r="5724" spans="1:15" ht="78.75" hidden="1" customHeight="1">
      <c r="A5724" s="103">
        <f>MAX(A$3:A5723)+1</f>
        <v>5393</v>
      </c>
      <c r="B5724" s="103">
        <v>340200041</v>
      </c>
      <c r="C5724" s="103" t="s">
        <v>9683</v>
      </c>
      <c r="D5724" s="103"/>
      <c r="E5724" s="103"/>
      <c r="F5724" s="114" t="s">
        <v>36</v>
      </c>
      <c r="G5724" s="114" t="s">
        <v>9642</v>
      </c>
      <c r="H5724" s="356" t="s">
        <v>25</v>
      </c>
      <c r="I5724" s="357"/>
      <c r="J5724" s="358"/>
      <c r="K5724" s="103" t="s">
        <v>9684</v>
      </c>
      <c r="L5724" s="126"/>
      <c r="M5724" s="126"/>
      <c r="N5724" s="114"/>
      <c r="O5724" s="103" t="s">
        <v>3853</v>
      </c>
    </row>
    <row r="5725" spans="1:15" ht="56.25" hidden="1" customHeight="1">
      <c r="A5725" s="103">
        <f>MAX(A$3:A5724)+1</f>
        <v>5394</v>
      </c>
      <c r="B5725" s="103">
        <v>340200042</v>
      </c>
      <c r="C5725" s="103" t="s">
        <v>9685</v>
      </c>
      <c r="D5725" s="103"/>
      <c r="E5725" s="103"/>
      <c r="F5725" s="114" t="s">
        <v>36</v>
      </c>
      <c r="G5725" s="114" t="s">
        <v>9642</v>
      </c>
      <c r="H5725" s="356" t="s">
        <v>25</v>
      </c>
      <c r="I5725" s="357"/>
      <c r="J5725" s="358"/>
      <c r="K5725" s="103" t="s">
        <v>9682</v>
      </c>
      <c r="L5725" s="126"/>
      <c r="M5725" s="126"/>
      <c r="N5725" s="114"/>
      <c r="O5725" s="103" t="s">
        <v>3853</v>
      </c>
    </row>
    <row r="5726" spans="1:15" ht="33.75" hidden="1" customHeight="1">
      <c r="A5726" s="103">
        <f>MAX(A$3:A5725)+1</f>
        <v>5395</v>
      </c>
      <c r="B5726" s="103">
        <v>340200045</v>
      </c>
      <c r="C5726" s="103" t="s">
        <v>9686</v>
      </c>
      <c r="D5726" s="103" t="s">
        <v>9687</v>
      </c>
      <c r="E5726" s="103"/>
      <c r="F5726" s="114" t="s">
        <v>23</v>
      </c>
      <c r="G5726" s="114" t="s">
        <v>32</v>
      </c>
      <c r="H5726" s="356" t="s">
        <v>25</v>
      </c>
      <c r="I5726" s="357"/>
      <c r="J5726" s="358"/>
      <c r="K5726" s="67" t="s">
        <v>9688</v>
      </c>
      <c r="L5726" s="126"/>
      <c r="M5726" s="126"/>
      <c r="N5726" s="103"/>
      <c r="O5726" s="103" t="s">
        <v>17</v>
      </c>
    </row>
    <row r="5727" spans="1:15" ht="22.5" hidden="1" customHeight="1">
      <c r="A5727" s="103">
        <f>MAX(A$3:A5726)+1</f>
        <v>5396</v>
      </c>
      <c r="B5727" s="103" t="s">
        <v>9689</v>
      </c>
      <c r="C5727" s="103" t="s">
        <v>9690</v>
      </c>
      <c r="D5727" s="103"/>
      <c r="E5727" s="103"/>
      <c r="F5727" s="114" t="s">
        <v>23</v>
      </c>
      <c r="G5727" s="114" t="s">
        <v>32</v>
      </c>
      <c r="H5727" s="356" t="s">
        <v>25</v>
      </c>
      <c r="I5727" s="357"/>
      <c r="J5727" s="358"/>
      <c r="K5727" s="67" t="s">
        <v>9691</v>
      </c>
      <c r="L5727" s="126"/>
      <c r="M5727" s="126"/>
      <c r="N5727" s="103"/>
      <c r="O5727" s="103" t="s">
        <v>17</v>
      </c>
    </row>
    <row r="5728" spans="1:15" ht="45" hidden="1" customHeight="1">
      <c r="A5728" s="103">
        <f>MAX(A$3:A5727)+1</f>
        <v>5397</v>
      </c>
      <c r="B5728" s="133" t="s">
        <v>9692</v>
      </c>
      <c r="C5728" s="152" t="s">
        <v>9693</v>
      </c>
      <c r="D5728" s="152" t="s">
        <v>9694</v>
      </c>
      <c r="E5728" s="205"/>
      <c r="F5728" s="118" t="s">
        <v>23</v>
      </c>
      <c r="G5728" s="147" t="s">
        <v>32</v>
      </c>
      <c r="H5728" s="356" t="s">
        <v>56</v>
      </c>
      <c r="I5728" s="357"/>
      <c r="J5728" s="358"/>
      <c r="K5728" s="144" t="s">
        <v>5962</v>
      </c>
      <c r="L5728" s="114"/>
      <c r="M5728" s="114"/>
      <c r="N5728" s="103"/>
      <c r="O5728" s="103" t="s">
        <v>17</v>
      </c>
    </row>
    <row r="5729" spans="1:15" ht="22.5" hidden="1" customHeight="1">
      <c r="A5729" s="103">
        <f>MAX(A$3:A5728)+1</f>
        <v>5398</v>
      </c>
      <c r="B5729" s="103">
        <v>340200046</v>
      </c>
      <c r="C5729" s="103" t="s">
        <v>9695</v>
      </c>
      <c r="D5729" s="103" t="s">
        <v>9696</v>
      </c>
      <c r="E5729" s="103"/>
      <c r="F5729" s="114" t="s">
        <v>23</v>
      </c>
      <c r="G5729" s="114" t="s">
        <v>32</v>
      </c>
      <c r="H5729" s="356" t="s">
        <v>25</v>
      </c>
      <c r="I5729" s="357"/>
      <c r="J5729" s="358"/>
      <c r="K5729" s="103"/>
      <c r="L5729" s="126"/>
      <c r="M5729" s="126"/>
      <c r="N5729" s="103"/>
      <c r="O5729" s="103" t="s">
        <v>17</v>
      </c>
    </row>
    <row r="5730" spans="1:15" ht="22.5" hidden="1" customHeight="1">
      <c r="A5730" s="103">
        <f>MAX(A$3:A5729)+1</f>
        <v>5399</v>
      </c>
      <c r="B5730" s="103">
        <v>340200047</v>
      </c>
      <c r="C5730" s="103" t="s">
        <v>9697</v>
      </c>
      <c r="D5730" s="103" t="s">
        <v>9698</v>
      </c>
      <c r="E5730" s="103"/>
      <c r="F5730" s="114" t="s">
        <v>23</v>
      </c>
      <c r="G5730" s="114"/>
      <c r="H5730" s="356" t="s">
        <v>25</v>
      </c>
      <c r="I5730" s="357"/>
      <c r="J5730" s="358"/>
      <c r="K5730" s="103"/>
      <c r="L5730" s="114"/>
      <c r="M5730" s="114"/>
      <c r="N5730" s="103"/>
      <c r="O5730" s="103" t="s">
        <v>17</v>
      </c>
    </row>
    <row r="5731" spans="1:15" ht="22.5" hidden="1" customHeight="1">
      <c r="A5731" s="103">
        <f>MAX(A$3:A5730)+1</f>
        <v>5400</v>
      </c>
      <c r="B5731" s="103" t="s">
        <v>9699</v>
      </c>
      <c r="C5731" s="190" t="s">
        <v>9700</v>
      </c>
      <c r="D5731" s="103"/>
      <c r="E5731" s="103"/>
      <c r="F5731" s="114" t="s">
        <v>23</v>
      </c>
      <c r="G5731" s="114" t="s">
        <v>32</v>
      </c>
      <c r="H5731" s="356" t="s">
        <v>25</v>
      </c>
      <c r="I5731" s="357"/>
      <c r="J5731" s="358"/>
      <c r="K5731" s="190" t="s">
        <v>9701</v>
      </c>
      <c r="L5731" s="126"/>
      <c r="M5731" s="126"/>
      <c r="N5731" s="103"/>
      <c r="O5731" s="103" t="s">
        <v>17</v>
      </c>
    </row>
    <row r="5732" spans="1:15" ht="22.5" hidden="1" customHeight="1">
      <c r="A5732" s="103">
        <f>MAX(A$3:A5731)+1</f>
        <v>5401</v>
      </c>
      <c r="B5732" s="103" t="s">
        <v>9702</v>
      </c>
      <c r="C5732" s="190" t="s">
        <v>9703</v>
      </c>
      <c r="D5732" s="103"/>
      <c r="E5732" s="103"/>
      <c r="F5732" s="114" t="s">
        <v>23</v>
      </c>
      <c r="G5732" s="114" t="s">
        <v>1381</v>
      </c>
      <c r="H5732" s="356" t="s">
        <v>25</v>
      </c>
      <c r="I5732" s="357"/>
      <c r="J5732" s="358"/>
      <c r="K5732" s="190" t="s">
        <v>1392</v>
      </c>
      <c r="L5732" s="126"/>
      <c r="M5732" s="126"/>
      <c r="N5732" s="103"/>
      <c r="O5732" s="103" t="s">
        <v>17</v>
      </c>
    </row>
    <row r="5733" spans="1:15" ht="22.5" hidden="1" customHeight="1">
      <c r="A5733" s="103">
        <f>MAX(A$3:A5732)+1</f>
        <v>5402</v>
      </c>
      <c r="B5733" s="103" t="s">
        <v>9704</v>
      </c>
      <c r="C5733" s="190" t="s">
        <v>9705</v>
      </c>
      <c r="D5733" s="103"/>
      <c r="E5733" s="103"/>
      <c r="F5733" s="114" t="s">
        <v>23</v>
      </c>
      <c r="G5733" s="114" t="s">
        <v>1381</v>
      </c>
      <c r="H5733" s="356" t="s">
        <v>25</v>
      </c>
      <c r="I5733" s="357"/>
      <c r="J5733" s="358"/>
      <c r="K5733" s="190" t="s">
        <v>9701</v>
      </c>
      <c r="L5733" s="126"/>
      <c r="M5733" s="126"/>
      <c r="N5733" s="103"/>
      <c r="O5733" s="103" t="s">
        <v>17</v>
      </c>
    </row>
    <row r="5734" spans="1:15" ht="22.5" hidden="1" customHeight="1">
      <c r="A5734" s="103">
        <f>MAX(A$3:A5733)+1</f>
        <v>5403</v>
      </c>
      <c r="B5734" s="103" t="s">
        <v>9706</v>
      </c>
      <c r="C5734" s="190" t="s">
        <v>9707</v>
      </c>
      <c r="D5734" s="103"/>
      <c r="E5734" s="103"/>
      <c r="F5734" s="114" t="s">
        <v>23</v>
      </c>
      <c r="G5734" s="114" t="s">
        <v>1381</v>
      </c>
      <c r="H5734" s="356" t="s">
        <v>25</v>
      </c>
      <c r="I5734" s="357"/>
      <c r="J5734" s="358"/>
      <c r="K5734" s="190" t="s">
        <v>1392</v>
      </c>
      <c r="L5734" s="126"/>
      <c r="M5734" s="126"/>
      <c r="N5734" s="103"/>
      <c r="O5734" s="103" t="s">
        <v>17</v>
      </c>
    </row>
    <row r="5735" spans="1:15" ht="22.5" hidden="1" customHeight="1">
      <c r="A5735" s="103">
        <f>MAX(A$3:A5734)+1</f>
        <v>5404</v>
      </c>
      <c r="B5735" s="103" t="s">
        <v>9708</v>
      </c>
      <c r="C5735" s="190" t="s">
        <v>9709</v>
      </c>
      <c r="D5735" s="103"/>
      <c r="E5735" s="103"/>
      <c r="F5735" s="114" t="s">
        <v>23</v>
      </c>
      <c r="G5735" s="114" t="s">
        <v>1381</v>
      </c>
      <c r="H5735" s="356" t="s">
        <v>25</v>
      </c>
      <c r="I5735" s="357"/>
      <c r="J5735" s="358"/>
      <c r="K5735" s="190" t="s">
        <v>1392</v>
      </c>
      <c r="L5735" s="126"/>
      <c r="M5735" s="126"/>
      <c r="N5735" s="103"/>
      <c r="O5735" s="103" t="s">
        <v>17</v>
      </c>
    </row>
    <row r="5736" spans="1:15" ht="22.5" hidden="1" customHeight="1">
      <c r="A5736" s="103">
        <f>MAX(A$3:A5735)+1</f>
        <v>5405</v>
      </c>
      <c r="B5736" s="103" t="s">
        <v>9710</v>
      </c>
      <c r="C5736" s="190" t="s">
        <v>9711</v>
      </c>
      <c r="D5736" s="103"/>
      <c r="E5736" s="103"/>
      <c r="F5736" s="114" t="s">
        <v>23</v>
      </c>
      <c r="G5736" s="114" t="s">
        <v>1381</v>
      </c>
      <c r="H5736" s="356" t="s">
        <v>25</v>
      </c>
      <c r="I5736" s="357"/>
      <c r="J5736" s="358"/>
      <c r="K5736" s="190" t="s">
        <v>1392</v>
      </c>
      <c r="L5736" s="126"/>
      <c r="M5736" s="126"/>
      <c r="N5736" s="103"/>
      <c r="O5736" s="103" t="s">
        <v>17</v>
      </c>
    </row>
    <row r="5737" spans="1:15" ht="22.5" hidden="1" customHeight="1">
      <c r="A5737" s="103">
        <f>MAX(A$3:A5736)+1</f>
        <v>5406</v>
      </c>
      <c r="B5737" s="103" t="s">
        <v>9712</v>
      </c>
      <c r="C5737" s="190" t="s">
        <v>9713</v>
      </c>
      <c r="D5737" s="103"/>
      <c r="E5737" s="103"/>
      <c r="F5737" s="114" t="s">
        <v>23</v>
      </c>
      <c r="G5737" s="114" t="s">
        <v>1381</v>
      </c>
      <c r="H5737" s="356" t="s">
        <v>25</v>
      </c>
      <c r="I5737" s="357"/>
      <c r="J5737" s="358"/>
      <c r="K5737" s="190" t="s">
        <v>1392</v>
      </c>
      <c r="L5737" s="126"/>
      <c r="M5737" s="126"/>
      <c r="N5737" s="103"/>
      <c r="O5737" s="103" t="s">
        <v>17</v>
      </c>
    </row>
    <row r="5738" spans="1:15" ht="33.75" hidden="1" customHeight="1">
      <c r="A5738" s="103">
        <f>MAX(A$3:A5737)+1</f>
        <v>5407</v>
      </c>
      <c r="B5738" s="103">
        <v>340200048</v>
      </c>
      <c r="C5738" s="103" t="s">
        <v>9714</v>
      </c>
      <c r="D5738" s="103" t="s">
        <v>9715</v>
      </c>
      <c r="E5738" s="103"/>
      <c r="F5738" s="116" t="s">
        <v>23</v>
      </c>
      <c r="G5738" s="114" t="s">
        <v>32</v>
      </c>
      <c r="H5738" s="356" t="s">
        <v>25</v>
      </c>
      <c r="I5738" s="357"/>
      <c r="J5738" s="358"/>
      <c r="K5738" s="103"/>
      <c r="L5738" s="126"/>
      <c r="M5738" s="126"/>
      <c r="N5738" s="103"/>
      <c r="O5738" s="103" t="s">
        <v>17</v>
      </c>
    </row>
    <row r="5739" spans="1:15" ht="22.5" hidden="1" customHeight="1">
      <c r="A5739" s="103">
        <f>MAX(A$3:A5738)+1</f>
        <v>5408</v>
      </c>
      <c r="B5739" s="103">
        <v>340200049</v>
      </c>
      <c r="C5739" s="103" t="s">
        <v>9716</v>
      </c>
      <c r="D5739" s="103" t="s">
        <v>9717</v>
      </c>
      <c r="E5739" s="103"/>
      <c r="F5739" s="114" t="s">
        <v>23</v>
      </c>
      <c r="G5739" s="114" t="s">
        <v>9718</v>
      </c>
      <c r="H5739" s="356" t="s">
        <v>25</v>
      </c>
      <c r="I5739" s="357"/>
      <c r="J5739" s="358"/>
      <c r="K5739" s="103"/>
      <c r="L5739" s="126"/>
      <c r="M5739" s="126"/>
      <c r="N5739" s="103"/>
      <c r="O5739" s="103" t="s">
        <v>17</v>
      </c>
    </row>
    <row r="5740" spans="1:15" ht="22.5" hidden="1" customHeight="1">
      <c r="A5740" s="103">
        <f>MAX(A$3:A5739)+1</f>
        <v>5409</v>
      </c>
      <c r="B5740" s="103">
        <v>340200050</v>
      </c>
      <c r="C5740" s="103" t="s">
        <v>9719</v>
      </c>
      <c r="D5740" s="103"/>
      <c r="E5740" s="103"/>
      <c r="F5740" s="114" t="s">
        <v>23</v>
      </c>
      <c r="G5740" s="114" t="s">
        <v>32</v>
      </c>
      <c r="H5740" s="356" t="s">
        <v>25</v>
      </c>
      <c r="I5740" s="357"/>
      <c r="J5740" s="358"/>
      <c r="K5740" s="103"/>
      <c r="L5740" s="126"/>
      <c r="M5740" s="126"/>
      <c r="N5740" s="103"/>
      <c r="O5740" s="103" t="s">
        <v>17</v>
      </c>
    </row>
    <row r="5741" spans="1:15" ht="22.5" hidden="1" customHeight="1">
      <c r="A5741" s="103">
        <f>MAX(A$3:A5740)+1</f>
        <v>5410</v>
      </c>
      <c r="B5741" s="103">
        <v>340200051</v>
      </c>
      <c r="C5741" s="103" t="s">
        <v>9720</v>
      </c>
      <c r="D5741" s="103"/>
      <c r="E5741" s="103"/>
      <c r="F5741" s="114" t="s">
        <v>23</v>
      </c>
      <c r="G5741" s="114" t="s">
        <v>32</v>
      </c>
      <c r="H5741" s="356" t="s">
        <v>25</v>
      </c>
      <c r="I5741" s="357"/>
      <c r="J5741" s="358"/>
      <c r="K5741" s="103"/>
      <c r="L5741" s="126"/>
      <c r="M5741" s="126"/>
      <c r="N5741" s="103"/>
      <c r="O5741" s="103" t="s">
        <v>17</v>
      </c>
    </row>
    <row r="5742" spans="1:15" ht="22.5" hidden="1" customHeight="1">
      <c r="A5742" s="103">
        <f>MAX(A$3:A5741)+1</f>
        <v>5411</v>
      </c>
      <c r="B5742" s="103">
        <v>340200052</v>
      </c>
      <c r="C5742" s="103" t="s">
        <v>9721</v>
      </c>
      <c r="D5742" s="103" t="s">
        <v>9616</v>
      </c>
      <c r="E5742" s="103"/>
      <c r="F5742" s="114" t="s">
        <v>23</v>
      </c>
      <c r="G5742" s="114" t="s">
        <v>32</v>
      </c>
      <c r="H5742" s="356" t="s">
        <v>25</v>
      </c>
      <c r="I5742" s="357"/>
      <c r="J5742" s="358"/>
      <c r="K5742" s="103"/>
      <c r="L5742" s="114"/>
      <c r="M5742" s="114"/>
      <c r="N5742" s="103"/>
      <c r="O5742" s="103" t="s">
        <v>17</v>
      </c>
    </row>
    <row r="5743" spans="1:15" ht="22.5" hidden="1" customHeight="1">
      <c r="A5743" s="103">
        <f>MAX(A$3:A5742)+1</f>
        <v>5412</v>
      </c>
      <c r="B5743" s="103">
        <v>340200053</v>
      </c>
      <c r="C5743" s="103" t="s">
        <v>9722</v>
      </c>
      <c r="D5743" s="103" t="s">
        <v>9723</v>
      </c>
      <c r="E5743" s="103"/>
      <c r="F5743" s="114" t="s">
        <v>23</v>
      </c>
      <c r="G5743" s="114" t="s">
        <v>32</v>
      </c>
      <c r="H5743" s="356" t="s">
        <v>25</v>
      </c>
      <c r="I5743" s="357"/>
      <c r="J5743" s="358"/>
      <c r="K5743" s="103"/>
      <c r="L5743" s="114"/>
      <c r="M5743" s="114"/>
      <c r="N5743" s="103"/>
      <c r="O5743" s="103" t="s">
        <v>17</v>
      </c>
    </row>
    <row r="5744" spans="1:15" ht="45" hidden="1" customHeight="1">
      <c r="A5744" s="150">
        <f>MAX(A$3:A5743)+1</f>
        <v>5413</v>
      </c>
      <c r="B5744" s="150">
        <v>340200054</v>
      </c>
      <c r="C5744" s="343" t="s">
        <v>9724</v>
      </c>
      <c r="D5744" s="343" t="s">
        <v>9725</v>
      </c>
      <c r="E5744" s="150"/>
      <c r="F5744" s="147" t="s">
        <v>23</v>
      </c>
      <c r="G5744" s="147" t="s">
        <v>32</v>
      </c>
      <c r="H5744" s="356" t="s">
        <v>25</v>
      </c>
      <c r="I5744" s="357"/>
      <c r="J5744" s="358"/>
      <c r="K5744" s="150"/>
      <c r="L5744" s="147"/>
      <c r="M5744" s="147"/>
      <c r="N5744" s="103"/>
      <c r="O5744" s="103" t="s">
        <v>17</v>
      </c>
    </row>
    <row r="5745" spans="1:15" ht="67.5" hidden="1" customHeight="1">
      <c r="A5745" s="150">
        <f>MAX(A$3:A5744)+1</f>
        <v>5414</v>
      </c>
      <c r="B5745" s="150">
        <v>340200055</v>
      </c>
      <c r="C5745" s="343" t="s">
        <v>9726</v>
      </c>
      <c r="D5745" s="343" t="s">
        <v>9727</v>
      </c>
      <c r="E5745" s="150"/>
      <c r="F5745" s="147" t="s">
        <v>23</v>
      </c>
      <c r="G5745" s="147" t="s">
        <v>32</v>
      </c>
      <c r="H5745" s="356" t="s">
        <v>25</v>
      </c>
      <c r="I5745" s="357"/>
      <c r="J5745" s="358"/>
      <c r="K5745" s="346" t="s">
        <v>5589</v>
      </c>
      <c r="L5745" s="147"/>
      <c r="M5745" s="147"/>
      <c r="N5745" s="103"/>
      <c r="O5745" s="103" t="s">
        <v>17</v>
      </c>
    </row>
    <row r="5746" spans="1:15" ht="33.75" hidden="1" customHeight="1">
      <c r="A5746" s="150">
        <f>MAX(A$3:A5745)+1</f>
        <v>5415</v>
      </c>
      <c r="B5746" s="133">
        <v>340200056</v>
      </c>
      <c r="C5746" s="139" t="s">
        <v>9728</v>
      </c>
      <c r="D5746" s="139" t="s">
        <v>9729</v>
      </c>
      <c r="E5746" s="140"/>
      <c r="F5746" s="118" t="s">
        <v>23</v>
      </c>
      <c r="G5746" s="147" t="s">
        <v>32</v>
      </c>
      <c r="H5746" s="356" t="s">
        <v>56</v>
      </c>
      <c r="I5746" s="357"/>
      <c r="J5746" s="358"/>
      <c r="K5746" s="144" t="s">
        <v>336</v>
      </c>
      <c r="L5746" s="114"/>
      <c r="M5746" s="147"/>
      <c r="N5746" s="103"/>
      <c r="O5746" s="103" t="s">
        <v>17</v>
      </c>
    </row>
    <row r="5747" spans="1:15" ht="56.25" hidden="1" customHeight="1">
      <c r="A5747" s="150">
        <f>MAX(A$3:A5746)+1</f>
        <v>5416</v>
      </c>
      <c r="B5747" s="133">
        <v>340200057</v>
      </c>
      <c r="C5747" s="139" t="s">
        <v>9730</v>
      </c>
      <c r="D5747" s="139" t="s">
        <v>9731</v>
      </c>
      <c r="E5747" s="140"/>
      <c r="F5747" s="118" t="s">
        <v>23</v>
      </c>
      <c r="G5747" s="147" t="s">
        <v>32</v>
      </c>
      <c r="H5747" s="356" t="s">
        <v>56</v>
      </c>
      <c r="I5747" s="357"/>
      <c r="J5747" s="358"/>
      <c r="K5747" s="144" t="s">
        <v>336</v>
      </c>
      <c r="L5747" s="114"/>
      <c r="M5747" s="147"/>
      <c r="N5747" s="103"/>
      <c r="O5747" s="103" t="s">
        <v>17</v>
      </c>
    </row>
    <row r="5748" spans="1:15" ht="22.5" hidden="1" customHeight="1">
      <c r="A5748" s="150">
        <f>MAX(A$3:A5747)+1</f>
        <v>5417</v>
      </c>
      <c r="B5748" s="133">
        <v>340200058</v>
      </c>
      <c r="C5748" s="139" t="s">
        <v>9732</v>
      </c>
      <c r="D5748" s="139" t="s">
        <v>9733</v>
      </c>
      <c r="E5748" s="140"/>
      <c r="F5748" s="118" t="s">
        <v>23</v>
      </c>
      <c r="G5748" s="147" t="s">
        <v>9556</v>
      </c>
      <c r="H5748" s="356" t="s">
        <v>56</v>
      </c>
      <c r="I5748" s="357"/>
      <c r="J5748" s="358"/>
      <c r="K5748" s="144" t="s">
        <v>336</v>
      </c>
      <c r="L5748" s="114"/>
      <c r="M5748" s="147"/>
      <c r="N5748" s="103"/>
      <c r="O5748" s="103" t="s">
        <v>17</v>
      </c>
    </row>
    <row r="5749" spans="1:15" ht="22.5" hidden="1" customHeight="1">
      <c r="A5749" s="150">
        <f>MAX(A$3:A5748)+1</f>
        <v>5418</v>
      </c>
      <c r="B5749" s="133">
        <v>340200059</v>
      </c>
      <c r="C5749" s="139" t="s">
        <v>9734</v>
      </c>
      <c r="D5749" s="139" t="s">
        <v>9735</v>
      </c>
      <c r="E5749" s="140"/>
      <c r="F5749" s="118" t="s">
        <v>23</v>
      </c>
      <c r="G5749" s="147" t="s">
        <v>9556</v>
      </c>
      <c r="H5749" s="356" t="s">
        <v>56</v>
      </c>
      <c r="I5749" s="357"/>
      <c r="J5749" s="358"/>
      <c r="K5749" s="144" t="s">
        <v>336</v>
      </c>
      <c r="L5749" s="114"/>
      <c r="M5749" s="147"/>
      <c r="N5749" s="103"/>
      <c r="O5749" s="103" t="s">
        <v>17</v>
      </c>
    </row>
    <row r="5750" spans="1:15" ht="22.5" hidden="1" customHeight="1">
      <c r="A5750" s="150">
        <f>MAX(A$3:A5749)+1</f>
        <v>5419</v>
      </c>
      <c r="B5750" s="133">
        <v>340200060</v>
      </c>
      <c r="C5750" s="139" t="s">
        <v>9736</v>
      </c>
      <c r="D5750" s="139" t="s">
        <v>9737</v>
      </c>
      <c r="E5750" s="140"/>
      <c r="F5750" s="118" t="s">
        <v>23</v>
      </c>
      <c r="G5750" s="147" t="s">
        <v>9556</v>
      </c>
      <c r="H5750" s="356" t="s">
        <v>56</v>
      </c>
      <c r="I5750" s="357"/>
      <c r="J5750" s="358"/>
      <c r="K5750" s="144" t="s">
        <v>336</v>
      </c>
      <c r="L5750" s="114"/>
      <c r="M5750" s="147"/>
      <c r="N5750" s="103"/>
      <c r="O5750" s="103" t="s">
        <v>17</v>
      </c>
    </row>
    <row r="5751" spans="1:15" ht="22.5" hidden="1" customHeight="1">
      <c r="A5751" s="150">
        <f>MAX(A$3:A5750)+1</f>
        <v>5420</v>
      </c>
      <c r="B5751" s="133">
        <v>340200061</v>
      </c>
      <c r="C5751" s="139" t="s">
        <v>9738</v>
      </c>
      <c r="D5751" s="139" t="s">
        <v>9739</v>
      </c>
      <c r="E5751" s="140"/>
      <c r="F5751" s="118" t="s">
        <v>23</v>
      </c>
      <c r="G5751" s="147" t="s">
        <v>9556</v>
      </c>
      <c r="H5751" s="356" t="s">
        <v>56</v>
      </c>
      <c r="I5751" s="357"/>
      <c r="J5751" s="358"/>
      <c r="K5751" s="144" t="s">
        <v>336</v>
      </c>
      <c r="L5751" s="114"/>
      <c r="M5751" s="147"/>
      <c r="N5751" s="103"/>
      <c r="O5751" s="103" t="s">
        <v>17</v>
      </c>
    </row>
    <row r="5752" spans="1:15" ht="22.5" hidden="1" customHeight="1">
      <c r="A5752" s="150">
        <f>MAX(A$3:A5751)+1</f>
        <v>5421</v>
      </c>
      <c r="B5752" s="133">
        <v>340200062</v>
      </c>
      <c r="C5752" s="139" t="s">
        <v>9740</v>
      </c>
      <c r="D5752" s="139" t="s">
        <v>9741</v>
      </c>
      <c r="E5752" s="140"/>
      <c r="F5752" s="118" t="s">
        <v>23</v>
      </c>
      <c r="G5752" s="147" t="s">
        <v>32</v>
      </c>
      <c r="H5752" s="356" t="s">
        <v>56</v>
      </c>
      <c r="I5752" s="357"/>
      <c r="J5752" s="358"/>
      <c r="K5752" s="144" t="s">
        <v>9742</v>
      </c>
      <c r="L5752" s="114"/>
      <c r="M5752" s="147"/>
      <c r="N5752" s="103"/>
      <c r="O5752" s="103" t="s">
        <v>17</v>
      </c>
    </row>
    <row r="5753" spans="1:15" ht="22.5" hidden="1" customHeight="1">
      <c r="A5753" s="150">
        <f>MAX(A$3:A5752)+1</f>
        <v>5422</v>
      </c>
      <c r="B5753" s="150">
        <v>340200063</v>
      </c>
      <c r="C5753" s="139" t="s">
        <v>9743</v>
      </c>
      <c r="D5753" s="139" t="s">
        <v>9744</v>
      </c>
      <c r="E5753" s="140"/>
      <c r="F5753" s="118" t="s">
        <v>23</v>
      </c>
      <c r="G5753" s="147" t="s">
        <v>32</v>
      </c>
      <c r="H5753" s="356" t="s">
        <v>56</v>
      </c>
      <c r="I5753" s="357"/>
      <c r="J5753" s="358"/>
      <c r="K5753" s="144" t="s">
        <v>336</v>
      </c>
      <c r="L5753" s="114"/>
      <c r="M5753" s="147"/>
      <c r="N5753" s="103"/>
      <c r="O5753" s="103" t="s">
        <v>17</v>
      </c>
    </row>
    <row r="5754" spans="1:15" ht="22.5" hidden="1" customHeight="1">
      <c r="A5754" s="150">
        <f>MAX(A$3:A5753)+1</f>
        <v>5423</v>
      </c>
      <c r="B5754" s="150">
        <v>340200064</v>
      </c>
      <c r="C5754" s="139" t="s">
        <v>9745</v>
      </c>
      <c r="D5754" s="139" t="s">
        <v>9746</v>
      </c>
      <c r="E5754" s="140"/>
      <c r="F5754" s="118" t="s">
        <v>23</v>
      </c>
      <c r="G5754" s="147" t="s">
        <v>32</v>
      </c>
      <c r="H5754" s="356" t="s">
        <v>56</v>
      </c>
      <c r="I5754" s="357"/>
      <c r="J5754" s="358"/>
      <c r="K5754" s="144" t="s">
        <v>336</v>
      </c>
      <c r="L5754" s="114"/>
      <c r="M5754" s="147"/>
      <c r="N5754" s="103"/>
      <c r="O5754" s="103" t="s">
        <v>17</v>
      </c>
    </row>
    <row r="5755" spans="1:15" ht="56.25" hidden="1" customHeight="1">
      <c r="A5755" s="150">
        <f>MAX(A$3:A5754)+1</f>
        <v>5424</v>
      </c>
      <c r="B5755" s="134">
        <v>340200065</v>
      </c>
      <c r="C5755" s="134" t="s">
        <v>9747</v>
      </c>
      <c r="D5755" s="152" t="s">
        <v>9748</v>
      </c>
      <c r="E5755" s="140"/>
      <c r="F5755" s="114" t="s">
        <v>23</v>
      </c>
      <c r="G5755" s="147" t="s">
        <v>32</v>
      </c>
      <c r="H5755" s="356" t="s">
        <v>56</v>
      </c>
      <c r="I5755" s="357"/>
      <c r="J5755" s="358"/>
      <c r="K5755" s="150"/>
      <c r="L5755" s="114"/>
      <c r="M5755" s="147"/>
      <c r="N5755" s="126"/>
      <c r="O5755" s="98" t="s">
        <v>94</v>
      </c>
    </row>
    <row r="5756" spans="1:15" s="87" customFormat="1" ht="33.75" hidden="1" customHeight="1">
      <c r="A5756" s="103"/>
      <c r="B5756" s="103">
        <v>36</v>
      </c>
      <c r="C5756" s="103" t="s">
        <v>9749</v>
      </c>
      <c r="D5756" s="103" t="s">
        <v>9750</v>
      </c>
      <c r="E5756" s="103"/>
      <c r="F5756" s="114"/>
      <c r="G5756" s="114"/>
      <c r="H5756" s="356"/>
      <c r="I5756" s="357"/>
      <c r="J5756" s="358"/>
      <c r="K5756" s="103" t="s">
        <v>9751</v>
      </c>
      <c r="L5756" s="114"/>
      <c r="M5756" s="114"/>
      <c r="N5756" s="103"/>
      <c r="O5756" s="103" t="s">
        <v>17</v>
      </c>
    </row>
    <row r="5757" spans="1:15" ht="22.5" hidden="1" customHeight="1">
      <c r="A5757" s="103">
        <f>MAX(A$3:A5756)+1</f>
        <v>5425</v>
      </c>
      <c r="B5757" s="103">
        <v>360100001</v>
      </c>
      <c r="C5757" s="344" t="s">
        <v>9752</v>
      </c>
      <c r="D5757" s="344" t="s">
        <v>9753</v>
      </c>
      <c r="E5757" s="103"/>
      <c r="F5757" s="114" t="s">
        <v>36</v>
      </c>
      <c r="G5757" s="114" t="s">
        <v>3878</v>
      </c>
      <c r="H5757" s="367">
        <v>50</v>
      </c>
      <c r="I5757" s="368"/>
      <c r="J5757" s="369"/>
      <c r="K5757" s="344" t="s">
        <v>5620</v>
      </c>
      <c r="L5757" s="114"/>
      <c r="M5757" s="114"/>
      <c r="N5757" s="103"/>
      <c r="O5757" s="103" t="s">
        <v>17</v>
      </c>
    </row>
    <row r="5758" spans="1:15" ht="22.5" hidden="1" customHeight="1">
      <c r="A5758" s="103">
        <f>MAX(A$3:A5757)+1</f>
        <v>5426</v>
      </c>
      <c r="B5758" s="103">
        <v>360100002</v>
      </c>
      <c r="C5758" s="344" t="s">
        <v>9754</v>
      </c>
      <c r="D5758" s="344" t="s">
        <v>9753</v>
      </c>
      <c r="E5758" s="103"/>
      <c r="F5758" s="114" t="s">
        <v>36</v>
      </c>
      <c r="G5758" s="114" t="s">
        <v>268</v>
      </c>
      <c r="H5758" s="367">
        <v>50</v>
      </c>
      <c r="I5758" s="368"/>
      <c r="J5758" s="369"/>
      <c r="K5758" s="344"/>
      <c r="L5758" s="114"/>
      <c r="M5758" s="114"/>
      <c r="N5758" s="103"/>
      <c r="O5758" s="103" t="s">
        <v>17</v>
      </c>
    </row>
    <row r="5759" spans="1:15" ht="45" hidden="1" customHeight="1">
      <c r="A5759" s="103">
        <f>MAX(A$3:A5758)+1</f>
        <v>5427</v>
      </c>
      <c r="B5759" s="103">
        <v>360100003</v>
      </c>
      <c r="C5759" s="344" t="s">
        <v>9755</v>
      </c>
      <c r="D5759" s="344" t="s">
        <v>9756</v>
      </c>
      <c r="E5759" s="103"/>
      <c r="F5759" s="114" t="s">
        <v>36</v>
      </c>
      <c r="G5759" s="114" t="s">
        <v>32</v>
      </c>
      <c r="H5759" s="367">
        <v>600</v>
      </c>
      <c r="I5759" s="368"/>
      <c r="J5759" s="369"/>
      <c r="K5759" s="344" t="s">
        <v>9757</v>
      </c>
      <c r="L5759" s="114"/>
      <c r="M5759" s="114"/>
      <c r="N5759" s="103"/>
      <c r="O5759" s="103" t="s">
        <v>17</v>
      </c>
    </row>
    <row r="5760" spans="1:15" ht="56.25" hidden="1" customHeight="1">
      <c r="A5760" s="103">
        <f>MAX(A$3:A5759)+1</f>
        <v>5428</v>
      </c>
      <c r="B5760" s="103">
        <v>360100004</v>
      </c>
      <c r="C5760" s="344" t="s">
        <v>9758</v>
      </c>
      <c r="D5760" s="344" t="s">
        <v>9759</v>
      </c>
      <c r="E5760" s="103"/>
      <c r="F5760" s="114" t="s">
        <v>36</v>
      </c>
      <c r="G5760" s="114" t="s">
        <v>32</v>
      </c>
      <c r="H5760" s="370">
        <v>1800</v>
      </c>
      <c r="I5760" s="371"/>
      <c r="J5760" s="372"/>
      <c r="K5760" s="344" t="s">
        <v>9760</v>
      </c>
      <c r="L5760" s="188"/>
      <c r="M5760" s="188"/>
      <c r="N5760" s="103"/>
      <c r="O5760" s="103" t="s">
        <v>786</v>
      </c>
    </row>
    <row r="5761" spans="1:15" ht="22.5" hidden="1" customHeight="1">
      <c r="A5761" s="103">
        <f>MAX(A$3:A5760)+1</f>
        <v>5429</v>
      </c>
      <c r="B5761" s="103">
        <v>360100005</v>
      </c>
      <c r="C5761" s="344" t="s">
        <v>9761</v>
      </c>
      <c r="D5761" s="103"/>
      <c r="E5761" s="103"/>
      <c r="F5761" s="114" t="s">
        <v>36</v>
      </c>
      <c r="G5761" s="114" t="s">
        <v>32</v>
      </c>
      <c r="H5761" s="367">
        <v>400</v>
      </c>
      <c r="I5761" s="368"/>
      <c r="J5761" s="369"/>
      <c r="K5761" s="103" t="s">
        <v>9762</v>
      </c>
      <c r="L5761" s="114"/>
      <c r="M5761" s="114"/>
      <c r="N5761" s="103"/>
      <c r="O5761" s="103" t="s">
        <v>17</v>
      </c>
    </row>
    <row r="5762" spans="1:15" ht="33.75" hidden="1" customHeight="1">
      <c r="A5762" s="103">
        <f>MAX(A$3:A5761)+1</f>
        <v>5430</v>
      </c>
      <c r="B5762" s="103">
        <v>360100006</v>
      </c>
      <c r="C5762" s="344" t="s">
        <v>9763</v>
      </c>
      <c r="D5762" s="344" t="s">
        <v>9756</v>
      </c>
      <c r="E5762" s="103"/>
      <c r="F5762" s="114" t="s">
        <v>36</v>
      </c>
      <c r="G5762" s="114" t="s">
        <v>32</v>
      </c>
      <c r="H5762" s="367">
        <v>1200</v>
      </c>
      <c r="I5762" s="368"/>
      <c r="J5762" s="369"/>
      <c r="K5762" s="344" t="s">
        <v>9764</v>
      </c>
      <c r="L5762" s="114"/>
      <c r="M5762" s="114"/>
      <c r="N5762" s="103"/>
      <c r="O5762" s="103" t="s">
        <v>17</v>
      </c>
    </row>
    <row r="5763" spans="1:15" ht="45" hidden="1" customHeight="1">
      <c r="A5763" s="103">
        <f>MAX(A$3:A5762)+1</f>
        <v>5431</v>
      </c>
      <c r="B5763" s="103">
        <v>360100007</v>
      </c>
      <c r="C5763" s="347" t="s">
        <v>9765</v>
      </c>
      <c r="D5763" s="347" t="s">
        <v>9766</v>
      </c>
      <c r="E5763" s="154" t="s">
        <v>9767</v>
      </c>
      <c r="F5763" s="114" t="s">
        <v>36</v>
      </c>
      <c r="G5763" s="188" t="s">
        <v>32</v>
      </c>
      <c r="H5763" s="370">
        <v>2014</v>
      </c>
      <c r="I5763" s="371"/>
      <c r="J5763" s="372"/>
      <c r="K5763" s="347" t="s">
        <v>9768</v>
      </c>
      <c r="L5763" s="114"/>
      <c r="M5763" s="188"/>
      <c r="N5763" s="114"/>
      <c r="O5763" s="103" t="s">
        <v>1347</v>
      </c>
    </row>
    <row r="5764" spans="1:15" ht="22.5" hidden="1" customHeight="1">
      <c r="A5764" s="103">
        <f>MAX(A$3:A5763)+1</f>
        <v>5432</v>
      </c>
      <c r="B5764" s="103">
        <v>360100008</v>
      </c>
      <c r="C5764" s="344" t="s">
        <v>9769</v>
      </c>
      <c r="D5764" s="344" t="s">
        <v>9770</v>
      </c>
      <c r="E5764" s="103"/>
      <c r="F5764" s="114" t="s">
        <v>36</v>
      </c>
      <c r="G5764" s="114" t="s">
        <v>32</v>
      </c>
      <c r="H5764" s="367">
        <v>1400</v>
      </c>
      <c r="I5764" s="368"/>
      <c r="J5764" s="369"/>
      <c r="K5764" s="344" t="s">
        <v>9771</v>
      </c>
      <c r="L5764" s="114"/>
      <c r="M5764" s="114"/>
      <c r="N5764" s="103"/>
      <c r="O5764" s="103" t="s">
        <v>17</v>
      </c>
    </row>
    <row r="5765" spans="1:15" ht="22.5" hidden="1" customHeight="1">
      <c r="A5765" s="103">
        <f>MAX(A$3:A5764)+1</f>
        <v>5433</v>
      </c>
      <c r="B5765" s="103">
        <v>360100009</v>
      </c>
      <c r="C5765" s="344" t="s">
        <v>9772</v>
      </c>
      <c r="D5765" s="344" t="s">
        <v>9773</v>
      </c>
      <c r="E5765" s="103" t="s">
        <v>9767</v>
      </c>
      <c r="F5765" s="114" t="s">
        <v>36</v>
      </c>
      <c r="G5765" s="114" t="s">
        <v>32</v>
      </c>
      <c r="H5765" s="367">
        <v>1600</v>
      </c>
      <c r="I5765" s="368"/>
      <c r="J5765" s="369"/>
      <c r="K5765" s="344" t="s">
        <v>9774</v>
      </c>
      <c r="L5765" s="114"/>
      <c r="M5765" s="114"/>
      <c r="N5765" s="103"/>
      <c r="O5765" s="103" t="s">
        <v>17</v>
      </c>
    </row>
    <row r="5766" spans="1:15" ht="22.5" hidden="1" customHeight="1">
      <c r="A5766" s="103">
        <f>MAX(A$3:A5765)+1</f>
        <v>5434</v>
      </c>
      <c r="B5766" s="103">
        <v>360100010</v>
      </c>
      <c r="C5766" s="344" t="s">
        <v>9775</v>
      </c>
      <c r="D5766" s="344" t="s">
        <v>9770</v>
      </c>
      <c r="E5766" s="103"/>
      <c r="F5766" s="114" t="s">
        <v>36</v>
      </c>
      <c r="G5766" s="114" t="s">
        <v>801</v>
      </c>
      <c r="H5766" s="367">
        <v>100</v>
      </c>
      <c r="I5766" s="368"/>
      <c r="J5766" s="369"/>
      <c r="K5766" s="344" t="s">
        <v>9776</v>
      </c>
      <c r="L5766" s="114"/>
      <c r="M5766" s="114"/>
      <c r="N5766" s="103"/>
      <c r="O5766" s="103" t="s">
        <v>17</v>
      </c>
    </row>
    <row r="5767" spans="1:15" ht="22.5" hidden="1" customHeight="1">
      <c r="A5767" s="103">
        <f>MAX(A$3:A5766)+1</f>
        <v>5435</v>
      </c>
      <c r="B5767" s="103">
        <v>360100011</v>
      </c>
      <c r="C5767" s="344" t="s">
        <v>9777</v>
      </c>
      <c r="D5767" s="344" t="s">
        <v>9770</v>
      </c>
      <c r="E5767" s="103"/>
      <c r="F5767" s="114" t="s">
        <v>36</v>
      </c>
      <c r="G5767" s="114" t="s">
        <v>9778</v>
      </c>
      <c r="H5767" s="367">
        <v>300</v>
      </c>
      <c r="I5767" s="368"/>
      <c r="J5767" s="369"/>
      <c r="K5767" s="103"/>
      <c r="L5767" s="114"/>
      <c r="M5767" s="114"/>
      <c r="N5767" s="103"/>
      <c r="O5767" s="103" t="s">
        <v>17</v>
      </c>
    </row>
    <row r="5768" spans="1:15" ht="22.5" hidden="1" customHeight="1">
      <c r="A5768" s="103">
        <f>MAX(A$3:A5767)+1</f>
        <v>5436</v>
      </c>
      <c r="B5768" s="103">
        <v>360100012</v>
      </c>
      <c r="C5768" s="344" t="s">
        <v>9779</v>
      </c>
      <c r="D5768" s="344" t="s">
        <v>9770</v>
      </c>
      <c r="E5768" s="103"/>
      <c r="F5768" s="114" t="s">
        <v>36</v>
      </c>
      <c r="G5768" s="114" t="s">
        <v>9778</v>
      </c>
      <c r="H5768" s="367">
        <v>500</v>
      </c>
      <c r="I5768" s="368"/>
      <c r="J5768" s="369"/>
      <c r="K5768" s="103" t="s">
        <v>9780</v>
      </c>
      <c r="L5768" s="114"/>
      <c r="M5768" s="114"/>
      <c r="N5768" s="103"/>
      <c r="O5768" s="103" t="s">
        <v>17</v>
      </c>
    </row>
    <row r="5769" spans="1:15" ht="22.5" hidden="1" customHeight="1">
      <c r="A5769" s="103">
        <f>MAX(A$3:A5768)+1</f>
        <v>5437</v>
      </c>
      <c r="B5769" s="103">
        <v>360100013</v>
      </c>
      <c r="C5769" s="103" t="s">
        <v>9781</v>
      </c>
      <c r="D5769" s="103" t="s">
        <v>9782</v>
      </c>
      <c r="E5769" s="103"/>
      <c r="F5769" s="114" t="s">
        <v>36</v>
      </c>
      <c r="G5769" s="114" t="s">
        <v>9783</v>
      </c>
      <c r="H5769" s="367">
        <v>60</v>
      </c>
      <c r="I5769" s="368"/>
      <c r="J5769" s="369"/>
      <c r="K5769" s="103" t="s">
        <v>9784</v>
      </c>
      <c r="L5769" s="114"/>
      <c r="M5769" s="114"/>
      <c r="N5769" s="103"/>
      <c r="O5769" s="103" t="s">
        <v>17</v>
      </c>
    </row>
    <row r="5770" spans="1:15" ht="33.75" hidden="1" customHeight="1">
      <c r="A5770" s="103">
        <f>MAX(A$3:A5769)+1</f>
        <v>5438</v>
      </c>
      <c r="B5770" s="103">
        <v>360100014</v>
      </c>
      <c r="C5770" s="344" t="s">
        <v>9785</v>
      </c>
      <c r="D5770" s="344" t="s">
        <v>9786</v>
      </c>
      <c r="E5770" s="344"/>
      <c r="F5770" s="114" t="s">
        <v>36</v>
      </c>
      <c r="G5770" s="114" t="s">
        <v>32</v>
      </c>
      <c r="H5770" s="367">
        <v>800</v>
      </c>
      <c r="I5770" s="368"/>
      <c r="J5770" s="369"/>
      <c r="K5770" s="344" t="s">
        <v>9787</v>
      </c>
      <c r="L5770" s="114"/>
      <c r="M5770" s="114"/>
      <c r="N5770" s="103"/>
      <c r="O5770" s="103" t="s">
        <v>17</v>
      </c>
    </row>
    <row r="5771" spans="1:15" ht="22.5" hidden="1" customHeight="1">
      <c r="A5771" s="103">
        <f>MAX(A$3:A5770)+1</f>
        <v>5439</v>
      </c>
      <c r="B5771" s="103">
        <v>360100015</v>
      </c>
      <c r="C5771" s="344" t="s">
        <v>9788</v>
      </c>
      <c r="D5771" s="344"/>
      <c r="E5771" s="344" t="s">
        <v>9789</v>
      </c>
      <c r="F5771" s="114" t="s">
        <v>36</v>
      </c>
      <c r="G5771" s="114" t="s">
        <v>3307</v>
      </c>
      <c r="H5771" s="367">
        <v>40</v>
      </c>
      <c r="I5771" s="368"/>
      <c r="J5771" s="369"/>
      <c r="K5771" s="344" t="s">
        <v>9790</v>
      </c>
      <c r="L5771" s="114"/>
      <c r="M5771" s="114"/>
      <c r="N5771" s="103"/>
      <c r="O5771" s="103" t="s">
        <v>17</v>
      </c>
    </row>
    <row r="5772" spans="1:15" ht="33.75" hidden="1" customHeight="1">
      <c r="A5772" s="103">
        <f>MAX(A$3:A5771)+1</f>
        <v>5440</v>
      </c>
      <c r="B5772" s="103">
        <v>360100016</v>
      </c>
      <c r="C5772" s="344" t="s">
        <v>9791</v>
      </c>
      <c r="D5772" s="344"/>
      <c r="E5772" s="344" t="s">
        <v>9789</v>
      </c>
      <c r="F5772" s="114" t="s">
        <v>36</v>
      </c>
      <c r="G5772" s="114" t="s">
        <v>32</v>
      </c>
      <c r="H5772" s="367">
        <v>800</v>
      </c>
      <c r="I5772" s="368"/>
      <c r="J5772" s="369"/>
      <c r="K5772" s="344" t="s">
        <v>9792</v>
      </c>
      <c r="L5772" s="114"/>
      <c r="M5772" s="114"/>
      <c r="N5772" s="103"/>
      <c r="O5772" s="103" t="s">
        <v>17</v>
      </c>
    </row>
    <row r="5773" spans="1:15" ht="33.75" hidden="1" customHeight="1">
      <c r="A5773" s="103">
        <f>MAX(A$3:A5772)+1</f>
        <v>5441</v>
      </c>
      <c r="B5773" s="103">
        <v>360100017</v>
      </c>
      <c r="C5773" s="347" t="s">
        <v>9793</v>
      </c>
      <c r="D5773" s="347" t="s">
        <v>9794</v>
      </c>
      <c r="E5773" s="347" t="s">
        <v>9795</v>
      </c>
      <c r="F5773" s="114" t="s">
        <v>36</v>
      </c>
      <c r="G5773" s="188" t="s">
        <v>8700</v>
      </c>
      <c r="H5773" s="370">
        <v>1693</v>
      </c>
      <c r="I5773" s="371"/>
      <c r="J5773" s="372"/>
      <c r="K5773" s="347" t="s">
        <v>9796</v>
      </c>
      <c r="L5773" s="114"/>
      <c r="M5773" s="188"/>
      <c r="N5773" s="114"/>
      <c r="O5773" s="103" t="s">
        <v>1347</v>
      </c>
    </row>
    <row r="5774" spans="1:15" ht="33.75" hidden="1" customHeight="1">
      <c r="A5774" s="103">
        <f>MAX(A$3:A5773)+1</f>
        <v>5442</v>
      </c>
      <c r="B5774" s="103">
        <v>360100018</v>
      </c>
      <c r="C5774" s="344" t="s">
        <v>9797</v>
      </c>
      <c r="D5774" s="344" t="s">
        <v>9798</v>
      </c>
      <c r="E5774" s="344" t="s">
        <v>9799</v>
      </c>
      <c r="F5774" s="114" t="s">
        <v>36</v>
      </c>
      <c r="G5774" s="114" t="s">
        <v>8700</v>
      </c>
      <c r="H5774" s="367">
        <v>1500</v>
      </c>
      <c r="I5774" s="368"/>
      <c r="J5774" s="369"/>
      <c r="K5774" s="344" t="s">
        <v>9800</v>
      </c>
      <c r="L5774" s="114"/>
      <c r="M5774" s="114"/>
      <c r="N5774" s="103"/>
      <c r="O5774" s="103" t="s">
        <v>17</v>
      </c>
    </row>
    <row r="5775" spans="1:15" ht="22.5" hidden="1" customHeight="1">
      <c r="A5775" s="103">
        <f>MAX(A$3:A5774)+1</f>
        <v>5443</v>
      </c>
      <c r="B5775" s="103">
        <v>360100019</v>
      </c>
      <c r="C5775" s="344" t="s">
        <v>9801</v>
      </c>
      <c r="D5775" s="344" t="s">
        <v>9802</v>
      </c>
      <c r="E5775" s="344" t="s">
        <v>9803</v>
      </c>
      <c r="F5775" s="114" t="s">
        <v>36</v>
      </c>
      <c r="G5775" s="114" t="s">
        <v>9804</v>
      </c>
      <c r="H5775" s="367">
        <v>100</v>
      </c>
      <c r="I5775" s="368"/>
      <c r="J5775" s="369"/>
      <c r="K5775" s="103"/>
      <c r="L5775" s="114"/>
      <c r="M5775" s="114"/>
      <c r="N5775" s="103"/>
      <c r="O5775" s="103" t="s">
        <v>17</v>
      </c>
    </row>
    <row r="5776" spans="1:15" ht="22.5" hidden="1" customHeight="1">
      <c r="A5776" s="103">
        <f>MAX(A$3:A5775)+1</f>
        <v>5444</v>
      </c>
      <c r="B5776" s="103">
        <v>360100020</v>
      </c>
      <c r="C5776" s="344" t="s">
        <v>9805</v>
      </c>
      <c r="D5776" s="344" t="s">
        <v>9802</v>
      </c>
      <c r="E5776" s="344" t="s">
        <v>9803</v>
      </c>
      <c r="F5776" s="114" t="s">
        <v>36</v>
      </c>
      <c r="G5776" s="114" t="s">
        <v>9806</v>
      </c>
      <c r="H5776" s="367">
        <v>200</v>
      </c>
      <c r="I5776" s="368"/>
      <c r="J5776" s="369"/>
      <c r="K5776" s="103"/>
      <c r="L5776" s="114"/>
      <c r="M5776" s="114"/>
      <c r="N5776" s="103"/>
      <c r="O5776" s="103" t="s">
        <v>17</v>
      </c>
    </row>
    <row r="5777" spans="1:15" ht="22.5" hidden="1" customHeight="1">
      <c r="A5777" s="103">
        <f>MAX(A$3:A5776)+1</f>
        <v>5445</v>
      </c>
      <c r="B5777" s="103">
        <v>360100021</v>
      </c>
      <c r="C5777" s="344" t="s">
        <v>9807</v>
      </c>
      <c r="D5777" s="344" t="s">
        <v>9808</v>
      </c>
      <c r="E5777" s="344" t="s">
        <v>5249</v>
      </c>
      <c r="F5777" s="114" t="s">
        <v>36</v>
      </c>
      <c r="G5777" s="114" t="s">
        <v>9804</v>
      </c>
      <c r="H5777" s="367">
        <v>200</v>
      </c>
      <c r="I5777" s="368"/>
      <c r="J5777" s="369"/>
      <c r="K5777" s="103"/>
      <c r="L5777" s="114"/>
      <c r="M5777" s="114"/>
      <c r="N5777" s="103"/>
      <c r="O5777" s="103" t="s">
        <v>17</v>
      </c>
    </row>
    <row r="5778" spans="1:15" ht="22.5" hidden="1" customHeight="1">
      <c r="A5778" s="103">
        <f>MAX(A$3:A5777)+1</f>
        <v>5446</v>
      </c>
      <c r="B5778" s="103">
        <v>360100022</v>
      </c>
      <c r="C5778" s="344" t="s">
        <v>9809</v>
      </c>
      <c r="D5778" s="344" t="s">
        <v>9808</v>
      </c>
      <c r="E5778" s="344"/>
      <c r="F5778" s="114" t="s">
        <v>36</v>
      </c>
      <c r="G5778" s="114" t="s">
        <v>9806</v>
      </c>
      <c r="H5778" s="367">
        <v>500</v>
      </c>
      <c r="I5778" s="368"/>
      <c r="J5778" s="369"/>
      <c r="K5778" s="103"/>
      <c r="L5778" s="114"/>
      <c r="M5778" s="114"/>
      <c r="N5778" s="103"/>
      <c r="O5778" s="103" t="s">
        <v>17</v>
      </c>
    </row>
    <row r="5779" spans="1:15" ht="22.5" hidden="1" customHeight="1">
      <c r="A5779" s="103">
        <f>MAX(A$3:A5778)+1</f>
        <v>5447</v>
      </c>
      <c r="B5779" s="103">
        <v>360100023</v>
      </c>
      <c r="C5779" s="344" t="s">
        <v>9810</v>
      </c>
      <c r="D5779" s="344" t="s">
        <v>9811</v>
      </c>
      <c r="E5779" s="344" t="s">
        <v>9812</v>
      </c>
      <c r="F5779" s="114" t="s">
        <v>23</v>
      </c>
      <c r="G5779" s="114" t="s">
        <v>433</v>
      </c>
      <c r="H5779" s="367">
        <v>50</v>
      </c>
      <c r="I5779" s="368"/>
      <c r="J5779" s="369"/>
      <c r="K5779" s="103"/>
      <c r="L5779" s="114"/>
      <c r="M5779" s="114"/>
      <c r="N5779" s="103"/>
      <c r="O5779" s="103" t="s">
        <v>17</v>
      </c>
    </row>
    <row r="5780" spans="1:15" ht="33.75" hidden="1" customHeight="1">
      <c r="A5780" s="103">
        <f>MAX(A$3:A5779)+1</f>
        <v>5448</v>
      </c>
      <c r="B5780" s="103">
        <v>360100024</v>
      </c>
      <c r="C5780" s="344" t="s">
        <v>9813</v>
      </c>
      <c r="D5780" s="344" t="s">
        <v>9814</v>
      </c>
      <c r="E5780" s="344" t="s">
        <v>9815</v>
      </c>
      <c r="F5780" s="114" t="s">
        <v>23</v>
      </c>
      <c r="G5780" s="114" t="s">
        <v>32</v>
      </c>
      <c r="H5780" s="367">
        <v>7000</v>
      </c>
      <c r="I5780" s="368"/>
      <c r="J5780" s="369"/>
      <c r="K5780" s="103"/>
      <c r="L5780" s="114"/>
      <c r="M5780" s="114"/>
      <c r="N5780" s="103"/>
      <c r="O5780" s="103" t="s">
        <v>17</v>
      </c>
    </row>
    <row r="5781" spans="1:15" ht="22.5" hidden="1" customHeight="1">
      <c r="A5781" s="103">
        <f>MAX(A$3:A5780)+1</f>
        <v>5449</v>
      </c>
      <c r="B5781" s="103" t="s">
        <v>9816</v>
      </c>
      <c r="C5781" s="344" t="s">
        <v>9817</v>
      </c>
      <c r="D5781" s="344" t="s">
        <v>9818</v>
      </c>
      <c r="E5781" s="344" t="s">
        <v>9819</v>
      </c>
      <c r="F5781" s="114" t="s">
        <v>23</v>
      </c>
      <c r="G5781" s="114" t="s">
        <v>32</v>
      </c>
      <c r="H5781" s="367">
        <v>300</v>
      </c>
      <c r="I5781" s="368"/>
      <c r="J5781" s="369"/>
      <c r="K5781" s="103"/>
      <c r="L5781" s="114"/>
      <c r="M5781" s="114"/>
      <c r="N5781" s="103"/>
      <c r="O5781" s="103" t="s">
        <v>17</v>
      </c>
    </row>
    <row r="5782" spans="1:15" ht="22.5" hidden="1" customHeight="1">
      <c r="A5782" s="103">
        <f>MAX(A$3:A5781)+1</f>
        <v>5450</v>
      </c>
      <c r="B5782" s="103" t="s">
        <v>9820</v>
      </c>
      <c r="C5782" s="344" t="s">
        <v>9821</v>
      </c>
      <c r="D5782" s="344" t="s">
        <v>9822</v>
      </c>
      <c r="E5782" s="344" t="s">
        <v>9823</v>
      </c>
      <c r="F5782" s="114" t="s">
        <v>23</v>
      </c>
      <c r="G5782" s="114" t="s">
        <v>32</v>
      </c>
      <c r="H5782" s="367">
        <v>200</v>
      </c>
      <c r="I5782" s="368"/>
      <c r="J5782" s="369"/>
      <c r="K5782" s="103"/>
      <c r="L5782" s="114"/>
      <c r="M5782" s="114"/>
      <c r="N5782" s="103"/>
      <c r="O5782" s="103" t="s">
        <v>17</v>
      </c>
    </row>
    <row r="5783" spans="1:15" ht="22.5" hidden="1" customHeight="1">
      <c r="A5783" s="103">
        <f>MAX(A$3:A5782)+1</f>
        <v>5451</v>
      </c>
      <c r="B5783" s="103" t="s">
        <v>9824</v>
      </c>
      <c r="C5783" s="344" t="s">
        <v>9825</v>
      </c>
      <c r="D5783" s="344" t="s">
        <v>9826</v>
      </c>
      <c r="E5783" s="344"/>
      <c r="F5783" s="114" t="s">
        <v>23</v>
      </c>
      <c r="G5783" s="114" t="s">
        <v>32</v>
      </c>
      <c r="H5783" s="367">
        <v>1000</v>
      </c>
      <c r="I5783" s="368"/>
      <c r="J5783" s="369"/>
      <c r="K5783" s="103"/>
      <c r="L5783" s="114"/>
      <c r="M5783" s="114"/>
      <c r="N5783" s="103"/>
      <c r="O5783" s="103" t="s">
        <v>17</v>
      </c>
    </row>
    <row r="5784" spans="1:15" ht="22.5" hidden="1" customHeight="1">
      <c r="A5784" s="103">
        <f>MAX(A$3:A5783)+1</f>
        <v>5452</v>
      </c>
      <c r="B5784" s="103" t="s">
        <v>9827</v>
      </c>
      <c r="C5784" s="344" t="s">
        <v>9828</v>
      </c>
      <c r="D5784" s="344" t="s">
        <v>9829</v>
      </c>
      <c r="E5784" s="344" t="s">
        <v>9830</v>
      </c>
      <c r="F5784" s="114" t="s">
        <v>23</v>
      </c>
      <c r="G5784" s="114" t="s">
        <v>32</v>
      </c>
      <c r="H5784" s="367">
        <v>2000</v>
      </c>
      <c r="I5784" s="368"/>
      <c r="J5784" s="369"/>
      <c r="K5784" s="103"/>
      <c r="L5784" s="114"/>
      <c r="M5784" s="114"/>
      <c r="N5784" s="103"/>
      <c r="O5784" s="103" t="s">
        <v>17</v>
      </c>
    </row>
    <row r="5785" spans="1:15" ht="22.5" hidden="1" customHeight="1">
      <c r="A5785" s="103">
        <f>MAX(A$3:A5784)+1</f>
        <v>5453</v>
      </c>
      <c r="B5785" s="103">
        <v>360100025</v>
      </c>
      <c r="C5785" s="103" t="s">
        <v>9831</v>
      </c>
      <c r="D5785" s="103"/>
      <c r="E5785" s="103"/>
      <c r="F5785" s="114" t="s">
        <v>23</v>
      </c>
      <c r="G5785" s="114"/>
      <c r="H5785" s="367"/>
      <c r="I5785" s="368"/>
      <c r="J5785" s="369"/>
      <c r="K5785" s="103"/>
      <c r="L5785" s="114"/>
      <c r="M5785" s="114"/>
      <c r="N5785" s="103"/>
      <c r="O5785" s="103" t="s">
        <v>17</v>
      </c>
    </row>
    <row r="5786" spans="1:15" ht="22.5" hidden="1" customHeight="1">
      <c r="A5786" s="103">
        <f>MAX(A$3:A5785)+1</f>
        <v>5454</v>
      </c>
      <c r="B5786" s="103" t="s">
        <v>9832</v>
      </c>
      <c r="C5786" s="344" t="s">
        <v>9833</v>
      </c>
      <c r="D5786" s="344" t="s">
        <v>9834</v>
      </c>
      <c r="E5786" s="344" t="s">
        <v>9835</v>
      </c>
      <c r="F5786" s="114" t="s">
        <v>23</v>
      </c>
      <c r="G5786" s="114" t="s">
        <v>9836</v>
      </c>
      <c r="H5786" s="367">
        <v>5000</v>
      </c>
      <c r="I5786" s="368"/>
      <c r="J5786" s="369"/>
      <c r="K5786" s="103"/>
      <c r="L5786" s="114"/>
      <c r="M5786" s="114"/>
      <c r="N5786" s="103"/>
      <c r="O5786" s="103" t="s">
        <v>17</v>
      </c>
    </row>
    <row r="5787" spans="1:15" ht="22.5" hidden="1" customHeight="1">
      <c r="A5787" s="103">
        <f>MAX(A$3:A5786)+1</f>
        <v>5455</v>
      </c>
      <c r="B5787" s="103" t="s">
        <v>9837</v>
      </c>
      <c r="C5787" s="344" t="s">
        <v>9838</v>
      </c>
      <c r="D5787" s="344" t="s">
        <v>9834</v>
      </c>
      <c r="E5787" s="344" t="s">
        <v>9835</v>
      </c>
      <c r="F5787" s="114" t="s">
        <v>23</v>
      </c>
      <c r="G5787" s="114" t="s">
        <v>9836</v>
      </c>
      <c r="H5787" s="367">
        <v>5000</v>
      </c>
      <c r="I5787" s="368"/>
      <c r="J5787" s="369"/>
      <c r="K5787" s="103"/>
      <c r="L5787" s="114"/>
      <c r="M5787" s="114"/>
      <c r="N5787" s="103"/>
      <c r="O5787" s="103" t="s">
        <v>17</v>
      </c>
    </row>
    <row r="5788" spans="1:15" ht="22.5" hidden="1" customHeight="1">
      <c r="A5788" s="103">
        <f>MAX(A$3:A5787)+1</f>
        <v>5456</v>
      </c>
      <c r="B5788" s="103" t="s">
        <v>9839</v>
      </c>
      <c r="C5788" s="344" t="s">
        <v>9840</v>
      </c>
      <c r="D5788" s="344" t="s">
        <v>9841</v>
      </c>
      <c r="E5788" s="344" t="s">
        <v>9842</v>
      </c>
      <c r="F5788" s="114" t="s">
        <v>23</v>
      </c>
      <c r="G5788" s="114" t="s">
        <v>9836</v>
      </c>
      <c r="H5788" s="367">
        <v>2000</v>
      </c>
      <c r="I5788" s="368"/>
      <c r="J5788" s="369"/>
      <c r="K5788" s="103"/>
      <c r="L5788" s="114"/>
      <c r="M5788" s="114"/>
      <c r="N5788" s="103"/>
      <c r="O5788" s="103" t="s">
        <v>17</v>
      </c>
    </row>
    <row r="5789" spans="1:15" ht="22.5" hidden="1" customHeight="1">
      <c r="A5789" s="103">
        <f>MAX(A$3:A5788)+1</f>
        <v>5457</v>
      </c>
      <c r="B5789" s="103" t="s">
        <v>9843</v>
      </c>
      <c r="C5789" s="344" t="s">
        <v>9844</v>
      </c>
      <c r="D5789" s="344" t="s">
        <v>9845</v>
      </c>
      <c r="E5789" s="344"/>
      <c r="F5789" s="114" t="s">
        <v>23</v>
      </c>
      <c r="G5789" s="114" t="s">
        <v>9836</v>
      </c>
      <c r="H5789" s="367">
        <v>1000</v>
      </c>
      <c r="I5789" s="368"/>
      <c r="J5789" s="369"/>
      <c r="K5789" s="103"/>
      <c r="L5789" s="114"/>
      <c r="M5789" s="114"/>
      <c r="N5789" s="103"/>
      <c r="O5789" s="103" t="s">
        <v>17</v>
      </c>
    </row>
    <row r="5790" spans="1:15" ht="22.5" hidden="1" customHeight="1">
      <c r="A5790" s="103">
        <f>MAX(A$3:A5789)+1</f>
        <v>5458</v>
      </c>
      <c r="B5790" s="103" t="s">
        <v>9846</v>
      </c>
      <c r="C5790" s="344" t="s">
        <v>9847</v>
      </c>
      <c r="D5790" s="344" t="s">
        <v>9848</v>
      </c>
      <c r="E5790" s="344" t="s">
        <v>9849</v>
      </c>
      <c r="F5790" s="114" t="s">
        <v>23</v>
      </c>
      <c r="G5790" s="114" t="s">
        <v>9836</v>
      </c>
      <c r="H5790" s="367">
        <v>2000</v>
      </c>
      <c r="I5790" s="368"/>
      <c r="J5790" s="369"/>
      <c r="K5790" s="103"/>
      <c r="L5790" s="114"/>
      <c r="M5790" s="114"/>
      <c r="N5790" s="103"/>
      <c r="O5790" s="103" t="s">
        <v>17</v>
      </c>
    </row>
    <row r="5791" spans="1:15" ht="22.5" hidden="1" customHeight="1">
      <c r="A5791" s="103">
        <f>MAX(A$3:A5790)+1</f>
        <v>5459</v>
      </c>
      <c r="B5791" s="103" t="s">
        <v>9850</v>
      </c>
      <c r="C5791" s="344" t="s">
        <v>9851</v>
      </c>
      <c r="D5791" s="344" t="s">
        <v>9852</v>
      </c>
      <c r="E5791" s="344"/>
      <c r="F5791" s="114" t="s">
        <v>23</v>
      </c>
      <c r="G5791" s="114" t="s">
        <v>32</v>
      </c>
      <c r="H5791" s="367">
        <v>200</v>
      </c>
      <c r="I5791" s="368"/>
      <c r="J5791" s="369"/>
      <c r="K5791" s="103"/>
      <c r="L5791" s="114"/>
      <c r="M5791" s="114"/>
      <c r="N5791" s="103"/>
      <c r="O5791" s="103" t="s">
        <v>17</v>
      </c>
    </row>
    <row r="5792" spans="1:15" ht="33.75" hidden="1" customHeight="1">
      <c r="A5792" s="103">
        <f>MAX(A$3:A5791)+1</f>
        <v>5460</v>
      </c>
      <c r="B5792" s="103">
        <v>360100026</v>
      </c>
      <c r="C5792" s="344" t="s">
        <v>9853</v>
      </c>
      <c r="D5792" s="344" t="s">
        <v>9854</v>
      </c>
      <c r="E5792" s="344" t="s">
        <v>9855</v>
      </c>
      <c r="F5792" s="114" t="s">
        <v>23</v>
      </c>
      <c r="G5792" s="114" t="s">
        <v>32</v>
      </c>
      <c r="H5792" s="367">
        <v>1200</v>
      </c>
      <c r="I5792" s="368"/>
      <c r="J5792" s="369"/>
      <c r="K5792" s="103"/>
      <c r="L5792" s="114"/>
      <c r="M5792" s="114"/>
      <c r="N5792" s="103"/>
      <c r="O5792" s="103" t="s">
        <v>17</v>
      </c>
    </row>
    <row r="5793" spans="1:15" ht="22.5" hidden="1" customHeight="1">
      <c r="A5793" s="103">
        <f>MAX(A$3:A5792)+1</f>
        <v>5461</v>
      </c>
      <c r="B5793" s="103" t="s">
        <v>9856</v>
      </c>
      <c r="C5793" s="344" t="s">
        <v>9857</v>
      </c>
      <c r="D5793" s="344" t="s">
        <v>9818</v>
      </c>
      <c r="E5793" s="344"/>
      <c r="F5793" s="114" t="s">
        <v>23</v>
      </c>
      <c r="G5793" s="114" t="s">
        <v>32</v>
      </c>
      <c r="H5793" s="367">
        <v>30</v>
      </c>
      <c r="I5793" s="368"/>
      <c r="J5793" s="369"/>
      <c r="K5793" s="103"/>
      <c r="L5793" s="114"/>
      <c r="M5793" s="114"/>
      <c r="N5793" s="103"/>
      <c r="O5793" s="103" t="s">
        <v>17</v>
      </c>
    </row>
    <row r="5794" spans="1:15" ht="22.5" hidden="1" customHeight="1">
      <c r="A5794" s="103">
        <f>MAX(A$3:A5793)+1</f>
        <v>5462</v>
      </c>
      <c r="B5794" s="103" t="s">
        <v>9858</v>
      </c>
      <c r="C5794" s="344" t="s">
        <v>9859</v>
      </c>
      <c r="D5794" s="344" t="s">
        <v>9860</v>
      </c>
      <c r="E5794" s="344"/>
      <c r="F5794" s="114" t="s">
        <v>23</v>
      </c>
      <c r="G5794" s="114" t="s">
        <v>32</v>
      </c>
      <c r="H5794" s="367">
        <v>400</v>
      </c>
      <c r="I5794" s="368"/>
      <c r="J5794" s="369"/>
      <c r="K5794" s="103"/>
      <c r="L5794" s="114"/>
      <c r="M5794" s="114"/>
      <c r="N5794" s="103"/>
      <c r="O5794" s="103" t="s">
        <v>17</v>
      </c>
    </row>
    <row r="5795" spans="1:15" ht="45" hidden="1" customHeight="1">
      <c r="A5795" s="103">
        <f>MAX(A$3:A5794)+1</f>
        <v>5463</v>
      </c>
      <c r="B5795" s="103">
        <v>360100028</v>
      </c>
      <c r="C5795" s="103" t="s">
        <v>9861</v>
      </c>
      <c r="D5795" s="103" t="s">
        <v>9862</v>
      </c>
      <c r="E5795" s="103"/>
      <c r="F5795" s="114" t="s">
        <v>23</v>
      </c>
      <c r="G5795" s="114" t="s">
        <v>32</v>
      </c>
      <c r="H5795" s="367">
        <v>15</v>
      </c>
      <c r="I5795" s="368"/>
      <c r="J5795" s="369"/>
      <c r="K5795" s="103"/>
      <c r="L5795" s="114"/>
      <c r="M5795" s="114"/>
      <c r="N5795" s="103"/>
      <c r="O5795" s="103" t="s">
        <v>17</v>
      </c>
    </row>
    <row r="5796" spans="1:15" ht="22.5" hidden="1" customHeight="1">
      <c r="A5796" s="103">
        <f>MAX(A$3:A5795)+1</f>
        <v>5464</v>
      </c>
      <c r="B5796" s="103">
        <v>360100029</v>
      </c>
      <c r="C5796" s="103" t="s">
        <v>9863</v>
      </c>
      <c r="D5796" s="103" t="s">
        <v>5317</v>
      </c>
      <c r="E5796" s="103"/>
      <c r="F5796" s="114" t="s">
        <v>23</v>
      </c>
      <c r="G5796" s="114" t="s">
        <v>32</v>
      </c>
      <c r="H5796" s="367">
        <v>81</v>
      </c>
      <c r="I5796" s="368"/>
      <c r="J5796" s="369"/>
      <c r="K5796" s="103"/>
      <c r="L5796" s="114"/>
      <c r="M5796" s="114"/>
      <c r="N5796" s="103"/>
      <c r="O5796" s="103" t="s">
        <v>17</v>
      </c>
    </row>
    <row r="5797" spans="1:15" s="87" customFormat="1" ht="78.75" hidden="1" customHeight="1">
      <c r="A5797" s="103"/>
      <c r="B5797" s="103" t="s">
        <v>9864</v>
      </c>
      <c r="C5797" s="103"/>
      <c r="D5797" s="103"/>
      <c r="E5797" s="103"/>
      <c r="F5797" s="114"/>
      <c r="G5797" s="114"/>
      <c r="H5797" s="356"/>
      <c r="I5797" s="357"/>
      <c r="J5797" s="358"/>
      <c r="K5797" s="103" t="s">
        <v>9865</v>
      </c>
      <c r="L5797" s="114"/>
      <c r="M5797" s="114"/>
      <c r="N5797" s="103"/>
      <c r="O5797" s="103" t="s">
        <v>17</v>
      </c>
    </row>
    <row r="5798" spans="1:15" s="87" customFormat="1" ht="22.5" hidden="1" customHeight="1">
      <c r="A5798" s="103"/>
      <c r="B5798" s="103">
        <v>41</v>
      </c>
      <c r="C5798" s="103" t="s">
        <v>9866</v>
      </c>
      <c r="D5798" s="103"/>
      <c r="E5798" s="103" t="s">
        <v>282</v>
      </c>
      <c r="F5798" s="114"/>
      <c r="G5798" s="114"/>
      <c r="H5798" s="356"/>
      <c r="I5798" s="357"/>
      <c r="J5798" s="358"/>
      <c r="K5798" s="103"/>
      <c r="L5798" s="114"/>
      <c r="M5798" s="114"/>
      <c r="N5798" s="103"/>
      <c r="O5798" s="103" t="s">
        <v>17</v>
      </c>
    </row>
    <row r="5799" spans="1:15" s="87" customFormat="1" ht="22.5" hidden="1" customHeight="1">
      <c r="A5799" s="103"/>
      <c r="B5799" s="103">
        <v>42</v>
      </c>
      <c r="C5799" s="103" t="s">
        <v>9867</v>
      </c>
      <c r="D5799" s="103" t="s">
        <v>9868</v>
      </c>
      <c r="E5799" s="103"/>
      <c r="F5799" s="114"/>
      <c r="G5799" s="114"/>
      <c r="H5799" s="356" t="s">
        <v>25</v>
      </c>
      <c r="I5799" s="357"/>
      <c r="J5799" s="358"/>
      <c r="K5799" s="103"/>
      <c r="L5799" s="114"/>
      <c r="M5799" s="114"/>
      <c r="N5799" s="103"/>
      <c r="O5799" s="103" t="s">
        <v>17</v>
      </c>
    </row>
    <row r="5800" spans="1:15" ht="22.5" hidden="1" customHeight="1">
      <c r="A5800" s="103">
        <f>MAX(A$3:A5799)+1</f>
        <v>5465</v>
      </c>
      <c r="B5800" s="103">
        <v>420000001</v>
      </c>
      <c r="C5800" s="215" t="s">
        <v>9869</v>
      </c>
      <c r="D5800" s="103"/>
      <c r="E5800" s="103"/>
      <c r="F5800" s="114" t="s">
        <v>31</v>
      </c>
      <c r="G5800" s="114" t="s">
        <v>32</v>
      </c>
      <c r="H5800" s="356" t="s">
        <v>25</v>
      </c>
      <c r="I5800" s="357"/>
      <c r="J5800" s="358"/>
      <c r="K5800" s="103"/>
      <c r="L5800" s="126"/>
      <c r="M5800" s="126"/>
      <c r="N5800" s="103"/>
      <c r="O5800" s="103" t="s">
        <v>17</v>
      </c>
    </row>
    <row r="5801" spans="1:15" ht="22.5" hidden="1" customHeight="1">
      <c r="A5801" s="103">
        <f>MAX(A$3:A5800)+1</f>
        <v>5466</v>
      </c>
      <c r="B5801" s="103" t="s">
        <v>9870</v>
      </c>
      <c r="C5801" s="215" t="s">
        <v>9869</v>
      </c>
      <c r="D5801" s="103"/>
      <c r="E5801" s="103"/>
      <c r="F5801" s="114" t="s">
        <v>31</v>
      </c>
      <c r="G5801" s="114" t="s">
        <v>32</v>
      </c>
      <c r="H5801" s="356" t="s">
        <v>25</v>
      </c>
      <c r="I5801" s="357"/>
      <c r="J5801" s="358"/>
      <c r="K5801" s="103" t="s">
        <v>9871</v>
      </c>
      <c r="L5801" s="126"/>
      <c r="M5801" s="126"/>
      <c r="N5801" s="103"/>
      <c r="O5801" s="103" t="s">
        <v>17</v>
      </c>
    </row>
    <row r="5802" spans="1:15" ht="22.5" hidden="1" customHeight="1">
      <c r="A5802" s="103">
        <f>MAX(A$3:A5801)+1</f>
        <v>5467</v>
      </c>
      <c r="B5802" s="103">
        <v>420000002</v>
      </c>
      <c r="C5802" s="215" t="s">
        <v>9872</v>
      </c>
      <c r="D5802" s="103"/>
      <c r="E5802" s="103"/>
      <c r="F5802" s="114" t="s">
        <v>31</v>
      </c>
      <c r="G5802" s="114" t="s">
        <v>32</v>
      </c>
      <c r="H5802" s="356" t="s">
        <v>25</v>
      </c>
      <c r="I5802" s="357"/>
      <c r="J5802" s="358"/>
      <c r="K5802" s="103"/>
      <c r="L5802" s="126"/>
      <c r="M5802" s="126"/>
      <c r="N5802" s="103"/>
      <c r="O5802" s="103" t="s">
        <v>17</v>
      </c>
    </row>
    <row r="5803" spans="1:15" ht="22.5" hidden="1" customHeight="1">
      <c r="A5803" s="103">
        <f>MAX(A$3:A5802)+1</f>
        <v>5468</v>
      </c>
      <c r="B5803" s="103">
        <v>420000003</v>
      </c>
      <c r="C5803" s="215" t="s">
        <v>9873</v>
      </c>
      <c r="D5803" s="103"/>
      <c r="E5803" s="103"/>
      <c r="F5803" s="114" t="s">
        <v>31</v>
      </c>
      <c r="G5803" s="114" t="s">
        <v>32</v>
      </c>
      <c r="H5803" s="356" t="s">
        <v>25</v>
      </c>
      <c r="I5803" s="357"/>
      <c r="J5803" s="358"/>
      <c r="K5803" s="103"/>
      <c r="L5803" s="126"/>
      <c r="M5803" s="126"/>
      <c r="N5803" s="103"/>
      <c r="O5803" s="103" t="s">
        <v>17</v>
      </c>
    </row>
    <row r="5804" spans="1:15" ht="22.5" hidden="1" customHeight="1">
      <c r="A5804" s="103">
        <f>MAX(A$3:A5803)+1</f>
        <v>5469</v>
      </c>
      <c r="B5804" s="103">
        <v>420000004</v>
      </c>
      <c r="C5804" s="215" t="s">
        <v>9874</v>
      </c>
      <c r="D5804" s="103" t="s">
        <v>9875</v>
      </c>
      <c r="E5804" s="103"/>
      <c r="F5804" s="114" t="s">
        <v>31</v>
      </c>
      <c r="G5804" s="114" t="s">
        <v>32</v>
      </c>
      <c r="H5804" s="356" t="s">
        <v>25</v>
      </c>
      <c r="I5804" s="357"/>
      <c r="J5804" s="358"/>
      <c r="K5804" s="103"/>
      <c r="L5804" s="126"/>
      <c r="M5804" s="126"/>
      <c r="N5804" s="103"/>
      <c r="O5804" s="103" t="s">
        <v>17</v>
      </c>
    </row>
    <row r="5805" spans="1:15" ht="22.5" hidden="1" customHeight="1">
      <c r="A5805" s="103">
        <f>MAX(A$3:A5804)+1</f>
        <v>5470</v>
      </c>
      <c r="B5805" s="103" t="s">
        <v>9876</v>
      </c>
      <c r="C5805" s="215" t="s">
        <v>9874</v>
      </c>
      <c r="D5805" s="103"/>
      <c r="E5805" s="103"/>
      <c r="F5805" s="114" t="s">
        <v>31</v>
      </c>
      <c r="G5805" s="114" t="s">
        <v>32</v>
      </c>
      <c r="H5805" s="356" t="s">
        <v>25</v>
      </c>
      <c r="I5805" s="357"/>
      <c r="J5805" s="358"/>
      <c r="K5805" s="103" t="s">
        <v>9877</v>
      </c>
      <c r="L5805" s="126"/>
      <c r="M5805" s="126"/>
      <c r="N5805" s="103"/>
      <c r="O5805" s="103" t="s">
        <v>17</v>
      </c>
    </row>
    <row r="5806" spans="1:15" ht="22.5" hidden="1" customHeight="1">
      <c r="A5806" s="103">
        <f>MAX(A$3:A5805)+1</f>
        <v>5471</v>
      </c>
      <c r="B5806" s="103">
        <v>420000005</v>
      </c>
      <c r="C5806" s="215" t="s">
        <v>9878</v>
      </c>
      <c r="D5806" s="103"/>
      <c r="E5806" s="103"/>
      <c r="F5806" s="114" t="s">
        <v>31</v>
      </c>
      <c r="G5806" s="114" t="s">
        <v>32</v>
      </c>
      <c r="H5806" s="356" t="s">
        <v>25</v>
      </c>
      <c r="I5806" s="357"/>
      <c r="J5806" s="358"/>
      <c r="K5806" s="103"/>
      <c r="L5806" s="126"/>
      <c r="M5806" s="126"/>
      <c r="N5806" s="103"/>
      <c r="O5806" s="103" t="s">
        <v>17</v>
      </c>
    </row>
    <row r="5807" spans="1:15" ht="22.5" hidden="1" customHeight="1">
      <c r="A5807" s="103">
        <f>MAX(A$3:A5806)+1</f>
        <v>5472</v>
      </c>
      <c r="B5807" s="103" t="s">
        <v>9879</v>
      </c>
      <c r="C5807" s="215" t="s">
        <v>9878</v>
      </c>
      <c r="D5807" s="103"/>
      <c r="E5807" s="103"/>
      <c r="F5807" s="114" t="s">
        <v>31</v>
      </c>
      <c r="G5807" s="114" t="s">
        <v>32</v>
      </c>
      <c r="H5807" s="356" t="s">
        <v>25</v>
      </c>
      <c r="I5807" s="357"/>
      <c r="J5807" s="358"/>
      <c r="K5807" s="103" t="s">
        <v>9880</v>
      </c>
      <c r="L5807" s="126"/>
      <c r="M5807" s="126"/>
      <c r="N5807" s="103"/>
      <c r="O5807" s="103" t="s">
        <v>17</v>
      </c>
    </row>
    <row r="5808" spans="1:15" ht="22.5" hidden="1" customHeight="1">
      <c r="A5808" s="103">
        <f>MAX(A$3:A5807)+1</f>
        <v>5473</v>
      </c>
      <c r="B5808" s="103" t="s">
        <v>9881</v>
      </c>
      <c r="C5808" s="215" t="s">
        <v>9878</v>
      </c>
      <c r="D5808" s="103"/>
      <c r="E5808" s="103"/>
      <c r="F5808" s="114" t="s">
        <v>31</v>
      </c>
      <c r="G5808" s="114" t="s">
        <v>32</v>
      </c>
      <c r="H5808" s="356" t="s">
        <v>25</v>
      </c>
      <c r="I5808" s="357"/>
      <c r="J5808" s="358"/>
      <c r="K5808" s="103" t="s">
        <v>9882</v>
      </c>
      <c r="L5808" s="126"/>
      <c r="M5808" s="126"/>
      <c r="N5808" s="103"/>
      <c r="O5808" s="103" t="s">
        <v>17</v>
      </c>
    </row>
    <row r="5809" spans="1:15" ht="22.5" hidden="1" customHeight="1">
      <c r="A5809" s="103">
        <f>MAX(A$3:A5808)+1</f>
        <v>5474</v>
      </c>
      <c r="B5809" s="103">
        <v>420000006</v>
      </c>
      <c r="C5809" s="215" t="s">
        <v>9883</v>
      </c>
      <c r="D5809" s="215" t="s">
        <v>9884</v>
      </c>
      <c r="E5809" s="103" t="s">
        <v>155</v>
      </c>
      <c r="F5809" s="114" t="s">
        <v>31</v>
      </c>
      <c r="G5809" s="114" t="s">
        <v>32</v>
      </c>
      <c r="H5809" s="356" t="s">
        <v>25</v>
      </c>
      <c r="I5809" s="357"/>
      <c r="J5809" s="358"/>
      <c r="K5809" s="103"/>
      <c r="L5809" s="126"/>
      <c r="M5809" s="126"/>
      <c r="N5809" s="103"/>
      <c r="O5809" s="103" t="s">
        <v>17</v>
      </c>
    </row>
    <row r="5810" spans="1:15" ht="22.5" hidden="1" customHeight="1">
      <c r="A5810" s="103">
        <f>MAX(A$3:A5809)+1</f>
        <v>5475</v>
      </c>
      <c r="B5810" s="103">
        <v>420000007</v>
      </c>
      <c r="C5810" s="215" t="s">
        <v>154</v>
      </c>
      <c r="D5810" s="215" t="s">
        <v>9884</v>
      </c>
      <c r="E5810" s="103" t="s">
        <v>155</v>
      </c>
      <c r="F5810" s="114" t="s">
        <v>31</v>
      </c>
      <c r="G5810" s="114" t="s">
        <v>32</v>
      </c>
      <c r="H5810" s="356" t="s">
        <v>25</v>
      </c>
      <c r="I5810" s="357"/>
      <c r="J5810" s="358"/>
      <c r="K5810" s="103"/>
      <c r="L5810" s="126"/>
      <c r="M5810" s="126"/>
      <c r="N5810" s="103"/>
      <c r="O5810" s="103" t="s">
        <v>17</v>
      </c>
    </row>
    <row r="5811" spans="1:15" ht="22.5" hidden="1" customHeight="1">
      <c r="A5811" s="103">
        <f>MAX(A$3:A5810)+1</f>
        <v>5476</v>
      </c>
      <c r="B5811" s="103" t="s">
        <v>9885</v>
      </c>
      <c r="C5811" s="67" t="s">
        <v>9886</v>
      </c>
      <c r="D5811" s="67" t="s">
        <v>9887</v>
      </c>
      <c r="E5811" s="103"/>
      <c r="F5811" s="114" t="s">
        <v>31</v>
      </c>
      <c r="G5811" s="114" t="s">
        <v>9116</v>
      </c>
      <c r="H5811" s="356" t="s">
        <v>25</v>
      </c>
      <c r="I5811" s="357"/>
      <c r="J5811" s="358"/>
      <c r="K5811" s="103"/>
      <c r="L5811" s="126"/>
      <c r="M5811" s="126"/>
      <c r="N5811" s="103"/>
      <c r="O5811" s="103" t="s">
        <v>17</v>
      </c>
    </row>
    <row r="5812" spans="1:15" ht="22.5" hidden="1" customHeight="1">
      <c r="A5812" s="103">
        <f>MAX(A$3:A5811)+1</f>
        <v>5477</v>
      </c>
      <c r="B5812" s="103">
        <v>420000008</v>
      </c>
      <c r="C5812" s="215" t="s">
        <v>9888</v>
      </c>
      <c r="D5812" s="215"/>
      <c r="E5812" s="103"/>
      <c r="F5812" s="114" t="s">
        <v>31</v>
      </c>
      <c r="G5812" s="114" t="s">
        <v>32</v>
      </c>
      <c r="H5812" s="356" t="s">
        <v>25</v>
      </c>
      <c r="I5812" s="357"/>
      <c r="J5812" s="358"/>
      <c r="K5812" s="103"/>
      <c r="L5812" s="126"/>
      <c r="M5812" s="126"/>
      <c r="N5812" s="103"/>
      <c r="O5812" s="103" t="s">
        <v>17</v>
      </c>
    </row>
    <row r="5813" spans="1:15" ht="22.5" hidden="1" customHeight="1">
      <c r="A5813" s="103">
        <f>MAX(A$3:A5812)+1</f>
        <v>5478</v>
      </c>
      <c r="B5813" s="103">
        <v>420000009</v>
      </c>
      <c r="C5813" s="215" t="s">
        <v>9889</v>
      </c>
      <c r="D5813" s="215" t="s">
        <v>9890</v>
      </c>
      <c r="E5813" s="103"/>
      <c r="F5813" s="114" t="s">
        <v>31</v>
      </c>
      <c r="G5813" s="114" t="s">
        <v>32</v>
      </c>
      <c r="H5813" s="356" t="s">
        <v>25</v>
      </c>
      <c r="I5813" s="357"/>
      <c r="J5813" s="358"/>
      <c r="K5813" s="103"/>
      <c r="L5813" s="126"/>
      <c r="M5813" s="126"/>
      <c r="N5813" s="103"/>
      <c r="O5813" s="103" t="s">
        <v>17</v>
      </c>
    </row>
    <row r="5814" spans="1:15" ht="22.5" hidden="1" customHeight="1">
      <c r="A5814" s="103">
        <f>MAX(A$3:A5813)+1</f>
        <v>5479</v>
      </c>
      <c r="B5814" s="103">
        <v>420000010</v>
      </c>
      <c r="C5814" s="215" t="s">
        <v>9891</v>
      </c>
      <c r="D5814" s="215"/>
      <c r="E5814" s="103"/>
      <c r="F5814" s="114" t="s">
        <v>31</v>
      </c>
      <c r="G5814" s="114" t="s">
        <v>62</v>
      </c>
      <c r="H5814" s="356" t="s">
        <v>25</v>
      </c>
      <c r="I5814" s="357"/>
      <c r="J5814" s="358"/>
      <c r="K5814" s="103"/>
      <c r="L5814" s="126"/>
      <c r="M5814" s="126"/>
      <c r="N5814" s="103"/>
      <c r="O5814" s="103" t="s">
        <v>17</v>
      </c>
    </row>
    <row r="5815" spans="1:15" ht="22.5" hidden="1" customHeight="1">
      <c r="A5815" s="103">
        <f>MAX(A$3:A5814)+1</f>
        <v>5480</v>
      </c>
      <c r="B5815" s="103">
        <v>420000011</v>
      </c>
      <c r="C5815" s="215" t="s">
        <v>9892</v>
      </c>
      <c r="D5815" s="215"/>
      <c r="E5815" s="103"/>
      <c r="F5815" s="114" t="s">
        <v>31</v>
      </c>
      <c r="G5815" s="114" t="s">
        <v>32</v>
      </c>
      <c r="H5815" s="356" t="s">
        <v>25</v>
      </c>
      <c r="I5815" s="357"/>
      <c r="J5815" s="358"/>
      <c r="K5815" s="103"/>
      <c r="L5815" s="126"/>
      <c r="M5815" s="126"/>
      <c r="N5815" s="103"/>
      <c r="O5815" s="103" t="s">
        <v>17</v>
      </c>
    </row>
    <row r="5816" spans="1:15" ht="22.5" hidden="1" customHeight="1">
      <c r="A5816" s="103">
        <f>MAX(A$3:A5815)+1</f>
        <v>5481</v>
      </c>
      <c r="B5816" s="103">
        <v>420000012</v>
      </c>
      <c r="C5816" s="67" t="s">
        <v>9893</v>
      </c>
      <c r="D5816" s="67" t="s">
        <v>9894</v>
      </c>
      <c r="E5816" s="103"/>
      <c r="F5816" s="114" t="s">
        <v>31</v>
      </c>
      <c r="G5816" s="114" t="s">
        <v>32</v>
      </c>
      <c r="H5816" s="356" t="s">
        <v>25</v>
      </c>
      <c r="I5816" s="357"/>
      <c r="J5816" s="358"/>
      <c r="K5816" s="103"/>
      <c r="L5816" s="126"/>
      <c r="M5816" s="126"/>
      <c r="N5816" s="103"/>
      <c r="O5816" s="103" t="s">
        <v>17</v>
      </c>
    </row>
    <row r="5817" spans="1:15" ht="22.5" hidden="1" customHeight="1">
      <c r="A5817" s="103">
        <f>MAX(A$3:A5816)+1</f>
        <v>5482</v>
      </c>
      <c r="B5817" s="103">
        <v>420000013</v>
      </c>
      <c r="C5817" s="67" t="s">
        <v>9895</v>
      </c>
      <c r="D5817" s="67" t="s">
        <v>9896</v>
      </c>
      <c r="E5817" s="103"/>
      <c r="F5817" s="114" t="s">
        <v>36</v>
      </c>
      <c r="G5817" s="114" t="s">
        <v>268</v>
      </c>
      <c r="H5817" s="356" t="s">
        <v>25</v>
      </c>
      <c r="I5817" s="357"/>
      <c r="J5817" s="358"/>
      <c r="K5817" s="103"/>
      <c r="L5817" s="126"/>
      <c r="M5817" s="126"/>
      <c r="N5817" s="103"/>
      <c r="O5817" s="103" t="s">
        <v>17</v>
      </c>
    </row>
    <row r="5818" spans="1:15" ht="22.5" hidden="1" customHeight="1">
      <c r="A5818" s="103">
        <f>MAX(A$3:A5817)+1</f>
        <v>5483</v>
      </c>
      <c r="B5818" s="103">
        <v>420000014</v>
      </c>
      <c r="C5818" s="67" t="s">
        <v>9897</v>
      </c>
      <c r="D5818" s="67" t="s">
        <v>9898</v>
      </c>
      <c r="E5818" s="103"/>
      <c r="F5818" s="114" t="s">
        <v>31</v>
      </c>
      <c r="G5818" s="114" t="s">
        <v>32</v>
      </c>
      <c r="H5818" s="356" t="s">
        <v>25</v>
      </c>
      <c r="I5818" s="357"/>
      <c r="J5818" s="358"/>
      <c r="K5818" s="103"/>
      <c r="L5818" s="126"/>
      <c r="M5818" s="126"/>
      <c r="N5818" s="103"/>
      <c r="O5818" s="103" t="s">
        <v>17</v>
      </c>
    </row>
    <row r="5819" spans="1:15" ht="22.5" hidden="1" customHeight="1">
      <c r="A5819" s="103">
        <f>MAX(A$3:A5818)+1</f>
        <v>5484</v>
      </c>
      <c r="B5819" s="103">
        <v>420000015</v>
      </c>
      <c r="C5819" s="67" t="s">
        <v>9899</v>
      </c>
      <c r="D5819" s="67" t="s">
        <v>5424</v>
      </c>
      <c r="E5819" s="103"/>
      <c r="F5819" s="114" t="s">
        <v>31</v>
      </c>
      <c r="G5819" s="114" t="s">
        <v>32</v>
      </c>
      <c r="H5819" s="356" t="s">
        <v>25</v>
      </c>
      <c r="I5819" s="357"/>
      <c r="J5819" s="358"/>
      <c r="K5819" s="103"/>
      <c r="L5819" s="126"/>
      <c r="M5819" s="126"/>
      <c r="N5819" s="103"/>
      <c r="O5819" s="103" t="s">
        <v>17</v>
      </c>
    </row>
    <row r="5820" spans="1:15" ht="22.5" hidden="1" customHeight="1">
      <c r="A5820" s="103">
        <f>MAX(A$3:A5819)+1</f>
        <v>5485</v>
      </c>
      <c r="B5820" s="103">
        <v>420000016</v>
      </c>
      <c r="C5820" s="67" t="s">
        <v>9900</v>
      </c>
      <c r="D5820" s="67" t="s">
        <v>9901</v>
      </c>
      <c r="E5820" s="103" t="s">
        <v>7297</v>
      </c>
      <c r="F5820" s="114" t="s">
        <v>31</v>
      </c>
      <c r="G5820" s="114" t="s">
        <v>32</v>
      </c>
      <c r="H5820" s="356" t="s">
        <v>25</v>
      </c>
      <c r="I5820" s="357"/>
      <c r="J5820" s="358"/>
      <c r="K5820" s="103"/>
      <c r="L5820" s="126"/>
      <c r="M5820" s="126"/>
      <c r="N5820" s="103"/>
      <c r="O5820" s="103" t="s">
        <v>17</v>
      </c>
    </row>
    <row r="5821" spans="1:15" ht="22.5" hidden="1" customHeight="1">
      <c r="A5821" s="103">
        <f>MAX(A$3:A5820)+1</f>
        <v>5486</v>
      </c>
      <c r="B5821" s="103">
        <v>420000017</v>
      </c>
      <c r="C5821" s="215" t="s">
        <v>9902</v>
      </c>
      <c r="D5821" s="215" t="s">
        <v>9723</v>
      </c>
      <c r="E5821" s="103"/>
      <c r="F5821" s="114" t="s">
        <v>23</v>
      </c>
      <c r="G5821" s="114" t="s">
        <v>32</v>
      </c>
      <c r="H5821" s="356" t="s">
        <v>25</v>
      </c>
      <c r="I5821" s="357"/>
      <c r="J5821" s="358"/>
      <c r="K5821" s="103"/>
      <c r="L5821" s="114"/>
      <c r="M5821" s="114"/>
      <c r="N5821" s="103"/>
      <c r="O5821" s="103" t="s">
        <v>17</v>
      </c>
    </row>
    <row r="5822" spans="1:15" s="87" customFormat="1" ht="22.5" hidden="1" customHeight="1">
      <c r="A5822" s="103"/>
      <c r="B5822" s="103">
        <v>43</v>
      </c>
      <c r="C5822" s="103" t="s">
        <v>9903</v>
      </c>
      <c r="D5822" s="103"/>
      <c r="E5822" s="103"/>
      <c r="F5822" s="114"/>
      <c r="G5822" s="114"/>
      <c r="H5822" s="356" t="s">
        <v>25</v>
      </c>
      <c r="I5822" s="357"/>
      <c r="J5822" s="358"/>
      <c r="K5822" s="103"/>
      <c r="L5822" s="114"/>
      <c r="M5822" s="114"/>
      <c r="N5822" s="103"/>
      <c r="O5822" s="103" t="s">
        <v>17</v>
      </c>
    </row>
    <row r="5823" spans="1:15" ht="22.5" hidden="1" customHeight="1">
      <c r="A5823" s="103">
        <f>MAX(A$3:A5822)+1</f>
        <v>5487</v>
      </c>
      <c r="B5823" s="103">
        <v>430000001</v>
      </c>
      <c r="C5823" s="215" t="s">
        <v>9904</v>
      </c>
      <c r="D5823" s="215" t="s">
        <v>9905</v>
      </c>
      <c r="E5823" s="103" t="s">
        <v>9906</v>
      </c>
      <c r="F5823" s="114" t="s">
        <v>31</v>
      </c>
      <c r="G5823" s="114" t="s">
        <v>32</v>
      </c>
      <c r="H5823" s="356" t="s">
        <v>25</v>
      </c>
      <c r="I5823" s="357"/>
      <c r="J5823" s="358"/>
      <c r="K5823" s="103"/>
      <c r="L5823" s="126"/>
      <c r="M5823" s="114"/>
      <c r="N5823" s="114"/>
      <c r="O5823" s="103" t="s">
        <v>94</v>
      </c>
    </row>
    <row r="5824" spans="1:15" ht="22.5" hidden="1" customHeight="1">
      <c r="A5824" s="103">
        <f>MAX(A$3:A5823)+1</f>
        <v>5488</v>
      </c>
      <c r="B5824" s="103">
        <v>430000002</v>
      </c>
      <c r="C5824" s="215" t="s">
        <v>9907</v>
      </c>
      <c r="D5824" s="215"/>
      <c r="E5824" s="103"/>
      <c r="F5824" s="114" t="s">
        <v>31</v>
      </c>
      <c r="G5824" s="114" t="s">
        <v>32</v>
      </c>
      <c r="H5824" s="356" t="s">
        <v>25</v>
      </c>
      <c r="I5824" s="357"/>
      <c r="J5824" s="358"/>
      <c r="K5824" s="103"/>
      <c r="L5824" s="126"/>
      <c r="M5824" s="126"/>
      <c r="N5824" s="103"/>
      <c r="O5824" s="103" t="s">
        <v>17</v>
      </c>
    </row>
    <row r="5825" spans="1:15" ht="22.5" hidden="1" customHeight="1">
      <c r="A5825" s="103">
        <f>MAX(A$3:A5824)+1</f>
        <v>5489</v>
      </c>
      <c r="B5825" s="103">
        <v>430000003</v>
      </c>
      <c r="C5825" s="215" t="s">
        <v>9908</v>
      </c>
      <c r="D5825" s="215"/>
      <c r="E5825" s="103"/>
      <c r="F5825" s="114" t="s">
        <v>31</v>
      </c>
      <c r="G5825" s="114" t="s">
        <v>32</v>
      </c>
      <c r="H5825" s="356" t="s">
        <v>25</v>
      </c>
      <c r="I5825" s="357"/>
      <c r="J5825" s="358"/>
      <c r="K5825" s="103"/>
      <c r="L5825" s="126"/>
      <c r="M5825" s="126"/>
      <c r="N5825" s="103"/>
      <c r="O5825" s="103" t="s">
        <v>17</v>
      </c>
    </row>
    <row r="5826" spans="1:15" ht="22.5" hidden="1" customHeight="1">
      <c r="A5826" s="103">
        <f>MAX(A$3:A5825)+1</f>
        <v>5490</v>
      </c>
      <c r="B5826" s="103">
        <v>430000004</v>
      </c>
      <c r="C5826" s="215" t="s">
        <v>9909</v>
      </c>
      <c r="D5826" s="215"/>
      <c r="E5826" s="103"/>
      <c r="F5826" s="114" t="s">
        <v>31</v>
      </c>
      <c r="G5826" s="114" t="s">
        <v>666</v>
      </c>
      <c r="H5826" s="356" t="s">
        <v>25</v>
      </c>
      <c r="I5826" s="357"/>
      <c r="J5826" s="358"/>
      <c r="K5826" s="103"/>
      <c r="L5826" s="126"/>
      <c r="M5826" s="126"/>
      <c r="N5826" s="103"/>
      <c r="O5826" s="103" t="s">
        <v>17</v>
      </c>
    </row>
    <row r="5827" spans="1:15" ht="22.5" hidden="1" customHeight="1">
      <c r="A5827" s="103">
        <f>MAX(A$3:A5826)+1</f>
        <v>5491</v>
      </c>
      <c r="B5827" s="103">
        <v>430000005</v>
      </c>
      <c r="C5827" s="215" t="s">
        <v>9910</v>
      </c>
      <c r="D5827" s="215" t="s">
        <v>9911</v>
      </c>
      <c r="E5827" s="103" t="s">
        <v>9906</v>
      </c>
      <c r="F5827" s="114" t="s">
        <v>31</v>
      </c>
      <c r="G5827" s="114" t="s">
        <v>32</v>
      </c>
      <c r="H5827" s="356" t="s">
        <v>25</v>
      </c>
      <c r="I5827" s="357"/>
      <c r="J5827" s="358"/>
      <c r="K5827" s="103"/>
      <c r="L5827" s="126"/>
      <c r="M5827" s="114"/>
      <c r="N5827" s="114"/>
      <c r="O5827" s="103" t="s">
        <v>94</v>
      </c>
    </row>
    <row r="5828" spans="1:15" ht="22.5" hidden="1" customHeight="1">
      <c r="A5828" s="103">
        <f>MAX(A$3:A5827)+1</f>
        <v>5492</v>
      </c>
      <c r="B5828" s="103">
        <v>430000006</v>
      </c>
      <c r="C5828" s="215" t="s">
        <v>9912</v>
      </c>
      <c r="D5828" s="215"/>
      <c r="E5828" s="103"/>
      <c r="F5828" s="114" t="s">
        <v>31</v>
      </c>
      <c r="G5828" s="114" t="s">
        <v>32</v>
      </c>
      <c r="H5828" s="356" t="s">
        <v>25</v>
      </c>
      <c r="I5828" s="357"/>
      <c r="J5828" s="358"/>
      <c r="K5828" s="103"/>
      <c r="L5828" s="126"/>
      <c r="M5828" s="126"/>
      <c r="N5828" s="103"/>
      <c r="O5828" s="103" t="s">
        <v>17</v>
      </c>
    </row>
    <row r="5829" spans="1:15" ht="22.5" hidden="1" customHeight="1">
      <c r="A5829" s="103">
        <f>MAX(A$3:A5828)+1</f>
        <v>5493</v>
      </c>
      <c r="B5829" s="103">
        <v>430000007</v>
      </c>
      <c r="C5829" s="215" t="s">
        <v>9913</v>
      </c>
      <c r="D5829" s="215"/>
      <c r="E5829" s="103"/>
      <c r="F5829" s="114" t="s">
        <v>31</v>
      </c>
      <c r="G5829" s="114" t="s">
        <v>32</v>
      </c>
      <c r="H5829" s="356" t="s">
        <v>25</v>
      </c>
      <c r="I5829" s="357"/>
      <c r="J5829" s="358"/>
      <c r="K5829" s="103"/>
      <c r="L5829" s="126"/>
      <c r="M5829" s="126"/>
      <c r="N5829" s="103"/>
      <c r="O5829" s="103" t="s">
        <v>17</v>
      </c>
    </row>
    <row r="5830" spans="1:15" ht="22.5" hidden="1" customHeight="1">
      <c r="A5830" s="103">
        <f>MAX(A$3:A5829)+1</f>
        <v>5494</v>
      </c>
      <c r="B5830" s="103">
        <v>430000008</v>
      </c>
      <c r="C5830" s="215" t="s">
        <v>9914</v>
      </c>
      <c r="D5830" s="215"/>
      <c r="E5830" s="103"/>
      <c r="F5830" s="114" t="s">
        <v>31</v>
      </c>
      <c r="G5830" s="114" t="s">
        <v>32</v>
      </c>
      <c r="H5830" s="356" t="s">
        <v>25</v>
      </c>
      <c r="I5830" s="357"/>
      <c r="J5830" s="358"/>
      <c r="K5830" s="103"/>
      <c r="L5830" s="126"/>
      <c r="M5830" s="126"/>
      <c r="N5830" s="103"/>
      <c r="O5830" s="103" t="s">
        <v>17</v>
      </c>
    </row>
    <row r="5831" spans="1:15" ht="22.5" hidden="1" customHeight="1">
      <c r="A5831" s="103">
        <f>MAX(A$3:A5830)+1</f>
        <v>5495</v>
      </c>
      <c r="B5831" s="103">
        <v>430000009</v>
      </c>
      <c r="C5831" s="215" t="s">
        <v>9915</v>
      </c>
      <c r="D5831" s="215"/>
      <c r="E5831" s="103"/>
      <c r="F5831" s="114" t="s">
        <v>31</v>
      </c>
      <c r="G5831" s="114" t="s">
        <v>32</v>
      </c>
      <c r="H5831" s="356" t="s">
        <v>25</v>
      </c>
      <c r="I5831" s="357"/>
      <c r="J5831" s="358"/>
      <c r="K5831" s="103"/>
      <c r="L5831" s="126"/>
      <c r="M5831" s="126"/>
      <c r="N5831" s="103"/>
      <c r="O5831" s="103" t="s">
        <v>17</v>
      </c>
    </row>
    <row r="5832" spans="1:15" ht="22.5" hidden="1" customHeight="1">
      <c r="A5832" s="103">
        <f>MAX(A$3:A5831)+1</f>
        <v>5496</v>
      </c>
      <c r="B5832" s="103">
        <v>430000010</v>
      </c>
      <c r="C5832" s="215" t="s">
        <v>9916</v>
      </c>
      <c r="D5832" s="215" t="s">
        <v>9917</v>
      </c>
      <c r="E5832" s="103"/>
      <c r="F5832" s="114" t="s">
        <v>31</v>
      </c>
      <c r="G5832" s="114" t="s">
        <v>32</v>
      </c>
      <c r="H5832" s="356" t="s">
        <v>25</v>
      </c>
      <c r="I5832" s="357"/>
      <c r="J5832" s="358"/>
      <c r="K5832" s="103"/>
      <c r="L5832" s="126"/>
      <c r="M5832" s="126"/>
      <c r="N5832" s="103"/>
      <c r="O5832" s="103" t="s">
        <v>17</v>
      </c>
    </row>
    <row r="5833" spans="1:15" ht="22.5" hidden="1" customHeight="1">
      <c r="A5833" s="103">
        <f>MAX(A$3:A5832)+1</f>
        <v>5497</v>
      </c>
      <c r="B5833" s="103">
        <v>430000011</v>
      </c>
      <c r="C5833" s="215" t="s">
        <v>9918</v>
      </c>
      <c r="D5833" s="215" t="s">
        <v>9919</v>
      </c>
      <c r="E5833" s="103"/>
      <c r="F5833" s="114" t="s">
        <v>31</v>
      </c>
      <c r="G5833" s="114" t="s">
        <v>9920</v>
      </c>
      <c r="H5833" s="356" t="s">
        <v>25</v>
      </c>
      <c r="I5833" s="357"/>
      <c r="J5833" s="358"/>
      <c r="K5833" s="103"/>
      <c r="L5833" s="126"/>
      <c r="M5833" s="126"/>
      <c r="N5833" s="103"/>
      <c r="O5833" s="103" t="s">
        <v>17</v>
      </c>
    </row>
    <row r="5834" spans="1:15" ht="22.5" hidden="1" customHeight="1">
      <c r="A5834" s="103">
        <f>MAX(A$3:A5833)+1</f>
        <v>5498</v>
      </c>
      <c r="B5834" s="103">
        <v>430000012</v>
      </c>
      <c r="C5834" s="215" t="s">
        <v>9921</v>
      </c>
      <c r="D5834" s="215" t="s">
        <v>9922</v>
      </c>
      <c r="E5834" s="103"/>
      <c r="F5834" s="114" t="s">
        <v>31</v>
      </c>
      <c r="G5834" s="114" t="s">
        <v>9923</v>
      </c>
      <c r="H5834" s="356" t="s">
        <v>25</v>
      </c>
      <c r="I5834" s="357"/>
      <c r="J5834" s="358"/>
      <c r="K5834" s="103"/>
      <c r="L5834" s="126"/>
      <c r="M5834" s="126"/>
      <c r="N5834" s="103"/>
      <c r="O5834" s="103" t="s">
        <v>17</v>
      </c>
    </row>
    <row r="5835" spans="1:15" ht="22.5" hidden="1" customHeight="1">
      <c r="A5835" s="103">
        <f>MAX(A$3:A5834)+1</f>
        <v>5499</v>
      </c>
      <c r="B5835" s="103">
        <v>430000013</v>
      </c>
      <c r="C5835" s="215" t="s">
        <v>9924</v>
      </c>
      <c r="D5835" s="215"/>
      <c r="E5835" s="103"/>
      <c r="F5835" s="114" t="s">
        <v>31</v>
      </c>
      <c r="G5835" s="114" t="s">
        <v>32</v>
      </c>
      <c r="H5835" s="356" t="s">
        <v>25</v>
      </c>
      <c r="I5835" s="357"/>
      <c r="J5835" s="358"/>
      <c r="K5835" s="103"/>
      <c r="L5835" s="126"/>
      <c r="M5835" s="126"/>
      <c r="N5835" s="103"/>
      <c r="O5835" s="103" t="s">
        <v>17</v>
      </c>
    </row>
    <row r="5836" spans="1:15" ht="22.5" hidden="1" customHeight="1">
      <c r="A5836" s="103">
        <f>MAX(A$3:A5835)+1</f>
        <v>5500</v>
      </c>
      <c r="B5836" s="103">
        <v>430000014</v>
      </c>
      <c r="C5836" s="215" t="s">
        <v>9925</v>
      </c>
      <c r="D5836" s="215" t="s">
        <v>9926</v>
      </c>
      <c r="E5836" s="103"/>
      <c r="F5836" s="114" t="s">
        <v>31</v>
      </c>
      <c r="G5836" s="114" t="s">
        <v>32</v>
      </c>
      <c r="H5836" s="356" t="s">
        <v>25</v>
      </c>
      <c r="I5836" s="357"/>
      <c r="J5836" s="358"/>
      <c r="K5836" s="103" t="s">
        <v>9927</v>
      </c>
      <c r="L5836" s="126"/>
      <c r="M5836" s="126"/>
      <c r="N5836" s="103"/>
      <c r="O5836" s="103" t="s">
        <v>17</v>
      </c>
    </row>
    <row r="5837" spans="1:15" ht="22.5" hidden="1" customHeight="1">
      <c r="A5837" s="103">
        <f>MAX(A$3:A5836)+1</f>
        <v>5501</v>
      </c>
      <c r="B5837" s="103">
        <v>430000015</v>
      </c>
      <c r="C5837" s="215" t="s">
        <v>9928</v>
      </c>
      <c r="D5837" s="103"/>
      <c r="E5837" s="103"/>
      <c r="F5837" s="114" t="s">
        <v>31</v>
      </c>
      <c r="G5837" s="114" t="s">
        <v>32</v>
      </c>
      <c r="H5837" s="356" t="s">
        <v>25</v>
      </c>
      <c r="I5837" s="357"/>
      <c r="J5837" s="358"/>
      <c r="K5837" s="103"/>
      <c r="L5837" s="126"/>
      <c r="M5837" s="126"/>
      <c r="N5837" s="103"/>
      <c r="O5837" s="103" t="s">
        <v>17</v>
      </c>
    </row>
    <row r="5838" spans="1:15" ht="22.5" hidden="1" customHeight="1">
      <c r="A5838" s="103">
        <f>MAX(A$3:A5837)+1</f>
        <v>5502</v>
      </c>
      <c r="B5838" s="103">
        <v>430000016</v>
      </c>
      <c r="C5838" s="215" t="s">
        <v>9929</v>
      </c>
      <c r="D5838" s="215" t="s">
        <v>9930</v>
      </c>
      <c r="E5838" s="103"/>
      <c r="F5838" s="114" t="s">
        <v>31</v>
      </c>
      <c r="G5838" s="114" t="s">
        <v>32</v>
      </c>
      <c r="H5838" s="356" t="s">
        <v>25</v>
      </c>
      <c r="I5838" s="357"/>
      <c r="J5838" s="358"/>
      <c r="K5838" s="103"/>
      <c r="L5838" s="126"/>
      <c r="M5838" s="126"/>
      <c r="N5838" s="103"/>
      <c r="O5838" s="103" t="s">
        <v>17</v>
      </c>
    </row>
    <row r="5839" spans="1:15" ht="22.5" hidden="1" customHeight="1">
      <c r="A5839" s="103">
        <f>MAX(A$3:A5838)+1</f>
        <v>5503</v>
      </c>
      <c r="B5839" s="103">
        <v>430000017</v>
      </c>
      <c r="C5839" s="215" t="s">
        <v>9931</v>
      </c>
      <c r="D5839" s="215"/>
      <c r="E5839" s="103" t="s">
        <v>9932</v>
      </c>
      <c r="F5839" s="114" t="s">
        <v>31</v>
      </c>
      <c r="G5839" s="114" t="s">
        <v>9933</v>
      </c>
      <c r="H5839" s="356" t="s">
        <v>25</v>
      </c>
      <c r="I5839" s="357"/>
      <c r="J5839" s="358"/>
      <c r="K5839" s="103"/>
      <c r="L5839" s="126"/>
      <c r="M5839" s="126"/>
      <c r="N5839" s="103"/>
      <c r="O5839" s="103" t="s">
        <v>17</v>
      </c>
    </row>
    <row r="5840" spans="1:15" ht="22.5" hidden="1" customHeight="1">
      <c r="A5840" s="103">
        <f>MAX(A$3:A5839)+1</f>
        <v>5504</v>
      </c>
      <c r="B5840" s="103">
        <v>430000018</v>
      </c>
      <c r="C5840" s="215" t="s">
        <v>9934</v>
      </c>
      <c r="D5840" s="215"/>
      <c r="E5840" s="103"/>
      <c r="F5840" s="114" t="s">
        <v>31</v>
      </c>
      <c r="G5840" s="114" t="s">
        <v>32</v>
      </c>
      <c r="H5840" s="356" t="s">
        <v>25</v>
      </c>
      <c r="I5840" s="357"/>
      <c r="J5840" s="358"/>
      <c r="K5840" s="103"/>
      <c r="L5840" s="126"/>
      <c r="M5840" s="126"/>
      <c r="N5840" s="103"/>
      <c r="O5840" s="103" t="s">
        <v>17</v>
      </c>
    </row>
    <row r="5841" spans="1:15" ht="22.5" hidden="1" customHeight="1">
      <c r="A5841" s="103">
        <f>MAX(A$3:A5840)+1</f>
        <v>5505</v>
      </c>
      <c r="B5841" s="103">
        <v>430000019</v>
      </c>
      <c r="C5841" s="215" t="s">
        <v>9935</v>
      </c>
      <c r="D5841" s="215"/>
      <c r="E5841" s="103"/>
      <c r="F5841" s="114" t="s">
        <v>31</v>
      </c>
      <c r="G5841" s="114" t="s">
        <v>32</v>
      </c>
      <c r="H5841" s="356" t="s">
        <v>25</v>
      </c>
      <c r="I5841" s="357"/>
      <c r="J5841" s="358"/>
      <c r="K5841" s="103"/>
      <c r="L5841" s="126"/>
      <c r="M5841" s="126"/>
      <c r="N5841" s="103"/>
      <c r="O5841" s="103" t="s">
        <v>17</v>
      </c>
    </row>
    <row r="5842" spans="1:15" ht="22.5" hidden="1" customHeight="1">
      <c r="A5842" s="103">
        <f>MAX(A$3:A5841)+1</f>
        <v>5506</v>
      </c>
      <c r="B5842" s="103">
        <v>430000020</v>
      </c>
      <c r="C5842" s="215" t="s">
        <v>9936</v>
      </c>
      <c r="D5842" s="215"/>
      <c r="E5842" s="103"/>
      <c r="F5842" s="114" t="s">
        <v>23</v>
      </c>
      <c r="G5842" s="114" t="s">
        <v>32</v>
      </c>
      <c r="H5842" s="356" t="s">
        <v>25</v>
      </c>
      <c r="I5842" s="357"/>
      <c r="J5842" s="358"/>
      <c r="K5842" s="103"/>
      <c r="L5842" s="126"/>
      <c r="M5842" s="126"/>
      <c r="N5842" s="103"/>
      <c r="O5842" s="103" t="s">
        <v>17</v>
      </c>
    </row>
    <row r="5843" spans="1:15" ht="22.5" hidden="1" customHeight="1">
      <c r="A5843" s="103">
        <f>MAX(A$3:A5842)+1</f>
        <v>5507</v>
      </c>
      <c r="B5843" s="103">
        <v>430000022</v>
      </c>
      <c r="C5843" s="215" t="s">
        <v>9937</v>
      </c>
      <c r="D5843" s="215" t="s">
        <v>9938</v>
      </c>
      <c r="E5843" s="103" t="s">
        <v>282</v>
      </c>
      <c r="F5843" s="114" t="s">
        <v>31</v>
      </c>
      <c r="G5843" s="114" t="s">
        <v>9939</v>
      </c>
      <c r="H5843" s="356" t="s">
        <v>25</v>
      </c>
      <c r="I5843" s="357"/>
      <c r="J5843" s="358"/>
      <c r="K5843" s="103"/>
      <c r="L5843" s="126"/>
      <c r="M5843" s="126"/>
      <c r="N5843" s="103"/>
      <c r="O5843" s="103" t="s">
        <v>17</v>
      </c>
    </row>
    <row r="5844" spans="1:15" ht="22.5" hidden="1" customHeight="1">
      <c r="A5844" s="103">
        <f>MAX(A$3:A5843)+1</f>
        <v>5508</v>
      </c>
      <c r="B5844" s="103">
        <v>430000024</v>
      </c>
      <c r="C5844" s="215" t="s">
        <v>9940</v>
      </c>
      <c r="D5844" s="215" t="s">
        <v>9941</v>
      </c>
      <c r="E5844" s="103"/>
      <c r="F5844" s="114" t="s">
        <v>23</v>
      </c>
      <c r="G5844" s="114" t="s">
        <v>32</v>
      </c>
      <c r="H5844" s="356" t="s">
        <v>25</v>
      </c>
      <c r="I5844" s="357"/>
      <c r="J5844" s="358"/>
      <c r="K5844" s="103"/>
      <c r="L5844" s="126"/>
      <c r="M5844" s="126"/>
      <c r="N5844" s="103"/>
      <c r="O5844" s="103" t="s">
        <v>17</v>
      </c>
    </row>
    <row r="5845" spans="1:15" ht="22.5" hidden="1" customHeight="1">
      <c r="A5845" s="103">
        <f>MAX(A$3:A5844)+1</f>
        <v>5509</v>
      </c>
      <c r="B5845" s="103">
        <v>430000025</v>
      </c>
      <c r="C5845" s="215" t="s">
        <v>9942</v>
      </c>
      <c r="D5845" s="215" t="s">
        <v>9943</v>
      </c>
      <c r="E5845" s="103"/>
      <c r="F5845" s="114" t="s">
        <v>23</v>
      </c>
      <c r="G5845" s="114" t="s">
        <v>32</v>
      </c>
      <c r="H5845" s="356" t="s">
        <v>25</v>
      </c>
      <c r="I5845" s="357"/>
      <c r="J5845" s="358"/>
      <c r="K5845" s="103"/>
      <c r="L5845" s="126"/>
      <c r="M5845" s="126"/>
      <c r="N5845" s="103"/>
      <c r="O5845" s="103" t="s">
        <v>17</v>
      </c>
    </row>
    <row r="5846" spans="1:15" ht="22.5" hidden="1" customHeight="1">
      <c r="A5846" s="103">
        <f>MAX(A$3:A5845)+1</f>
        <v>5510</v>
      </c>
      <c r="B5846" s="103">
        <v>430000029</v>
      </c>
      <c r="C5846" s="215" t="s">
        <v>9944</v>
      </c>
      <c r="D5846" s="215" t="s">
        <v>9945</v>
      </c>
      <c r="E5846" s="103" t="s">
        <v>9906</v>
      </c>
      <c r="F5846" s="114" t="s">
        <v>36</v>
      </c>
      <c r="G5846" s="114" t="s">
        <v>32</v>
      </c>
      <c r="H5846" s="356" t="s">
        <v>25</v>
      </c>
      <c r="I5846" s="357"/>
      <c r="J5846" s="358"/>
      <c r="K5846" s="103"/>
      <c r="L5846" s="114"/>
      <c r="M5846" s="114"/>
      <c r="N5846" s="114"/>
      <c r="O5846" s="103" t="s">
        <v>94</v>
      </c>
    </row>
    <row r="5847" spans="1:15" ht="90" hidden="1" customHeight="1">
      <c r="A5847" s="103">
        <f>MAX(A$3:A5846)+1</f>
        <v>5511</v>
      </c>
      <c r="B5847" s="133">
        <v>430000030</v>
      </c>
      <c r="C5847" s="134" t="s">
        <v>9946</v>
      </c>
      <c r="D5847" s="139" t="s">
        <v>9947</v>
      </c>
      <c r="E5847" s="150"/>
      <c r="F5847" s="118" t="s">
        <v>23</v>
      </c>
      <c r="G5847" s="147" t="s">
        <v>268</v>
      </c>
      <c r="H5847" s="356" t="s">
        <v>56</v>
      </c>
      <c r="I5847" s="357"/>
      <c r="J5847" s="358"/>
      <c r="K5847" s="144" t="s">
        <v>336</v>
      </c>
      <c r="L5847" s="114"/>
      <c r="M5847" s="114"/>
      <c r="N5847" s="103"/>
      <c r="O5847" s="103" t="s">
        <v>17</v>
      </c>
    </row>
    <row r="5848" spans="1:15" ht="67.5" hidden="1" customHeight="1">
      <c r="A5848" s="103">
        <f>MAX(A$3:A5847)+1</f>
        <v>5512</v>
      </c>
      <c r="B5848" s="133">
        <v>430000031</v>
      </c>
      <c r="C5848" s="134" t="s">
        <v>9948</v>
      </c>
      <c r="D5848" s="139" t="s">
        <v>9949</v>
      </c>
      <c r="E5848" s="150"/>
      <c r="F5848" s="118" t="s">
        <v>23</v>
      </c>
      <c r="G5848" s="147" t="s">
        <v>32</v>
      </c>
      <c r="H5848" s="356" t="s">
        <v>56</v>
      </c>
      <c r="I5848" s="357"/>
      <c r="J5848" s="358"/>
      <c r="K5848" s="144" t="s">
        <v>336</v>
      </c>
      <c r="L5848" s="114"/>
      <c r="M5848" s="114"/>
      <c r="N5848" s="103"/>
      <c r="O5848" s="103" t="s">
        <v>17</v>
      </c>
    </row>
    <row r="5849" spans="1:15" ht="22.5" hidden="1" customHeight="1">
      <c r="A5849" s="103">
        <f>MAX(A$3:A5848)+1</f>
        <v>5513</v>
      </c>
      <c r="B5849" s="133">
        <v>430000032</v>
      </c>
      <c r="C5849" s="134" t="s">
        <v>9950</v>
      </c>
      <c r="D5849" s="139" t="s">
        <v>9951</v>
      </c>
      <c r="E5849" s="275"/>
      <c r="F5849" s="95" t="s">
        <v>23</v>
      </c>
      <c r="G5849" s="276" t="s">
        <v>32</v>
      </c>
      <c r="H5849" s="356" t="s">
        <v>56</v>
      </c>
      <c r="I5849" s="357"/>
      <c r="J5849" s="358"/>
      <c r="K5849" s="144" t="s">
        <v>336</v>
      </c>
      <c r="L5849" s="114"/>
      <c r="M5849" s="114"/>
      <c r="N5849" s="103"/>
      <c r="O5849" s="103" t="s">
        <v>17</v>
      </c>
    </row>
    <row r="5850" spans="1:15" ht="22.5" hidden="1" customHeight="1">
      <c r="A5850" s="103">
        <f>MAX(A$3:A5849)+1</f>
        <v>5514</v>
      </c>
      <c r="B5850" s="133">
        <v>430000033</v>
      </c>
      <c r="C5850" s="134" t="s">
        <v>9952</v>
      </c>
      <c r="D5850" s="274"/>
      <c r="E5850" s="275" t="s">
        <v>9906</v>
      </c>
      <c r="F5850" s="118"/>
      <c r="G5850" s="276" t="s">
        <v>32</v>
      </c>
      <c r="H5850" s="356"/>
      <c r="I5850" s="357"/>
      <c r="J5850" s="358"/>
      <c r="K5850" s="103" t="s">
        <v>9953</v>
      </c>
      <c r="L5850" s="114"/>
      <c r="M5850" s="114"/>
      <c r="N5850" s="103"/>
      <c r="O5850" s="103" t="s">
        <v>17</v>
      </c>
    </row>
    <row r="5851" spans="1:15" ht="22.5" hidden="1" customHeight="1">
      <c r="A5851" s="103">
        <f>MAX(A$3:A5850)+1</f>
        <v>5515</v>
      </c>
      <c r="B5851" s="133">
        <v>430000034</v>
      </c>
      <c r="C5851" s="133" t="s">
        <v>9954</v>
      </c>
      <c r="D5851" s="103" t="s">
        <v>9956</v>
      </c>
      <c r="E5851" s="103"/>
      <c r="F5851" s="114" t="s">
        <v>23</v>
      </c>
      <c r="G5851" s="114" t="s">
        <v>268</v>
      </c>
      <c r="H5851" s="356" t="s">
        <v>56</v>
      </c>
      <c r="I5851" s="357"/>
      <c r="J5851" s="358"/>
      <c r="K5851" s="154" t="s">
        <v>9957</v>
      </c>
      <c r="L5851" s="114"/>
      <c r="M5851" s="114"/>
      <c r="N5851" s="114"/>
      <c r="O5851" s="103" t="s">
        <v>94</v>
      </c>
    </row>
    <row r="5852" spans="1:15" ht="22.5" hidden="1" customHeight="1">
      <c r="A5852" s="103">
        <f>MAX(A$3:A5851)+1</f>
        <v>5516</v>
      </c>
      <c r="B5852" s="133">
        <v>430000035</v>
      </c>
      <c r="C5852" s="133" t="s">
        <v>9958</v>
      </c>
      <c r="D5852" s="103" t="s">
        <v>9959</v>
      </c>
      <c r="E5852" s="103"/>
      <c r="F5852" s="114" t="s">
        <v>23</v>
      </c>
      <c r="G5852" s="114" t="s">
        <v>32</v>
      </c>
      <c r="H5852" s="356" t="s">
        <v>56</v>
      </c>
      <c r="I5852" s="357"/>
      <c r="J5852" s="358"/>
      <c r="K5852" s="103"/>
      <c r="L5852" s="114"/>
      <c r="M5852" s="114"/>
      <c r="N5852" s="114"/>
      <c r="O5852" s="103" t="s">
        <v>94</v>
      </c>
    </row>
    <row r="5853" spans="1:15" s="87" customFormat="1" ht="22.5" hidden="1" customHeight="1">
      <c r="A5853" s="103"/>
      <c r="B5853" s="103">
        <v>44</v>
      </c>
      <c r="C5853" s="103" t="s">
        <v>9960</v>
      </c>
      <c r="D5853" s="103"/>
      <c r="E5853" s="103"/>
      <c r="F5853" s="114"/>
      <c r="G5853" s="114"/>
      <c r="H5853" s="356" t="s">
        <v>25</v>
      </c>
      <c r="I5853" s="357"/>
      <c r="J5853" s="358"/>
      <c r="K5853" s="103"/>
      <c r="L5853" s="114"/>
      <c r="M5853" s="114"/>
      <c r="N5853" s="103"/>
      <c r="O5853" s="103" t="s">
        <v>17</v>
      </c>
    </row>
    <row r="5854" spans="1:15" s="87" customFormat="1" ht="22.5" hidden="1" customHeight="1">
      <c r="A5854" s="103"/>
      <c r="B5854" s="103">
        <v>45</v>
      </c>
      <c r="C5854" s="103" t="s">
        <v>9961</v>
      </c>
      <c r="D5854" s="103"/>
      <c r="E5854" s="103"/>
      <c r="F5854" s="114"/>
      <c r="G5854" s="114"/>
      <c r="H5854" s="356" t="s">
        <v>25</v>
      </c>
      <c r="I5854" s="357"/>
      <c r="J5854" s="358"/>
      <c r="K5854" s="103"/>
      <c r="L5854" s="114"/>
      <c r="M5854" s="114"/>
      <c r="N5854" s="103"/>
      <c r="O5854" s="103" t="s">
        <v>17</v>
      </c>
    </row>
    <row r="5855" spans="1:15" s="87" customFormat="1" ht="22.5" hidden="1" customHeight="1">
      <c r="A5855" s="103"/>
      <c r="B5855" s="103">
        <v>46</v>
      </c>
      <c r="C5855" s="103" t="s">
        <v>9962</v>
      </c>
      <c r="D5855" s="103"/>
      <c r="E5855" s="103"/>
      <c r="F5855" s="114"/>
      <c r="G5855" s="114"/>
      <c r="H5855" s="356" t="s">
        <v>25</v>
      </c>
      <c r="I5855" s="357"/>
      <c r="J5855" s="358"/>
      <c r="K5855" s="103"/>
      <c r="L5855" s="114"/>
      <c r="M5855" s="114"/>
      <c r="N5855" s="103"/>
      <c r="O5855" s="103" t="s">
        <v>17</v>
      </c>
    </row>
    <row r="5856" spans="1:15" ht="22.5" hidden="1" customHeight="1">
      <c r="A5856" s="103">
        <f>MAX(A$3:A5855)+1</f>
        <v>5517</v>
      </c>
      <c r="B5856" s="103">
        <v>460000001</v>
      </c>
      <c r="C5856" s="215" t="s">
        <v>9963</v>
      </c>
      <c r="D5856" s="103"/>
      <c r="E5856" s="103"/>
      <c r="F5856" s="114" t="s">
        <v>31</v>
      </c>
      <c r="G5856" s="114" t="s">
        <v>32</v>
      </c>
      <c r="H5856" s="356" t="s">
        <v>25</v>
      </c>
      <c r="I5856" s="357"/>
      <c r="J5856" s="358"/>
      <c r="K5856" s="103"/>
      <c r="L5856" s="126"/>
      <c r="M5856" s="126"/>
      <c r="N5856" s="103"/>
      <c r="O5856" s="103" t="s">
        <v>17</v>
      </c>
    </row>
    <row r="5857" spans="1:15" ht="22.5" hidden="1" customHeight="1">
      <c r="A5857" s="103">
        <f>MAX(A$3:A5856)+1</f>
        <v>5518</v>
      </c>
      <c r="B5857" s="103" t="s">
        <v>9964</v>
      </c>
      <c r="C5857" s="180" t="s">
        <v>9965</v>
      </c>
      <c r="D5857" s="103"/>
      <c r="E5857" s="103"/>
      <c r="F5857" s="114" t="s">
        <v>31</v>
      </c>
      <c r="G5857" s="114" t="s">
        <v>32</v>
      </c>
      <c r="H5857" s="356" t="s">
        <v>25</v>
      </c>
      <c r="I5857" s="357"/>
      <c r="J5857" s="358"/>
      <c r="K5857" s="103"/>
      <c r="L5857" s="126"/>
      <c r="M5857" s="126"/>
      <c r="N5857" s="103"/>
      <c r="O5857" s="103" t="s">
        <v>17</v>
      </c>
    </row>
    <row r="5858" spans="1:15" ht="22.5" hidden="1" customHeight="1">
      <c r="A5858" s="103">
        <f>MAX(A$3:A5857)+1</f>
        <v>5519</v>
      </c>
      <c r="B5858" s="103">
        <v>460000002</v>
      </c>
      <c r="C5858" s="215" t="s">
        <v>9966</v>
      </c>
      <c r="D5858" s="103"/>
      <c r="E5858" s="103" t="s">
        <v>282</v>
      </c>
      <c r="F5858" s="114" t="s">
        <v>31</v>
      </c>
      <c r="G5858" s="114" t="s">
        <v>32</v>
      </c>
      <c r="H5858" s="356" t="s">
        <v>25</v>
      </c>
      <c r="I5858" s="357"/>
      <c r="J5858" s="358"/>
      <c r="K5858" s="103"/>
      <c r="L5858" s="126"/>
      <c r="M5858" s="126"/>
      <c r="N5858" s="103"/>
      <c r="O5858" s="103" t="s">
        <v>17</v>
      </c>
    </row>
    <row r="5859" spans="1:15" ht="22.5" hidden="1" customHeight="1">
      <c r="A5859" s="103">
        <f>MAX(A$3:A5858)+1</f>
        <v>5520</v>
      </c>
      <c r="B5859" s="103">
        <v>460000003</v>
      </c>
      <c r="C5859" s="215" t="s">
        <v>9967</v>
      </c>
      <c r="D5859" s="103"/>
      <c r="E5859" s="103" t="s">
        <v>282</v>
      </c>
      <c r="F5859" s="114" t="s">
        <v>31</v>
      </c>
      <c r="G5859" s="114" t="s">
        <v>9968</v>
      </c>
      <c r="H5859" s="356" t="s">
        <v>25</v>
      </c>
      <c r="I5859" s="357"/>
      <c r="J5859" s="358"/>
      <c r="K5859" s="103"/>
      <c r="L5859" s="126"/>
      <c r="M5859" s="126"/>
      <c r="N5859" s="103"/>
      <c r="O5859" s="103" t="s">
        <v>17</v>
      </c>
    </row>
    <row r="5860" spans="1:15" ht="22.5" hidden="1" customHeight="1">
      <c r="A5860" s="103">
        <f>MAX(A$3:A5859)+1</f>
        <v>5521</v>
      </c>
      <c r="B5860" s="103">
        <v>460000004</v>
      </c>
      <c r="C5860" s="215" t="s">
        <v>9969</v>
      </c>
      <c r="D5860" s="103"/>
      <c r="E5860" s="103"/>
      <c r="F5860" s="114" t="s">
        <v>31</v>
      </c>
      <c r="G5860" s="114" t="s">
        <v>32</v>
      </c>
      <c r="H5860" s="356" t="s">
        <v>25</v>
      </c>
      <c r="I5860" s="357"/>
      <c r="J5860" s="358"/>
      <c r="K5860" s="103"/>
      <c r="L5860" s="126"/>
      <c r="M5860" s="126"/>
      <c r="N5860" s="103"/>
      <c r="O5860" s="103" t="s">
        <v>17</v>
      </c>
    </row>
    <row r="5861" spans="1:15" ht="22.5" hidden="1" customHeight="1">
      <c r="A5861" s="103">
        <f>MAX(A$3:A5860)+1</f>
        <v>5522</v>
      </c>
      <c r="B5861" s="103">
        <v>460000005</v>
      </c>
      <c r="C5861" s="215" t="s">
        <v>9970</v>
      </c>
      <c r="D5861" s="103"/>
      <c r="E5861" s="103"/>
      <c r="F5861" s="114" t="s">
        <v>31</v>
      </c>
      <c r="G5861" s="114" t="s">
        <v>32</v>
      </c>
      <c r="H5861" s="356" t="s">
        <v>25</v>
      </c>
      <c r="I5861" s="357"/>
      <c r="J5861" s="358"/>
      <c r="K5861" s="103" t="s">
        <v>2282</v>
      </c>
      <c r="L5861" s="126"/>
      <c r="M5861" s="126"/>
      <c r="N5861" s="103"/>
      <c r="O5861" s="103" t="s">
        <v>17</v>
      </c>
    </row>
    <row r="5862" spans="1:15" ht="22.5" hidden="1" customHeight="1">
      <c r="A5862" s="103">
        <f>MAX(A$3:A5861)+1</f>
        <v>5523</v>
      </c>
      <c r="B5862" s="103">
        <v>460000006</v>
      </c>
      <c r="C5862" s="215" t="s">
        <v>9971</v>
      </c>
      <c r="D5862" s="103" t="s">
        <v>9972</v>
      </c>
      <c r="E5862" s="103"/>
      <c r="F5862" s="114" t="s">
        <v>31</v>
      </c>
      <c r="G5862" s="114" t="s">
        <v>32</v>
      </c>
      <c r="H5862" s="356" t="s">
        <v>25</v>
      </c>
      <c r="I5862" s="357"/>
      <c r="J5862" s="358"/>
      <c r="K5862" s="103"/>
      <c r="L5862" s="126"/>
      <c r="M5862" s="126"/>
      <c r="N5862" s="103"/>
      <c r="O5862" s="103" t="s">
        <v>17</v>
      </c>
    </row>
    <row r="5863" spans="1:15" ht="22.5" hidden="1" customHeight="1">
      <c r="A5863" s="103">
        <f>MAX(A$3:A5862)+1</f>
        <v>5524</v>
      </c>
      <c r="B5863" s="103">
        <v>460000007</v>
      </c>
      <c r="C5863" s="215" t="s">
        <v>9973</v>
      </c>
      <c r="D5863" s="103"/>
      <c r="E5863" s="103"/>
      <c r="F5863" s="114" t="s">
        <v>31</v>
      </c>
      <c r="G5863" s="114" t="s">
        <v>32</v>
      </c>
      <c r="H5863" s="356" t="s">
        <v>25</v>
      </c>
      <c r="I5863" s="357"/>
      <c r="J5863" s="358"/>
      <c r="K5863" s="103" t="s">
        <v>2282</v>
      </c>
      <c r="L5863" s="126"/>
      <c r="M5863" s="126"/>
      <c r="N5863" s="103"/>
      <c r="O5863" s="103" t="s">
        <v>17</v>
      </c>
    </row>
    <row r="5864" spans="1:15" ht="22.5" hidden="1" customHeight="1">
      <c r="A5864" s="103">
        <f>MAX(A$3:A5863)+1</f>
        <v>5525</v>
      </c>
      <c r="B5864" s="103">
        <v>460000008</v>
      </c>
      <c r="C5864" s="215" t="s">
        <v>9974</v>
      </c>
      <c r="D5864" s="103"/>
      <c r="E5864" s="103"/>
      <c r="F5864" s="114" t="s">
        <v>31</v>
      </c>
      <c r="G5864" s="114" t="s">
        <v>32</v>
      </c>
      <c r="H5864" s="356" t="s">
        <v>25</v>
      </c>
      <c r="I5864" s="357"/>
      <c r="J5864" s="358"/>
      <c r="K5864" s="103" t="s">
        <v>2282</v>
      </c>
      <c r="L5864" s="126"/>
      <c r="M5864" s="126"/>
      <c r="N5864" s="103"/>
      <c r="O5864" s="103" t="s">
        <v>17</v>
      </c>
    </row>
    <row r="5865" spans="1:15" ht="22.5" hidden="1" customHeight="1">
      <c r="A5865" s="103">
        <f>MAX(A$3:A5864)+1</f>
        <v>5526</v>
      </c>
      <c r="B5865" s="103">
        <v>460000009</v>
      </c>
      <c r="C5865" s="215" t="s">
        <v>9975</v>
      </c>
      <c r="D5865" s="103"/>
      <c r="E5865" s="103"/>
      <c r="F5865" s="114" t="s">
        <v>31</v>
      </c>
      <c r="G5865" s="114" t="s">
        <v>32</v>
      </c>
      <c r="H5865" s="356" t="s">
        <v>25</v>
      </c>
      <c r="I5865" s="357"/>
      <c r="J5865" s="358"/>
      <c r="K5865" s="103"/>
      <c r="L5865" s="126"/>
      <c r="M5865" s="126"/>
      <c r="N5865" s="103"/>
      <c r="O5865" s="103" t="s">
        <v>17</v>
      </c>
    </row>
    <row r="5866" spans="1:15" ht="22.5" hidden="1" customHeight="1">
      <c r="A5866" s="103">
        <f>MAX(A$3:A5865)+1</f>
        <v>5527</v>
      </c>
      <c r="B5866" s="103">
        <v>460000010</v>
      </c>
      <c r="C5866" s="215" t="s">
        <v>9976</v>
      </c>
      <c r="D5866" s="103"/>
      <c r="E5866" s="103"/>
      <c r="F5866" s="114" t="s">
        <v>31</v>
      </c>
      <c r="G5866" s="114" t="s">
        <v>32</v>
      </c>
      <c r="H5866" s="356" t="s">
        <v>25</v>
      </c>
      <c r="I5866" s="357"/>
      <c r="J5866" s="358"/>
      <c r="K5866" s="103"/>
      <c r="L5866" s="126"/>
      <c r="M5866" s="126"/>
      <c r="N5866" s="103"/>
      <c r="O5866" s="103" t="s">
        <v>17</v>
      </c>
    </row>
    <row r="5867" spans="1:15" ht="22.5" hidden="1" customHeight="1">
      <c r="A5867" s="103">
        <f>MAX(A$3:A5866)+1</f>
        <v>5528</v>
      </c>
      <c r="B5867" s="103">
        <v>460000011</v>
      </c>
      <c r="C5867" s="215" t="s">
        <v>9977</v>
      </c>
      <c r="D5867" s="103"/>
      <c r="E5867" s="103"/>
      <c r="F5867" s="114" t="s">
        <v>31</v>
      </c>
      <c r="G5867" s="114" t="s">
        <v>32</v>
      </c>
      <c r="H5867" s="356" t="s">
        <v>25</v>
      </c>
      <c r="I5867" s="357"/>
      <c r="J5867" s="358"/>
      <c r="K5867" s="103"/>
      <c r="L5867" s="126"/>
      <c r="M5867" s="126"/>
      <c r="N5867" s="103"/>
      <c r="O5867" s="103" t="s">
        <v>17</v>
      </c>
    </row>
    <row r="5868" spans="1:15" ht="22.5" hidden="1" customHeight="1">
      <c r="A5868" s="103">
        <f>MAX(A$3:A5867)+1</f>
        <v>5529</v>
      </c>
      <c r="B5868" s="103">
        <v>460000012</v>
      </c>
      <c r="C5868" s="67" t="s">
        <v>9978</v>
      </c>
      <c r="D5868" s="67" t="s">
        <v>9979</v>
      </c>
      <c r="E5868" s="67" t="s">
        <v>9980</v>
      </c>
      <c r="F5868" s="114" t="s">
        <v>23</v>
      </c>
      <c r="G5868" s="114" t="s">
        <v>32</v>
      </c>
      <c r="H5868" s="356" t="s">
        <v>25</v>
      </c>
      <c r="I5868" s="357"/>
      <c r="J5868" s="358"/>
      <c r="K5868" s="103"/>
      <c r="L5868" s="126"/>
      <c r="M5868" s="126"/>
      <c r="N5868" s="103"/>
      <c r="O5868" s="103" t="s">
        <v>17</v>
      </c>
    </row>
    <row r="5869" spans="1:15" ht="22.5" hidden="1" customHeight="1">
      <c r="A5869" s="103">
        <f>MAX(A$3:A5868)+1</f>
        <v>5530</v>
      </c>
      <c r="B5869" s="103">
        <v>460000013</v>
      </c>
      <c r="C5869" s="67" t="s">
        <v>9981</v>
      </c>
      <c r="D5869" s="67" t="s">
        <v>9982</v>
      </c>
      <c r="E5869" s="67" t="s">
        <v>282</v>
      </c>
      <c r="F5869" s="114" t="s">
        <v>31</v>
      </c>
      <c r="G5869" s="114" t="s">
        <v>32</v>
      </c>
      <c r="H5869" s="356" t="s">
        <v>25</v>
      </c>
      <c r="I5869" s="357"/>
      <c r="J5869" s="358"/>
      <c r="K5869" s="103"/>
      <c r="L5869" s="126"/>
      <c r="M5869" s="126"/>
      <c r="N5869" s="103"/>
      <c r="O5869" s="103" t="s">
        <v>17</v>
      </c>
    </row>
    <row r="5870" spans="1:15" ht="22.5" hidden="1" customHeight="1">
      <c r="A5870" s="103">
        <f>MAX(A$3:A5869)+1</f>
        <v>5531</v>
      </c>
      <c r="B5870" s="103">
        <v>460000014</v>
      </c>
      <c r="C5870" s="67" t="s">
        <v>9983</v>
      </c>
      <c r="D5870" s="67" t="s">
        <v>9984</v>
      </c>
      <c r="E5870" s="67" t="s">
        <v>3896</v>
      </c>
      <c r="F5870" s="114" t="s">
        <v>31</v>
      </c>
      <c r="G5870" s="114" t="s">
        <v>32</v>
      </c>
      <c r="H5870" s="356" t="s">
        <v>25</v>
      </c>
      <c r="I5870" s="357"/>
      <c r="J5870" s="358"/>
      <c r="K5870" s="103"/>
      <c r="L5870" s="126"/>
      <c r="M5870" s="126"/>
      <c r="N5870" s="103"/>
      <c r="O5870" s="103" t="s">
        <v>17</v>
      </c>
    </row>
    <row r="5871" spans="1:15" ht="22.5" hidden="1" customHeight="1">
      <c r="A5871" s="103">
        <f>MAX(A$3:A5870)+1</f>
        <v>5532</v>
      </c>
      <c r="B5871" s="103">
        <v>460000015</v>
      </c>
      <c r="C5871" s="67" t="s">
        <v>9985</v>
      </c>
      <c r="D5871" s="67" t="s">
        <v>9986</v>
      </c>
      <c r="E5871" s="67"/>
      <c r="F5871" s="114" t="s">
        <v>31</v>
      </c>
      <c r="G5871" s="114" t="s">
        <v>32</v>
      </c>
      <c r="H5871" s="356" t="s">
        <v>25</v>
      </c>
      <c r="I5871" s="357"/>
      <c r="J5871" s="358"/>
      <c r="K5871" s="103"/>
      <c r="L5871" s="126"/>
      <c r="M5871" s="126"/>
      <c r="N5871" s="103"/>
      <c r="O5871" s="103" t="s">
        <v>17</v>
      </c>
    </row>
    <row r="5872" spans="1:15" ht="22.5" hidden="1" customHeight="1">
      <c r="A5872" s="103">
        <f>MAX(A$3:A5871)+1</f>
        <v>5533</v>
      </c>
      <c r="B5872" s="103">
        <v>460000016</v>
      </c>
      <c r="C5872" s="103" t="s">
        <v>9987</v>
      </c>
      <c r="D5872" s="67" t="s">
        <v>9988</v>
      </c>
      <c r="E5872" s="67" t="s">
        <v>3896</v>
      </c>
      <c r="F5872" s="114" t="s">
        <v>31</v>
      </c>
      <c r="G5872" s="114" t="s">
        <v>32</v>
      </c>
      <c r="H5872" s="356" t="s">
        <v>25</v>
      </c>
      <c r="I5872" s="357"/>
      <c r="J5872" s="358"/>
      <c r="K5872" s="103"/>
      <c r="L5872" s="126"/>
      <c r="M5872" s="126"/>
      <c r="N5872" s="103"/>
      <c r="O5872" s="103" t="s">
        <v>17</v>
      </c>
    </row>
    <row r="5873" spans="1:15" ht="22.5" hidden="1" customHeight="1">
      <c r="A5873" s="103">
        <f>MAX(A$3:A5872)+1</f>
        <v>5534</v>
      </c>
      <c r="B5873" s="103">
        <v>460000017</v>
      </c>
      <c r="C5873" s="103" t="s">
        <v>9989</v>
      </c>
      <c r="D5873" s="67" t="s">
        <v>9990</v>
      </c>
      <c r="E5873" s="67" t="s">
        <v>3896</v>
      </c>
      <c r="F5873" s="114" t="s">
        <v>31</v>
      </c>
      <c r="G5873" s="114" t="s">
        <v>32</v>
      </c>
      <c r="H5873" s="356" t="s">
        <v>25</v>
      </c>
      <c r="I5873" s="357"/>
      <c r="J5873" s="358"/>
      <c r="K5873" s="103"/>
      <c r="L5873" s="126"/>
      <c r="M5873" s="126"/>
      <c r="N5873" s="103"/>
      <c r="O5873" s="103" t="s">
        <v>17</v>
      </c>
    </row>
    <row r="5874" spans="1:15" ht="22.5" hidden="1" customHeight="1">
      <c r="A5874" s="103">
        <f>MAX(A$3:A5873)+1</f>
        <v>5535</v>
      </c>
      <c r="B5874" s="103">
        <v>460000018</v>
      </c>
      <c r="C5874" s="103" t="s">
        <v>9991</v>
      </c>
      <c r="D5874" s="67" t="s">
        <v>9992</v>
      </c>
      <c r="E5874" s="67" t="s">
        <v>3896</v>
      </c>
      <c r="F5874" s="114" t="s">
        <v>31</v>
      </c>
      <c r="G5874" s="114" t="s">
        <v>32</v>
      </c>
      <c r="H5874" s="356" t="s">
        <v>25</v>
      </c>
      <c r="I5874" s="357"/>
      <c r="J5874" s="358"/>
      <c r="K5874" s="103" t="s">
        <v>9993</v>
      </c>
      <c r="L5874" s="126"/>
      <c r="M5874" s="126"/>
      <c r="N5874" s="103"/>
      <c r="O5874" s="103" t="s">
        <v>17</v>
      </c>
    </row>
    <row r="5875" spans="1:15" ht="22.5" hidden="1" customHeight="1">
      <c r="A5875" s="103">
        <f>MAX(A$3:A5874)+1</f>
        <v>5536</v>
      </c>
      <c r="B5875" s="103" t="s">
        <v>9994</v>
      </c>
      <c r="C5875" s="180" t="s">
        <v>9995</v>
      </c>
      <c r="D5875" s="103"/>
      <c r="E5875" s="103"/>
      <c r="F5875" s="114" t="s">
        <v>31</v>
      </c>
      <c r="G5875" s="114" t="s">
        <v>32</v>
      </c>
      <c r="H5875" s="356" t="s">
        <v>25</v>
      </c>
      <c r="I5875" s="357"/>
      <c r="J5875" s="358"/>
      <c r="K5875" s="164" t="s">
        <v>9995</v>
      </c>
      <c r="L5875" s="126"/>
      <c r="M5875" s="126"/>
      <c r="N5875" s="103"/>
      <c r="O5875" s="103" t="s">
        <v>17</v>
      </c>
    </row>
    <row r="5876" spans="1:15" ht="22.5" hidden="1" customHeight="1">
      <c r="A5876" s="103">
        <f>MAX(A$3:A5875)+1</f>
        <v>5537</v>
      </c>
      <c r="B5876" s="103">
        <v>460000019</v>
      </c>
      <c r="C5876" s="67" t="s">
        <v>9996</v>
      </c>
      <c r="D5876" s="103" t="s">
        <v>9997</v>
      </c>
      <c r="E5876" s="103"/>
      <c r="F5876" s="114" t="s">
        <v>31</v>
      </c>
      <c r="G5876" s="114" t="s">
        <v>32</v>
      </c>
      <c r="H5876" s="356" t="s">
        <v>25</v>
      </c>
      <c r="I5876" s="357"/>
      <c r="J5876" s="358"/>
      <c r="K5876" s="103"/>
      <c r="L5876" s="116"/>
      <c r="M5876" s="116"/>
      <c r="N5876" s="103"/>
      <c r="O5876" s="103" t="s">
        <v>17</v>
      </c>
    </row>
    <row r="5877" spans="1:15" ht="22.5" hidden="1" customHeight="1">
      <c r="A5877" s="103">
        <f>MAX(A$3:A5876)+1</f>
        <v>5538</v>
      </c>
      <c r="B5877" s="103">
        <v>460000020</v>
      </c>
      <c r="C5877" s="67" t="s">
        <v>9998</v>
      </c>
      <c r="D5877" s="103" t="s">
        <v>9999</v>
      </c>
      <c r="E5877" s="103" t="s">
        <v>10000</v>
      </c>
      <c r="F5877" s="114" t="s">
        <v>23</v>
      </c>
      <c r="G5877" s="114" t="s">
        <v>32</v>
      </c>
      <c r="H5877" s="356" t="s">
        <v>25</v>
      </c>
      <c r="I5877" s="357"/>
      <c r="J5877" s="358"/>
      <c r="K5877" s="103"/>
      <c r="L5877" s="126"/>
      <c r="M5877" s="126"/>
      <c r="N5877" s="103"/>
      <c r="O5877" s="103" t="s">
        <v>17</v>
      </c>
    </row>
    <row r="5878" spans="1:15" ht="22.5" hidden="1" customHeight="1">
      <c r="A5878" s="103">
        <f>MAX(A$3:A5877)+1</f>
        <v>5539</v>
      </c>
      <c r="B5878" s="103">
        <v>460000021</v>
      </c>
      <c r="C5878" s="67" t="s">
        <v>10001</v>
      </c>
      <c r="D5878" s="103" t="s">
        <v>10002</v>
      </c>
      <c r="E5878" s="103" t="s">
        <v>282</v>
      </c>
      <c r="F5878" s="114" t="s">
        <v>31</v>
      </c>
      <c r="G5878" s="114" t="s">
        <v>32</v>
      </c>
      <c r="H5878" s="356" t="s">
        <v>25</v>
      </c>
      <c r="I5878" s="357"/>
      <c r="J5878" s="358"/>
      <c r="K5878" s="103"/>
      <c r="L5878" s="126"/>
      <c r="M5878" s="126"/>
      <c r="N5878" s="103"/>
      <c r="O5878" s="103" t="s">
        <v>17</v>
      </c>
    </row>
    <row r="5879" spans="1:15" ht="22.5" hidden="1" customHeight="1">
      <c r="A5879" s="103">
        <f>MAX(A$3:A5878)+1</f>
        <v>5540</v>
      </c>
      <c r="B5879" s="103">
        <v>460000022</v>
      </c>
      <c r="C5879" s="67" t="s">
        <v>10003</v>
      </c>
      <c r="D5879" s="103" t="s">
        <v>10004</v>
      </c>
      <c r="E5879" s="103" t="s">
        <v>282</v>
      </c>
      <c r="F5879" s="114" t="s">
        <v>31</v>
      </c>
      <c r="G5879" s="114" t="s">
        <v>32</v>
      </c>
      <c r="H5879" s="356" t="s">
        <v>25</v>
      </c>
      <c r="I5879" s="357"/>
      <c r="J5879" s="358"/>
      <c r="K5879" s="103"/>
      <c r="L5879" s="126"/>
      <c r="M5879" s="126"/>
      <c r="N5879" s="103"/>
      <c r="O5879" s="103" t="s">
        <v>17</v>
      </c>
    </row>
    <row r="5880" spans="1:15" s="87" customFormat="1" ht="22.5" hidden="1" customHeight="1">
      <c r="A5880" s="103"/>
      <c r="B5880" s="103">
        <v>47</v>
      </c>
      <c r="C5880" s="103" t="s">
        <v>10005</v>
      </c>
      <c r="D5880" s="103"/>
      <c r="E5880" s="103"/>
      <c r="F5880" s="114"/>
      <c r="G5880" s="114"/>
      <c r="H5880" s="356" t="s">
        <v>25</v>
      </c>
      <c r="I5880" s="357"/>
      <c r="J5880" s="358"/>
      <c r="K5880" s="103"/>
      <c r="L5880" s="114"/>
      <c r="M5880" s="114"/>
      <c r="N5880" s="103"/>
      <c r="O5880" s="103" t="s">
        <v>17</v>
      </c>
    </row>
    <row r="5881" spans="1:15" ht="22.5" hidden="1" customHeight="1">
      <c r="A5881" s="103">
        <f>MAX(A$3:A5880)+1</f>
        <v>5541</v>
      </c>
      <c r="B5881" s="103">
        <v>470000001</v>
      </c>
      <c r="C5881" s="215" t="s">
        <v>10006</v>
      </c>
      <c r="D5881" s="215"/>
      <c r="E5881" s="215" t="s">
        <v>6412</v>
      </c>
      <c r="F5881" s="114" t="s">
        <v>31</v>
      </c>
      <c r="G5881" s="114" t="s">
        <v>3723</v>
      </c>
      <c r="H5881" s="356" t="s">
        <v>25</v>
      </c>
      <c r="I5881" s="357"/>
      <c r="J5881" s="358"/>
      <c r="K5881" s="103"/>
      <c r="L5881" s="126"/>
      <c r="M5881" s="126"/>
      <c r="N5881" s="103"/>
      <c r="O5881" s="103" t="s">
        <v>17</v>
      </c>
    </row>
    <row r="5882" spans="1:15" ht="22.5" hidden="1" customHeight="1">
      <c r="A5882" s="103">
        <f>MAX(A$3:A5881)+1</f>
        <v>5542</v>
      </c>
      <c r="B5882" s="103">
        <v>470000002</v>
      </c>
      <c r="C5882" s="215" t="s">
        <v>10007</v>
      </c>
      <c r="D5882" s="215"/>
      <c r="E5882" s="215" t="s">
        <v>6412</v>
      </c>
      <c r="F5882" s="114" t="s">
        <v>31</v>
      </c>
      <c r="G5882" s="114" t="s">
        <v>3723</v>
      </c>
      <c r="H5882" s="356" t="s">
        <v>25</v>
      </c>
      <c r="I5882" s="357"/>
      <c r="J5882" s="358"/>
      <c r="K5882" s="103"/>
      <c r="L5882" s="126"/>
      <c r="M5882" s="126"/>
      <c r="N5882" s="103"/>
      <c r="O5882" s="103" t="s">
        <v>17</v>
      </c>
    </row>
    <row r="5883" spans="1:15" ht="22.5" hidden="1" customHeight="1">
      <c r="A5883" s="103">
        <f>MAX(A$3:A5882)+1</f>
        <v>5543</v>
      </c>
      <c r="B5883" s="103">
        <v>470000003</v>
      </c>
      <c r="C5883" s="215" t="s">
        <v>10008</v>
      </c>
      <c r="D5883" s="215"/>
      <c r="E5883" s="215" t="s">
        <v>6412</v>
      </c>
      <c r="F5883" s="114" t="s">
        <v>31</v>
      </c>
      <c r="G5883" s="114" t="s">
        <v>3723</v>
      </c>
      <c r="H5883" s="356" t="s">
        <v>25</v>
      </c>
      <c r="I5883" s="357"/>
      <c r="J5883" s="358"/>
      <c r="K5883" s="103"/>
      <c r="L5883" s="126"/>
      <c r="M5883" s="126"/>
      <c r="N5883" s="103"/>
      <c r="O5883" s="103" t="s">
        <v>17</v>
      </c>
    </row>
    <row r="5884" spans="1:15" ht="22.5" hidden="1" customHeight="1">
      <c r="A5884" s="103">
        <f>MAX(A$3:A5883)+1</f>
        <v>5544</v>
      </c>
      <c r="B5884" s="103">
        <v>470000004</v>
      </c>
      <c r="C5884" s="215" t="s">
        <v>10009</v>
      </c>
      <c r="D5884" s="215" t="s">
        <v>10010</v>
      </c>
      <c r="E5884" s="215"/>
      <c r="F5884" s="114" t="s">
        <v>31</v>
      </c>
      <c r="G5884" s="114" t="s">
        <v>3723</v>
      </c>
      <c r="H5884" s="356" t="s">
        <v>25</v>
      </c>
      <c r="I5884" s="357"/>
      <c r="J5884" s="358"/>
      <c r="K5884" s="103"/>
      <c r="L5884" s="126"/>
      <c r="M5884" s="126"/>
      <c r="N5884" s="103"/>
      <c r="O5884" s="103" t="s">
        <v>17</v>
      </c>
    </row>
    <row r="5885" spans="1:15" ht="22.5" hidden="1" customHeight="1">
      <c r="A5885" s="103">
        <f>MAX(A$3:A5884)+1</f>
        <v>5545</v>
      </c>
      <c r="B5885" s="103">
        <v>470000005</v>
      </c>
      <c r="C5885" s="215" t="s">
        <v>9955</v>
      </c>
      <c r="D5885" s="215"/>
      <c r="E5885" s="215"/>
      <c r="F5885" s="114" t="s">
        <v>36</v>
      </c>
      <c r="G5885" s="114" t="s">
        <v>666</v>
      </c>
      <c r="H5885" s="356" t="s">
        <v>25</v>
      </c>
      <c r="I5885" s="357"/>
      <c r="J5885" s="358"/>
      <c r="K5885" s="103"/>
      <c r="L5885" s="126"/>
      <c r="M5885" s="126"/>
      <c r="N5885" s="103"/>
      <c r="O5885" s="103" t="s">
        <v>17</v>
      </c>
    </row>
    <row r="5886" spans="1:15" ht="22.5" hidden="1" customHeight="1">
      <c r="A5886" s="103">
        <f>MAX(A$3:A5885)+1</f>
        <v>5546</v>
      </c>
      <c r="B5886" s="103">
        <v>470000006</v>
      </c>
      <c r="C5886" s="215" t="s">
        <v>10011</v>
      </c>
      <c r="D5886" s="215" t="s">
        <v>10012</v>
      </c>
      <c r="E5886" s="215" t="s">
        <v>282</v>
      </c>
      <c r="F5886" s="114" t="s">
        <v>31</v>
      </c>
      <c r="G5886" s="114" t="s">
        <v>32</v>
      </c>
      <c r="H5886" s="356" t="s">
        <v>25</v>
      </c>
      <c r="I5886" s="357"/>
      <c r="J5886" s="358"/>
      <c r="K5886" s="103"/>
      <c r="L5886" s="126"/>
      <c r="M5886" s="126"/>
      <c r="N5886" s="103"/>
      <c r="O5886" s="103" t="s">
        <v>17</v>
      </c>
    </row>
    <row r="5887" spans="1:15" ht="22.5" hidden="1" customHeight="1">
      <c r="A5887" s="103">
        <f>MAX(A$3:A5886)+1</f>
        <v>5547</v>
      </c>
      <c r="B5887" s="103">
        <v>470000007</v>
      </c>
      <c r="C5887" s="215" t="s">
        <v>10013</v>
      </c>
      <c r="D5887" s="215"/>
      <c r="E5887" s="215"/>
      <c r="F5887" s="114" t="s">
        <v>31</v>
      </c>
      <c r="G5887" s="114" t="s">
        <v>32</v>
      </c>
      <c r="H5887" s="356" t="s">
        <v>25</v>
      </c>
      <c r="I5887" s="357"/>
      <c r="J5887" s="358"/>
      <c r="K5887" s="103"/>
      <c r="L5887" s="126"/>
      <c r="M5887" s="126"/>
      <c r="N5887" s="103"/>
      <c r="O5887" s="103" t="s">
        <v>17</v>
      </c>
    </row>
    <row r="5888" spans="1:15" ht="22.5" hidden="1" customHeight="1">
      <c r="A5888" s="103">
        <f>MAX(A$3:A5887)+1</f>
        <v>5548</v>
      </c>
      <c r="B5888" s="103">
        <v>470000014</v>
      </c>
      <c r="C5888" s="215" t="s">
        <v>10014</v>
      </c>
      <c r="D5888" s="215"/>
      <c r="E5888" s="215"/>
      <c r="F5888" s="114" t="s">
        <v>23</v>
      </c>
      <c r="G5888" s="114" t="s">
        <v>32</v>
      </c>
      <c r="H5888" s="356" t="s">
        <v>25</v>
      </c>
      <c r="I5888" s="357"/>
      <c r="J5888" s="358"/>
      <c r="K5888" s="103"/>
      <c r="L5888" s="126"/>
      <c r="M5888" s="126"/>
      <c r="N5888" s="103"/>
      <c r="O5888" s="103" t="s">
        <v>17</v>
      </c>
    </row>
    <row r="5889" spans="1:15" ht="22.5" hidden="1" customHeight="1">
      <c r="A5889" s="103">
        <f>MAX(A$3:A5888)+1</f>
        <v>5549</v>
      </c>
      <c r="B5889" s="103">
        <v>470000016</v>
      </c>
      <c r="C5889" s="215" t="s">
        <v>10015</v>
      </c>
      <c r="D5889" s="215"/>
      <c r="E5889" s="215"/>
      <c r="F5889" s="114" t="s">
        <v>23</v>
      </c>
      <c r="G5889" s="114" t="s">
        <v>32</v>
      </c>
      <c r="H5889" s="356" t="s">
        <v>25</v>
      </c>
      <c r="I5889" s="357"/>
      <c r="J5889" s="358"/>
      <c r="K5889" s="103"/>
      <c r="L5889" s="126"/>
      <c r="M5889" s="126"/>
      <c r="N5889" s="103"/>
      <c r="O5889" s="103" t="s">
        <v>17</v>
      </c>
    </row>
    <row r="5890" spans="1:15" ht="56.25" hidden="1" customHeight="1">
      <c r="A5890" s="103">
        <f>MAX(A$3:A5889)+1</f>
        <v>5550</v>
      </c>
      <c r="B5890" s="103">
        <v>470000017</v>
      </c>
      <c r="C5890" s="215" t="s">
        <v>10016</v>
      </c>
      <c r="D5890" s="215" t="s">
        <v>10017</v>
      </c>
      <c r="E5890" s="215" t="s">
        <v>10018</v>
      </c>
      <c r="F5890" s="114" t="s">
        <v>23</v>
      </c>
      <c r="G5890" s="114" t="s">
        <v>32</v>
      </c>
      <c r="H5890" s="356" t="s">
        <v>25</v>
      </c>
      <c r="I5890" s="357"/>
      <c r="J5890" s="358"/>
      <c r="K5890" s="103"/>
      <c r="L5890" s="114"/>
      <c r="M5890" s="114"/>
      <c r="N5890" s="103"/>
      <c r="O5890" s="103" t="s">
        <v>17</v>
      </c>
    </row>
    <row r="5891" spans="1:15" s="87" customFormat="1" ht="22.5" hidden="1" customHeight="1">
      <c r="A5891" s="103"/>
      <c r="B5891" s="103">
        <v>48</v>
      </c>
      <c r="C5891" s="103" t="s">
        <v>10019</v>
      </c>
      <c r="D5891" s="103"/>
      <c r="E5891" s="103"/>
      <c r="F5891" s="114"/>
      <c r="G5891" s="114"/>
      <c r="H5891" s="356"/>
      <c r="I5891" s="357"/>
      <c r="J5891" s="358"/>
      <c r="K5891" s="103"/>
      <c r="L5891" s="114"/>
      <c r="M5891" s="114"/>
      <c r="N5891" s="103"/>
      <c r="O5891" s="103" t="s">
        <v>17</v>
      </c>
    </row>
    <row r="5892" spans="1:15" ht="22.5" hidden="1" customHeight="1">
      <c r="A5892" s="103">
        <f>MAX(A$3:A5891)+1</f>
        <v>5551</v>
      </c>
      <c r="B5892" s="103">
        <v>480000001</v>
      </c>
      <c r="C5892" s="103" t="s">
        <v>10020</v>
      </c>
      <c r="D5892" s="103"/>
      <c r="E5892" s="103"/>
      <c r="F5892" s="114" t="s">
        <v>23</v>
      </c>
      <c r="G5892" s="114" t="s">
        <v>32</v>
      </c>
      <c r="H5892" s="356" t="s">
        <v>56</v>
      </c>
      <c r="I5892" s="357"/>
      <c r="J5892" s="358"/>
      <c r="K5892" s="103"/>
      <c r="L5892" s="126"/>
      <c r="M5892" s="126"/>
      <c r="N5892" s="103"/>
      <c r="O5892" s="103" t="s">
        <v>17</v>
      </c>
    </row>
    <row r="5893" spans="1:15" ht="22.5" hidden="1" customHeight="1">
      <c r="A5893" s="103">
        <f>MAX(A$3:A5892)+1</f>
        <v>5552</v>
      </c>
      <c r="B5893" s="103">
        <v>480000002</v>
      </c>
      <c r="C5893" s="103" t="s">
        <v>10021</v>
      </c>
      <c r="D5893" s="103"/>
      <c r="E5893" s="103"/>
      <c r="F5893" s="114" t="s">
        <v>23</v>
      </c>
      <c r="G5893" s="114" t="s">
        <v>32</v>
      </c>
      <c r="H5893" s="356" t="s">
        <v>56</v>
      </c>
      <c r="I5893" s="357"/>
      <c r="J5893" s="358"/>
      <c r="K5893" s="103"/>
      <c r="L5893" s="126"/>
      <c r="M5893" s="126"/>
      <c r="N5893" s="103"/>
      <c r="O5893" s="103" t="s">
        <v>17</v>
      </c>
    </row>
    <row r="5894" spans="1:15" ht="22.5" hidden="1" customHeight="1">
      <c r="A5894" s="103">
        <f>MAX(A$3:A5893)+1</f>
        <v>5553</v>
      </c>
      <c r="B5894" s="103">
        <v>480000003</v>
      </c>
      <c r="C5894" s="103" t="s">
        <v>10022</v>
      </c>
      <c r="D5894" s="103"/>
      <c r="E5894" s="103"/>
      <c r="F5894" s="114" t="s">
        <v>23</v>
      </c>
      <c r="G5894" s="114" t="s">
        <v>32</v>
      </c>
      <c r="H5894" s="356" t="s">
        <v>56</v>
      </c>
      <c r="I5894" s="357"/>
      <c r="J5894" s="358"/>
      <c r="K5894" s="103"/>
      <c r="L5894" s="126"/>
      <c r="M5894" s="126"/>
      <c r="N5894" s="103"/>
      <c r="O5894" s="103" t="s">
        <v>17</v>
      </c>
    </row>
    <row r="5895" spans="1:15" ht="45" hidden="1" customHeight="1">
      <c r="A5895" s="103">
        <f>MAX(A$3:A5894)+1</f>
        <v>5554</v>
      </c>
      <c r="B5895" s="103" t="s">
        <v>10023</v>
      </c>
      <c r="C5895" s="103" t="s">
        <v>10024</v>
      </c>
      <c r="D5895" s="67" t="s">
        <v>10025</v>
      </c>
      <c r="E5895" s="348" t="s">
        <v>282</v>
      </c>
      <c r="F5895" s="114" t="s">
        <v>23</v>
      </c>
      <c r="G5895" s="114"/>
      <c r="H5895" s="356" t="s">
        <v>56</v>
      </c>
      <c r="I5895" s="357"/>
      <c r="J5895" s="358"/>
      <c r="K5895" s="103" t="s">
        <v>649</v>
      </c>
      <c r="L5895" s="114"/>
      <c r="M5895" s="114"/>
      <c r="N5895" s="103"/>
      <c r="O5895" s="103" t="s">
        <v>17</v>
      </c>
    </row>
    <row r="5896" spans="1:15" ht="22.5" hidden="1" customHeight="1">
      <c r="A5896" s="103">
        <f>MAX(A$3:A5895)+1</f>
        <v>5555</v>
      </c>
      <c r="B5896" s="103">
        <v>480000004</v>
      </c>
      <c r="C5896" s="103" t="s">
        <v>10026</v>
      </c>
      <c r="D5896" s="103"/>
      <c r="E5896" s="103"/>
      <c r="F5896" s="114" t="s">
        <v>23</v>
      </c>
      <c r="G5896" s="114" t="s">
        <v>10027</v>
      </c>
      <c r="H5896" s="356" t="s">
        <v>56</v>
      </c>
      <c r="I5896" s="357"/>
      <c r="J5896" s="358"/>
      <c r="K5896" s="103"/>
      <c r="L5896" s="126"/>
      <c r="M5896" s="126"/>
      <c r="N5896" s="103"/>
      <c r="O5896" s="103" t="s">
        <v>17</v>
      </c>
    </row>
    <row r="5897" spans="1:15" ht="22.5" hidden="1" customHeight="1">
      <c r="A5897" s="103">
        <f>MAX(A$3:A5896)+1</f>
        <v>5556</v>
      </c>
      <c r="B5897" s="103">
        <v>480000005</v>
      </c>
      <c r="C5897" s="103" t="s">
        <v>10028</v>
      </c>
      <c r="D5897" s="103"/>
      <c r="E5897" s="103"/>
      <c r="F5897" s="114" t="s">
        <v>23</v>
      </c>
      <c r="G5897" s="114" t="s">
        <v>10029</v>
      </c>
      <c r="H5897" s="356" t="s">
        <v>56</v>
      </c>
      <c r="I5897" s="357"/>
      <c r="J5897" s="358"/>
      <c r="K5897" s="103"/>
      <c r="L5897" s="126"/>
      <c r="M5897" s="126"/>
      <c r="N5897" s="103"/>
      <c r="O5897" s="103" t="s">
        <v>17</v>
      </c>
    </row>
    <row r="5898" spans="1:15" ht="22.5" hidden="1" customHeight="1">
      <c r="A5898" s="103">
        <f>MAX(A$3:A5897)+1</f>
        <v>5557</v>
      </c>
      <c r="B5898" s="103">
        <v>480000008</v>
      </c>
      <c r="C5898" s="103" t="s">
        <v>10030</v>
      </c>
      <c r="D5898" s="103" t="s">
        <v>10031</v>
      </c>
      <c r="E5898" s="103"/>
      <c r="F5898" s="114" t="s">
        <v>23</v>
      </c>
      <c r="G5898" s="114"/>
      <c r="H5898" s="356" t="s">
        <v>56</v>
      </c>
      <c r="I5898" s="357"/>
      <c r="J5898" s="358"/>
      <c r="K5898" s="103"/>
      <c r="L5898" s="114"/>
      <c r="M5898" s="114"/>
      <c r="N5898" s="103"/>
      <c r="O5898" s="103" t="s">
        <v>17</v>
      </c>
    </row>
    <row r="5899" spans="1:15" ht="22.5" hidden="1" customHeight="1">
      <c r="A5899" s="103">
        <f>MAX(A$3:A5898)+1</f>
        <v>5558</v>
      </c>
      <c r="B5899" s="103" t="s">
        <v>10032</v>
      </c>
      <c r="C5899" s="348" t="s">
        <v>10033</v>
      </c>
      <c r="D5899" s="67" t="s">
        <v>10034</v>
      </c>
      <c r="E5899" s="103"/>
      <c r="F5899" s="114" t="s">
        <v>23</v>
      </c>
      <c r="G5899" s="114" t="s">
        <v>32</v>
      </c>
      <c r="H5899" s="356" t="s">
        <v>56</v>
      </c>
      <c r="I5899" s="357"/>
      <c r="J5899" s="358"/>
      <c r="K5899" s="67" t="s">
        <v>10035</v>
      </c>
      <c r="L5899" s="114"/>
      <c r="M5899" s="114"/>
      <c r="N5899" s="103"/>
      <c r="O5899" s="103" t="s">
        <v>17</v>
      </c>
    </row>
    <row r="5900" spans="1:15" ht="22.5" hidden="1" customHeight="1">
      <c r="A5900" s="103">
        <f>MAX(A$3:A5899)+1</f>
        <v>5559</v>
      </c>
      <c r="B5900" s="103" t="s">
        <v>10036</v>
      </c>
      <c r="C5900" s="180" t="s">
        <v>10037</v>
      </c>
      <c r="D5900" s="67"/>
      <c r="E5900" s="103"/>
      <c r="F5900" s="114" t="s">
        <v>23</v>
      </c>
      <c r="G5900" s="114"/>
      <c r="H5900" s="356" t="s">
        <v>56</v>
      </c>
      <c r="I5900" s="357"/>
      <c r="J5900" s="358"/>
      <c r="K5900" s="67" t="s">
        <v>10037</v>
      </c>
      <c r="L5900" s="114"/>
      <c r="M5900" s="114"/>
      <c r="N5900" s="103"/>
      <c r="O5900" s="103" t="s">
        <v>17</v>
      </c>
    </row>
    <row r="5901" spans="1:15" ht="22.5" hidden="1" customHeight="1">
      <c r="A5901" s="103">
        <f>MAX(A$3:A5900)+1</f>
        <v>5560</v>
      </c>
      <c r="B5901" s="103" t="s">
        <v>10038</v>
      </c>
      <c r="C5901" s="348" t="s">
        <v>10039</v>
      </c>
      <c r="D5901" s="67" t="s">
        <v>10040</v>
      </c>
      <c r="E5901" s="103"/>
      <c r="F5901" s="114" t="s">
        <v>23</v>
      </c>
      <c r="G5901" s="114" t="s">
        <v>32</v>
      </c>
      <c r="H5901" s="356" t="s">
        <v>56</v>
      </c>
      <c r="I5901" s="357"/>
      <c r="J5901" s="358"/>
      <c r="K5901" s="67" t="s">
        <v>10035</v>
      </c>
      <c r="L5901" s="185"/>
      <c r="M5901" s="185"/>
      <c r="N5901" s="103"/>
      <c r="O5901" s="103" t="s">
        <v>17</v>
      </c>
    </row>
    <row r="5902" spans="1:15" ht="22.5" hidden="1" customHeight="1">
      <c r="A5902" s="103">
        <f>MAX(A$3:A5901)+1</f>
        <v>5561</v>
      </c>
      <c r="B5902" s="103" t="s">
        <v>10041</v>
      </c>
      <c r="C5902" s="180" t="s">
        <v>10037</v>
      </c>
      <c r="D5902" s="67"/>
      <c r="E5902" s="103"/>
      <c r="F5902" s="114" t="s">
        <v>23</v>
      </c>
      <c r="G5902" s="114"/>
      <c r="H5902" s="356" t="s">
        <v>56</v>
      </c>
      <c r="I5902" s="357"/>
      <c r="J5902" s="358"/>
      <c r="K5902" s="67" t="s">
        <v>10037</v>
      </c>
      <c r="L5902" s="114"/>
      <c r="M5902" s="114"/>
      <c r="N5902" s="103"/>
      <c r="O5902" s="103" t="s">
        <v>17</v>
      </c>
    </row>
    <row r="5903" spans="1:15" ht="22.5" hidden="1" customHeight="1">
      <c r="A5903" s="103">
        <f>MAX(A$3:A5902)+1</f>
        <v>5562</v>
      </c>
      <c r="B5903" s="103" t="s">
        <v>10042</v>
      </c>
      <c r="C5903" s="348" t="s">
        <v>10043</v>
      </c>
      <c r="D5903" s="67"/>
      <c r="E5903" s="103"/>
      <c r="F5903" s="114" t="s">
        <v>23</v>
      </c>
      <c r="G5903" s="114" t="s">
        <v>32</v>
      </c>
      <c r="H5903" s="356" t="s">
        <v>56</v>
      </c>
      <c r="I5903" s="357"/>
      <c r="J5903" s="358"/>
      <c r="K5903" s="67" t="s">
        <v>10035</v>
      </c>
      <c r="L5903" s="114"/>
      <c r="M5903" s="114"/>
      <c r="N5903" s="103"/>
      <c r="O5903" s="103" t="s">
        <v>17</v>
      </c>
    </row>
    <row r="5904" spans="1:15" ht="22.5" hidden="1" customHeight="1">
      <c r="A5904" s="103">
        <f>MAX(A$3:A5903)+1</f>
        <v>5563</v>
      </c>
      <c r="B5904" s="103" t="s">
        <v>10044</v>
      </c>
      <c r="C5904" s="180" t="s">
        <v>10037</v>
      </c>
      <c r="D5904" s="67"/>
      <c r="E5904" s="103"/>
      <c r="F5904" s="114" t="s">
        <v>23</v>
      </c>
      <c r="G5904" s="114"/>
      <c r="H5904" s="356" t="s">
        <v>56</v>
      </c>
      <c r="I5904" s="357"/>
      <c r="J5904" s="358"/>
      <c r="K5904" s="67" t="s">
        <v>10037</v>
      </c>
      <c r="L5904" s="114"/>
      <c r="M5904" s="114"/>
      <c r="N5904" s="103"/>
      <c r="O5904" s="103" t="s">
        <v>17</v>
      </c>
    </row>
    <row r="5905" spans="1:15" ht="56.25" hidden="1" customHeight="1">
      <c r="A5905" s="103">
        <f>MAX(A$3:A5904)+1</f>
        <v>5564</v>
      </c>
      <c r="B5905" s="103">
        <v>480000009</v>
      </c>
      <c r="C5905" s="348" t="s">
        <v>10045</v>
      </c>
      <c r="D5905" s="67" t="s">
        <v>10046</v>
      </c>
      <c r="E5905" s="103"/>
      <c r="F5905" s="114" t="s">
        <v>23</v>
      </c>
      <c r="G5905" s="114" t="s">
        <v>32</v>
      </c>
      <c r="H5905" s="356" t="s">
        <v>56</v>
      </c>
      <c r="I5905" s="357"/>
      <c r="J5905" s="358"/>
      <c r="K5905" s="103"/>
      <c r="L5905" s="126"/>
      <c r="M5905" s="126"/>
      <c r="N5905" s="103"/>
      <c r="O5905" s="103" t="s">
        <v>17</v>
      </c>
    </row>
    <row r="5906" spans="1:15" s="1" customFormat="1" ht="105.95" hidden="1" customHeight="1">
      <c r="A5906" s="359" t="s">
        <v>10047</v>
      </c>
      <c r="B5906" s="359"/>
      <c r="C5906" s="359"/>
      <c r="D5906" s="360"/>
      <c r="E5906" s="359"/>
      <c r="F5906" s="361"/>
      <c r="G5906" s="361"/>
      <c r="H5906" s="349"/>
      <c r="I5906" s="349"/>
      <c r="J5906" s="349"/>
      <c r="K5906" s="350"/>
      <c r="L5906" s="351"/>
    </row>
    <row r="5907" spans="1:15" ht="24.75" customHeight="1">
      <c r="B5907" s="205" t="s">
        <v>10564</v>
      </c>
      <c r="C5907" s="205" t="s">
        <v>10563</v>
      </c>
      <c r="D5907" s="205"/>
      <c r="E5907" s="205"/>
      <c r="F5907" s="118" t="s">
        <v>36</v>
      </c>
      <c r="G5907" s="354" t="s">
        <v>32</v>
      </c>
      <c r="H5907" s="366">
        <v>500</v>
      </c>
      <c r="I5907" s="366"/>
      <c r="J5907" s="366"/>
      <c r="K5907" s="205"/>
      <c r="L5907" s="149" t="s">
        <v>10567</v>
      </c>
      <c r="M5907" s="149" t="s">
        <v>10170</v>
      </c>
      <c r="N5907" s="355" t="s">
        <v>3079</v>
      </c>
      <c r="O5907" s="154" t="s">
        <v>3080</v>
      </c>
    </row>
    <row r="5908" spans="1:15" ht="18.75" customHeight="1">
      <c r="N5908" s="200"/>
      <c r="O5908" s="352"/>
    </row>
    <row r="5909" spans="1:15" ht="18.75" customHeight="1">
      <c r="N5909" s="200"/>
      <c r="O5909" s="352"/>
    </row>
    <row r="5910" spans="1:15" ht="18.75" customHeight="1">
      <c r="N5910" s="200"/>
      <c r="O5910" s="352"/>
    </row>
    <row r="5911" spans="1:15" ht="18.75" customHeight="1">
      <c r="N5911" s="200"/>
      <c r="O5911" s="352"/>
    </row>
    <row r="5912" spans="1:15" ht="18.75" customHeight="1">
      <c r="N5912" s="200"/>
      <c r="O5912" s="352"/>
    </row>
    <row r="5913" spans="1:15" ht="18.75" customHeight="1">
      <c r="N5913" s="200"/>
      <c r="O5913" s="352"/>
    </row>
    <row r="5914" spans="1:15" ht="18.75" customHeight="1">
      <c r="N5914" s="200"/>
      <c r="O5914" s="352"/>
    </row>
    <row r="5915" spans="1:15" ht="18.75" customHeight="1">
      <c r="N5915" s="200"/>
      <c r="O5915" s="352"/>
    </row>
    <row r="5916" spans="1:15" ht="18.75" customHeight="1">
      <c r="N5916" s="200"/>
      <c r="O5916" s="352"/>
    </row>
    <row r="5917" spans="1:15" ht="18.75" customHeight="1">
      <c r="N5917" s="200"/>
      <c r="O5917" s="352"/>
    </row>
    <row r="5918" spans="1:15" ht="18.75" customHeight="1">
      <c r="N5918" s="200"/>
      <c r="O5918" s="352"/>
    </row>
    <row r="5919" spans="1:15" ht="18.75" customHeight="1">
      <c r="N5919" s="200"/>
      <c r="O5919" s="352"/>
    </row>
    <row r="5920" spans="1:15" ht="18.75" customHeight="1">
      <c r="N5920" s="200"/>
      <c r="O5920" s="352"/>
    </row>
    <row r="5921" spans="14:15" ht="18.75" customHeight="1">
      <c r="N5921" s="200"/>
      <c r="O5921" s="352"/>
    </row>
    <row r="5922" spans="14:15" ht="18.75" customHeight="1">
      <c r="N5922" s="200"/>
      <c r="O5922" s="352"/>
    </row>
    <row r="5923" spans="14:15" ht="18.75" customHeight="1">
      <c r="N5923" s="200"/>
      <c r="O5923" s="352"/>
    </row>
    <row r="5924" spans="14:15" ht="18.75" customHeight="1">
      <c r="N5924" s="200"/>
      <c r="O5924" s="352"/>
    </row>
    <row r="5925" spans="14:15" ht="18.75" customHeight="1">
      <c r="N5925" s="200"/>
      <c r="O5925" s="352"/>
    </row>
    <row r="5926" spans="14:15" ht="18.75" customHeight="1">
      <c r="N5926" s="200"/>
      <c r="O5926" s="352"/>
    </row>
    <row r="5927" spans="14:15" ht="18.75" customHeight="1">
      <c r="N5927" s="200"/>
      <c r="O5927" s="352"/>
    </row>
    <row r="5928" spans="14:15" ht="18.75" customHeight="1">
      <c r="N5928" s="200"/>
      <c r="O5928" s="352"/>
    </row>
    <row r="5929" spans="14:15" ht="18.75" customHeight="1">
      <c r="N5929" s="200"/>
      <c r="O5929" s="352"/>
    </row>
    <row r="5930" spans="14:15" ht="18.75" customHeight="1">
      <c r="N5930" s="200"/>
      <c r="O5930" s="352"/>
    </row>
    <row r="5931" spans="14:15" ht="18.75" customHeight="1">
      <c r="N5931" s="200"/>
      <c r="O5931" s="352"/>
    </row>
    <row r="5932" spans="14:15" ht="18.75" customHeight="1">
      <c r="N5932" s="200"/>
      <c r="O5932" s="352"/>
    </row>
    <row r="5933" spans="14:15" ht="18.75" customHeight="1">
      <c r="N5933" s="200"/>
      <c r="O5933" s="352"/>
    </row>
    <row r="5934" spans="14:15" ht="18.75" customHeight="1">
      <c r="N5934" s="200"/>
      <c r="O5934" s="352"/>
    </row>
    <row r="5935" spans="14:15" ht="18.75" customHeight="1">
      <c r="N5935" s="200"/>
      <c r="O5935" s="352"/>
    </row>
    <row r="5936" spans="14:15" ht="18.75" customHeight="1">
      <c r="N5936" s="200"/>
      <c r="O5936" s="352"/>
    </row>
    <row r="5937" spans="14:15" ht="18.75" customHeight="1">
      <c r="N5937" s="200"/>
      <c r="O5937" s="352"/>
    </row>
    <row r="5938" spans="14:15" ht="18.75" customHeight="1">
      <c r="N5938" s="200"/>
      <c r="O5938" s="352"/>
    </row>
    <row r="5939" spans="14:15" ht="18.75" customHeight="1">
      <c r="N5939" s="200"/>
      <c r="O5939" s="352"/>
    </row>
    <row r="5940" spans="14:15" ht="18.75" customHeight="1">
      <c r="N5940" s="200"/>
      <c r="O5940" s="352"/>
    </row>
    <row r="5941" spans="14:15" ht="18.75" customHeight="1">
      <c r="N5941" s="200"/>
      <c r="O5941" s="352"/>
    </row>
    <row r="5942" spans="14:15" ht="18.75" customHeight="1">
      <c r="N5942" s="200"/>
      <c r="O5942" s="352"/>
    </row>
    <row r="5943" spans="14:15" ht="18.75" customHeight="1">
      <c r="N5943" s="200"/>
      <c r="O5943" s="352"/>
    </row>
    <row r="5944" spans="14:15" ht="18.75" customHeight="1">
      <c r="N5944" s="200"/>
      <c r="O5944" s="352"/>
    </row>
    <row r="5945" spans="14:15" ht="18.75" customHeight="1">
      <c r="N5945" s="200"/>
      <c r="O5945" s="352"/>
    </row>
    <row r="5946" spans="14:15" ht="18.75" customHeight="1">
      <c r="N5946" s="200"/>
      <c r="O5946" s="352"/>
    </row>
    <row r="5947" spans="14:15" ht="18.75" customHeight="1">
      <c r="N5947" s="200"/>
      <c r="O5947" s="352"/>
    </row>
    <row r="5948" spans="14:15" ht="18.75" customHeight="1">
      <c r="N5948" s="200"/>
      <c r="O5948" s="352"/>
    </row>
    <row r="5949" spans="14:15" ht="18.75" customHeight="1">
      <c r="N5949" s="200"/>
      <c r="O5949" s="352"/>
    </row>
    <row r="5950" spans="14:15" ht="18.75" customHeight="1">
      <c r="N5950" s="200"/>
      <c r="O5950" s="352"/>
    </row>
    <row r="5951" spans="14:15" ht="18.75" customHeight="1">
      <c r="N5951" s="200"/>
      <c r="O5951" s="352"/>
    </row>
    <row r="5952" spans="14:15" ht="18.75" customHeight="1">
      <c r="N5952" s="200"/>
      <c r="O5952" s="352"/>
    </row>
    <row r="5953" spans="14:15" ht="18.75" customHeight="1">
      <c r="N5953" s="200"/>
      <c r="O5953" s="352"/>
    </row>
    <row r="5954" spans="14:15" ht="18.75" customHeight="1">
      <c r="N5954" s="200"/>
      <c r="O5954" s="352"/>
    </row>
    <row r="5955" spans="14:15" ht="18.75" customHeight="1">
      <c r="N5955" s="200"/>
      <c r="O5955" s="352"/>
    </row>
    <row r="5956" spans="14:15" ht="18.75" customHeight="1">
      <c r="N5956" s="200"/>
      <c r="O5956" s="352"/>
    </row>
    <row r="5957" spans="14:15" ht="18.75" customHeight="1">
      <c r="N5957" s="200"/>
      <c r="O5957" s="352"/>
    </row>
    <row r="5958" spans="14:15" ht="18.75" customHeight="1">
      <c r="N5958" s="200"/>
      <c r="O5958" s="352"/>
    </row>
    <row r="5959" spans="14:15" ht="18.75" customHeight="1">
      <c r="N5959" s="200"/>
      <c r="O5959" s="352"/>
    </row>
    <row r="5960" spans="14:15" ht="18.75" customHeight="1">
      <c r="N5960" s="200"/>
      <c r="O5960" s="352"/>
    </row>
    <row r="5961" spans="14:15" ht="18.75" customHeight="1">
      <c r="N5961" s="200"/>
      <c r="O5961" s="352"/>
    </row>
    <row r="5962" spans="14:15" ht="18.75" customHeight="1">
      <c r="N5962" s="200"/>
      <c r="O5962" s="352"/>
    </row>
    <row r="5963" spans="14:15" ht="18.75" customHeight="1">
      <c r="N5963" s="200"/>
      <c r="O5963" s="352"/>
    </row>
    <row r="5964" spans="14:15" ht="18.75" customHeight="1">
      <c r="N5964" s="200"/>
      <c r="O5964" s="352"/>
    </row>
    <row r="5965" spans="14:15" ht="18.75" customHeight="1">
      <c r="N5965" s="200"/>
      <c r="O5965" s="352"/>
    </row>
    <row r="5966" spans="14:15" ht="18.75" customHeight="1">
      <c r="N5966" s="200"/>
      <c r="O5966" s="352"/>
    </row>
    <row r="5967" spans="14:15" ht="18.75" customHeight="1">
      <c r="N5967" s="200"/>
      <c r="O5967" s="352"/>
    </row>
    <row r="5968" spans="14:15" ht="18.75" customHeight="1">
      <c r="N5968" s="200"/>
      <c r="O5968" s="352"/>
    </row>
    <row r="5969" spans="14:15" ht="18.75" customHeight="1">
      <c r="N5969" s="200"/>
      <c r="O5969" s="352"/>
    </row>
    <row r="5970" spans="14:15" ht="18.75" customHeight="1">
      <c r="N5970" s="200"/>
      <c r="O5970" s="352"/>
    </row>
    <row r="5971" spans="14:15" ht="18.75" customHeight="1">
      <c r="N5971" s="200"/>
      <c r="O5971" s="352"/>
    </row>
    <row r="5972" spans="14:15" ht="18.75" customHeight="1">
      <c r="N5972" s="200"/>
      <c r="O5972" s="352"/>
    </row>
    <row r="5973" spans="14:15" ht="18.75" customHeight="1">
      <c r="N5973" s="200"/>
      <c r="O5973" s="352"/>
    </row>
    <row r="5974" spans="14:15" ht="18.75" customHeight="1">
      <c r="N5974" s="200"/>
      <c r="O5974" s="352"/>
    </row>
    <row r="5975" spans="14:15" ht="18.75" customHeight="1">
      <c r="N5975" s="200"/>
      <c r="O5975" s="352"/>
    </row>
    <row r="5976" spans="14:15" ht="18.75" customHeight="1">
      <c r="N5976" s="200"/>
      <c r="O5976" s="352"/>
    </row>
    <row r="5977" spans="14:15" ht="18.75" customHeight="1">
      <c r="N5977" s="200"/>
      <c r="O5977" s="352"/>
    </row>
    <row r="5978" spans="14:15" ht="18.75" customHeight="1">
      <c r="N5978" s="200"/>
      <c r="O5978" s="352"/>
    </row>
    <row r="5979" spans="14:15" ht="18.75" customHeight="1">
      <c r="N5979" s="200"/>
      <c r="O5979" s="352"/>
    </row>
    <row r="5980" spans="14:15" ht="18.75" customHeight="1">
      <c r="N5980" s="200"/>
      <c r="O5980" s="352"/>
    </row>
    <row r="5981" spans="14:15" ht="18.75" customHeight="1">
      <c r="N5981" s="200"/>
      <c r="O5981" s="352"/>
    </row>
    <row r="5982" spans="14:15" ht="18.75" customHeight="1">
      <c r="N5982" s="200"/>
      <c r="O5982" s="352"/>
    </row>
    <row r="5983" spans="14:15" ht="18.75" customHeight="1">
      <c r="N5983" s="200"/>
      <c r="O5983" s="352"/>
    </row>
    <row r="5984" spans="14:15" ht="18.75" customHeight="1">
      <c r="N5984" s="200"/>
      <c r="O5984" s="352"/>
    </row>
    <row r="5985" spans="14:15" ht="18.75" customHeight="1">
      <c r="N5985" s="200"/>
      <c r="O5985" s="352"/>
    </row>
    <row r="5986" spans="14:15" ht="18.75" customHeight="1">
      <c r="N5986" s="200"/>
      <c r="O5986" s="352"/>
    </row>
    <row r="5987" spans="14:15" ht="18.75" customHeight="1">
      <c r="N5987" s="200"/>
      <c r="O5987" s="352"/>
    </row>
    <row r="5988" spans="14:15" ht="18.75" customHeight="1">
      <c r="N5988" s="200"/>
      <c r="O5988" s="352"/>
    </row>
    <row r="5989" spans="14:15" ht="18.75" customHeight="1">
      <c r="N5989" s="200"/>
      <c r="O5989" s="352"/>
    </row>
    <row r="5990" spans="14:15" ht="18.75" customHeight="1">
      <c r="N5990" s="200"/>
      <c r="O5990" s="352"/>
    </row>
    <row r="5991" spans="14:15" ht="18.75" customHeight="1">
      <c r="N5991" s="200"/>
      <c r="O5991" s="352"/>
    </row>
    <row r="5992" spans="14:15" ht="18.75" customHeight="1">
      <c r="N5992" s="200"/>
      <c r="O5992" s="352"/>
    </row>
    <row r="5993" spans="14:15" ht="18.75" customHeight="1">
      <c r="N5993" s="200"/>
      <c r="O5993" s="352"/>
    </row>
    <row r="5994" spans="14:15" ht="18.75" customHeight="1">
      <c r="N5994" s="200"/>
      <c r="O5994" s="352"/>
    </row>
    <row r="5995" spans="14:15" ht="18.75" customHeight="1">
      <c r="N5995" s="200"/>
      <c r="O5995" s="352"/>
    </row>
    <row r="5996" spans="14:15" ht="18.75" customHeight="1">
      <c r="N5996" s="200"/>
      <c r="O5996" s="352"/>
    </row>
    <row r="5997" spans="14:15" ht="18.75" customHeight="1">
      <c r="N5997" s="200"/>
      <c r="O5997" s="352"/>
    </row>
    <row r="5998" spans="14:15" ht="18.75" customHeight="1">
      <c r="N5998" s="200"/>
      <c r="O5998" s="352"/>
    </row>
    <row r="5999" spans="14:15" ht="18.75" customHeight="1">
      <c r="N5999" s="200"/>
      <c r="O5999" s="352"/>
    </row>
    <row r="6000" spans="14:15" ht="18.75" customHeight="1">
      <c r="N6000" s="200"/>
      <c r="O6000" s="352"/>
    </row>
    <row r="6001" spans="14:15" ht="18.75" customHeight="1">
      <c r="N6001" s="200"/>
      <c r="O6001" s="352"/>
    </row>
    <row r="6002" spans="14:15" ht="18.75" customHeight="1">
      <c r="N6002" s="200"/>
      <c r="O6002" s="352"/>
    </row>
    <row r="6003" spans="14:15" ht="18.75" customHeight="1">
      <c r="N6003" s="200"/>
      <c r="O6003" s="352"/>
    </row>
    <row r="6004" spans="14:15" ht="18.75" customHeight="1">
      <c r="N6004" s="200"/>
      <c r="O6004" s="352"/>
    </row>
    <row r="6005" spans="14:15" ht="18.75" customHeight="1">
      <c r="N6005" s="200"/>
      <c r="O6005" s="352"/>
    </row>
    <row r="6006" spans="14:15" ht="18.75" customHeight="1">
      <c r="N6006" s="200"/>
      <c r="O6006" s="352"/>
    </row>
    <row r="6007" spans="14:15" ht="18.75" customHeight="1">
      <c r="N6007" s="200"/>
      <c r="O6007" s="352"/>
    </row>
    <row r="6008" spans="14:15" ht="18.75" customHeight="1">
      <c r="N6008" s="200"/>
      <c r="O6008" s="352"/>
    </row>
    <row r="6009" spans="14:15" ht="18.75" customHeight="1">
      <c r="N6009" s="200"/>
      <c r="O6009" s="352"/>
    </row>
    <row r="6010" spans="14:15" ht="18.75" customHeight="1">
      <c r="N6010" s="200"/>
      <c r="O6010" s="352"/>
    </row>
    <row r="6011" spans="14:15" ht="18.75" customHeight="1">
      <c r="N6011" s="200"/>
      <c r="O6011" s="352"/>
    </row>
    <row r="6012" spans="14:15" ht="18.75" customHeight="1">
      <c r="N6012" s="200"/>
      <c r="O6012" s="352"/>
    </row>
    <row r="6013" spans="14:15" ht="18.75" customHeight="1">
      <c r="N6013" s="200"/>
      <c r="O6013" s="352"/>
    </row>
    <row r="6014" spans="14:15" ht="18.75" customHeight="1">
      <c r="N6014" s="200"/>
      <c r="O6014" s="352"/>
    </row>
    <row r="6015" spans="14:15" ht="18.75" customHeight="1">
      <c r="N6015" s="200"/>
      <c r="O6015" s="352"/>
    </row>
    <row r="6016" spans="14:15" ht="18.75" customHeight="1">
      <c r="N6016" s="200"/>
      <c r="O6016" s="352"/>
    </row>
    <row r="6017" spans="14:15" ht="18.75" customHeight="1">
      <c r="N6017" s="200"/>
      <c r="O6017" s="352"/>
    </row>
    <row r="6018" spans="14:15" ht="18.75" customHeight="1">
      <c r="N6018" s="200"/>
      <c r="O6018" s="352"/>
    </row>
    <row r="6019" spans="14:15" ht="18.75" customHeight="1">
      <c r="N6019" s="200"/>
      <c r="O6019" s="352"/>
    </row>
    <row r="6020" spans="14:15" ht="18.75" customHeight="1">
      <c r="N6020" s="200"/>
      <c r="O6020" s="352"/>
    </row>
    <row r="6021" spans="14:15" ht="18.75" customHeight="1">
      <c r="N6021" s="200"/>
      <c r="O6021" s="352"/>
    </row>
    <row r="6022" spans="14:15" ht="18.75" customHeight="1">
      <c r="N6022" s="200"/>
      <c r="O6022" s="352"/>
    </row>
    <row r="6023" spans="14:15" ht="18.75" customHeight="1">
      <c r="N6023" s="200"/>
      <c r="O6023" s="352"/>
    </row>
    <row r="6024" spans="14:15" ht="18.75" customHeight="1">
      <c r="N6024" s="200"/>
      <c r="O6024" s="352"/>
    </row>
    <row r="6025" spans="14:15" ht="18.75" customHeight="1">
      <c r="N6025" s="200"/>
      <c r="O6025" s="352"/>
    </row>
    <row r="6026" spans="14:15" ht="18.75" customHeight="1">
      <c r="N6026" s="200"/>
      <c r="O6026" s="352"/>
    </row>
    <row r="6027" spans="14:15" ht="18.75" customHeight="1">
      <c r="N6027" s="200"/>
      <c r="O6027" s="352"/>
    </row>
    <row r="6028" spans="14:15" ht="18.75" customHeight="1">
      <c r="N6028" s="200"/>
      <c r="O6028" s="352"/>
    </row>
    <row r="6029" spans="14:15" ht="18.75" customHeight="1">
      <c r="N6029" s="200"/>
      <c r="O6029" s="352"/>
    </row>
    <row r="6030" spans="14:15" ht="18.75" customHeight="1">
      <c r="N6030" s="200"/>
      <c r="O6030" s="352"/>
    </row>
    <row r="6031" spans="14:15" ht="18.75" customHeight="1">
      <c r="N6031" s="200"/>
      <c r="O6031" s="352"/>
    </row>
    <row r="6032" spans="14:15" ht="18.75" customHeight="1">
      <c r="N6032" s="200"/>
      <c r="O6032" s="352"/>
    </row>
    <row r="6033" spans="14:15" ht="18.75" customHeight="1">
      <c r="N6033" s="200"/>
      <c r="O6033" s="352"/>
    </row>
    <row r="6034" spans="14:15" ht="18.75" customHeight="1">
      <c r="N6034" s="200"/>
      <c r="O6034" s="352"/>
    </row>
    <row r="6035" spans="14:15" ht="18.75" customHeight="1">
      <c r="N6035" s="200"/>
      <c r="O6035" s="352"/>
    </row>
    <row r="6036" spans="14:15" ht="18.75" customHeight="1">
      <c r="N6036" s="200"/>
      <c r="O6036" s="352"/>
    </row>
    <row r="6037" spans="14:15" ht="18.75" customHeight="1">
      <c r="N6037" s="200"/>
      <c r="O6037" s="352"/>
    </row>
    <row r="6038" spans="14:15" ht="18.75" customHeight="1">
      <c r="N6038" s="200"/>
      <c r="O6038" s="352"/>
    </row>
    <row r="6039" spans="14:15" ht="18.75" customHeight="1">
      <c r="N6039" s="200"/>
      <c r="O6039" s="352"/>
    </row>
    <row r="6040" spans="14:15" ht="18.75" customHeight="1">
      <c r="N6040" s="200"/>
      <c r="O6040" s="352"/>
    </row>
    <row r="6041" spans="14:15" ht="18.75" customHeight="1">
      <c r="N6041" s="200"/>
      <c r="O6041" s="352"/>
    </row>
    <row r="6042" spans="14:15" ht="18.75" customHeight="1">
      <c r="N6042" s="200"/>
      <c r="O6042" s="352"/>
    </row>
    <row r="6043" spans="14:15" ht="18.75" customHeight="1">
      <c r="N6043" s="200"/>
      <c r="O6043" s="352"/>
    </row>
    <row r="6044" spans="14:15" ht="18.75" customHeight="1">
      <c r="N6044" s="200"/>
      <c r="O6044" s="352"/>
    </row>
    <row r="6045" spans="14:15" ht="18.75" customHeight="1">
      <c r="N6045" s="200"/>
      <c r="O6045" s="352"/>
    </row>
    <row r="6046" spans="14:15" ht="18.75" customHeight="1">
      <c r="N6046" s="200"/>
      <c r="O6046" s="352"/>
    </row>
    <row r="6047" spans="14:15" ht="18.75" customHeight="1">
      <c r="N6047" s="200"/>
      <c r="O6047" s="352"/>
    </row>
    <row r="6048" spans="14:15" ht="18.75" customHeight="1">
      <c r="N6048" s="200"/>
      <c r="O6048" s="352"/>
    </row>
    <row r="6049" spans="14:15" ht="18.75" customHeight="1">
      <c r="N6049" s="200"/>
      <c r="O6049" s="352"/>
    </row>
  </sheetData>
  <autoFilter ref="A2:XEJ5906">
    <filterColumn colId="11">
      <filters>
        <filter val="删除"/>
        <filter val="新增"/>
        <filter val="修改"/>
      </filters>
    </filterColumn>
    <extLst/>
  </autoFilter>
  <mergeCells count="3673">
    <mergeCell ref="H2:J2"/>
    <mergeCell ref="H3:J3"/>
    <mergeCell ref="H4:J4"/>
    <mergeCell ref="H5:J5"/>
    <mergeCell ref="H6:J6"/>
    <mergeCell ref="H7:J7"/>
    <mergeCell ref="H8:J8"/>
    <mergeCell ref="H9:J9"/>
    <mergeCell ref="H10:J10"/>
    <mergeCell ref="H11:J11"/>
    <mergeCell ref="H12:J12"/>
    <mergeCell ref="H24:J24"/>
    <mergeCell ref="H25:J25"/>
    <mergeCell ref="H26:J26"/>
    <mergeCell ref="H27:J27"/>
    <mergeCell ref="H28:J28"/>
    <mergeCell ref="H29:J29"/>
    <mergeCell ref="H30:J30"/>
    <mergeCell ref="H31:J31"/>
    <mergeCell ref="H32:J32"/>
    <mergeCell ref="H33:J33"/>
    <mergeCell ref="H34:J34"/>
    <mergeCell ref="H13:J13"/>
    <mergeCell ref="H14:J14"/>
    <mergeCell ref="H15:J15"/>
    <mergeCell ref="H16:J16"/>
    <mergeCell ref="H17:J17"/>
    <mergeCell ref="H18:J18"/>
    <mergeCell ref="H19:J19"/>
    <mergeCell ref="H20:J20"/>
    <mergeCell ref="H21:J21"/>
    <mergeCell ref="H22:J22"/>
    <mergeCell ref="H23:J23"/>
    <mergeCell ref="H46:J46"/>
    <mergeCell ref="H47:J47"/>
    <mergeCell ref="H48:J48"/>
    <mergeCell ref="H49:J49"/>
    <mergeCell ref="H50:J50"/>
    <mergeCell ref="H51:J51"/>
    <mergeCell ref="H52:J52"/>
    <mergeCell ref="H53:J53"/>
    <mergeCell ref="H54:J54"/>
    <mergeCell ref="H55:J55"/>
    <mergeCell ref="H56:J56"/>
    <mergeCell ref="H35:J35"/>
    <mergeCell ref="H36:J36"/>
    <mergeCell ref="H37:J37"/>
    <mergeCell ref="H38:J38"/>
    <mergeCell ref="H39:J39"/>
    <mergeCell ref="H40:J40"/>
    <mergeCell ref="H41:J41"/>
    <mergeCell ref="H42:J42"/>
    <mergeCell ref="H43:J43"/>
    <mergeCell ref="H44:J44"/>
    <mergeCell ref="H45:J45"/>
    <mergeCell ref="H68:J68"/>
    <mergeCell ref="H69:J69"/>
    <mergeCell ref="H70:J70"/>
    <mergeCell ref="H71:J71"/>
    <mergeCell ref="H72:J72"/>
    <mergeCell ref="H73:J73"/>
    <mergeCell ref="H74:J74"/>
    <mergeCell ref="H75:J75"/>
    <mergeCell ref="H76:J76"/>
    <mergeCell ref="H77:J77"/>
    <mergeCell ref="H78:J78"/>
    <mergeCell ref="H57:J57"/>
    <mergeCell ref="H58:J58"/>
    <mergeCell ref="H59:J59"/>
    <mergeCell ref="H60:J60"/>
    <mergeCell ref="H61:J61"/>
    <mergeCell ref="H62:J62"/>
    <mergeCell ref="H63:J63"/>
    <mergeCell ref="H64:J64"/>
    <mergeCell ref="H65:J65"/>
    <mergeCell ref="H66:J66"/>
    <mergeCell ref="H67:J67"/>
    <mergeCell ref="H90:J90"/>
    <mergeCell ref="H91:J91"/>
    <mergeCell ref="H92:J92"/>
    <mergeCell ref="H93:J93"/>
    <mergeCell ref="H94:J94"/>
    <mergeCell ref="H95:J95"/>
    <mergeCell ref="H96:J96"/>
    <mergeCell ref="H97:J97"/>
    <mergeCell ref="H98:J98"/>
    <mergeCell ref="H99:J99"/>
    <mergeCell ref="H100:J100"/>
    <mergeCell ref="H79:J79"/>
    <mergeCell ref="H80:J80"/>
    <mergeCell ref="H81:J81"/>
    <mergeCell ref="H82:J82"/>
    <mergeCell ref="H83:J83"/>
    <mergeCell ref="H84:J84"/>
    <mergeCell ref="H85:J85"/>
    <mergeCell ref="H86:J86"/>
    <mergeCell ref="H87:J87"/>
    <mergeCell ref="H88:J88"/>
    <mergeCell ref="H89:J89"/>
    <mergeCell ref="H112:J112"/>
    <mergeCell ref="H113:J113"/>
    <mergeCell ref="H114:J114"/>
    <mergeCell ref="H115:J115"/>
    <mergeCell ref="H116:J116"/>
    <mergeCell ref="H117:J117"/>
    <mergeCell ref="H118:J118"/>
    <mergeCell ref="H119:J119"/>
    <mergeCell ref="H120:J120"/>
    <mergeCell ref="H121:J121"/>
    <mergeCell ref="H122:J122"/>
    <mergeCell ref="H101:J101"/>
    <mergeCell ref="H102:J102"/>
    <mergeCell ref="H103:J103"/>
    <mergeCell ref="H104:J104"/>
    <mergeCell ref="H105:J105"/>
    <mergeCell ref="H106:J106"/>
    <mergeCell ref="H107:J107"/>
    <mergeCell ref="H108:J108"/>
    <mergeCell ref="H109:J109"/>
    <mergeCell ref="H110:J110"/>
    <mergeCell ref="H111:J111"/>
    <mergeCell ref="H134:J134"/>
    <mergeCell ref="H135:J135"/>
    <mergeCell ref="H136:J136"/>
    <mergeCell ref="H137:J137"/>
    <mergeCell ref="H138:J138"/>
    <mergeCell ref="H139:J139"/>
    <mergeCell ref="H140:J140"/>
    <mergeCell ref="H141:J141"/>
    <mergeCell ref="H142:J142"/>
    <mergeCell ref="H143:J143"/>
    <mergeCell ref="H144:J144"/>
    <mergeCell ref="H123:J123"/>
    <mergeCell ref="H124:J124"/>
    <mergeCell ref="H125:J125"/>
    <mergeCell ref="H126:J126"/>
    <mergeCell ref="H127:J127"/>
    <mergeCell ref="H128:J128"/>
    <mergeCell ref="H129:J129"/>
    <mergeCell ref="H130:J130"/>
    <mergeCell ref="H131:J131"/>
    <mergeCell ref="H132:J132"/>
    <mergeCell ref="H133:J133"/>
    <mergeCell ref="H156:J156"/>
    <mergeCell ref="H157:J157"/>
    <mergeCell ref="H158:J158"/>
    <mergeCell ref="H159:J159"/>
    <mergeCell ref="H160:J160"/>
    <mergeCell ref="H161:J161"/>
    <mergeCell ref="H162:J162"/>
    <mergeCell ref="H163:J163"/>
    <mergeCell ref="H164:J164"/>
    <mergeCell ref="H165:J165"/>
    <mergeCell ref="H166:J166"/>
    <mergeCell ref="H145:J145"/>
    <mergeCell ref="H146:J146"/>
    <mergeCell ref="H147:J147"/>
    <mergeCell ref="H148:J148"/>
    <mergeCell ref="H149:J149"/>
    <mergeCell ref="H150:J150"/>
    <mergeCell ref="H151:J151"/>
    <mergeCell ref="H152:J152"/>
    <mergeCell ref="H153:J153"/>
    <mergeCell ref="H154:J154"/>
    <mergeCell ref="H155:J155"/>
    <mergeCell ref="H178:J178"/>
    <mergeCell ref="H179:J179"/>
    <mergeCell ref="H180:J180"/>
    <mergeCell ref="H181:J181"/>
    <mergeCell ref="H182:J182"/>
    <mergeCell ref="H183:J183"/>
    <mergeCell ref="H184:J184"/>
    <mergeCell ref="H185:J185"/>
    <mergeCell ref="H186:J186"/>
    <mergeCell ref="H187:J187"/>
    <mergeCell ref="H188:J188"/>
    <mergeCell ref="H167:J167"/>
    <mergeCell ref="H168:J168"/>
    <mergeCell ref="H169:J169"/>
    <mergeCell ref="H170:J170"/>
    <mergeCell ref="H171:J171"/>
    <mergeCell ref="H172:J172"/>
    <mergeCell ref="H173:J173"/>
    <mergeCell ref="H174:J174"/>
    <mergeCell ref="H175:J175"/>
    <mergeCell ref="H176:J176"/>
    <mergeCell ref="H177:J177"/>
    <mergeCell ref="H200:J200"/>
    <mergeCell ref="H201:J201"/>
    <mergeCell ref="H202:J202"/>
    <mergeCell ref="H203:J203"/>
    <mergeCell ref="H204:J204"/>
    <mergeCell ref="H205:J205"/>
    <mergeCell ref="H206:J206"/>
    <mergeCell ref="H207:J207"/>
    <mergeCell ref="H208:J208"/>
    <mergeCell ref="H209:J209"/>
    <mergeCell ref="H210:J210"/>
    <mergeCell ref="H189:J189"/>
    <mergeCell ref="H190:J190"/>
    <mergeCell ref="H191:J191"/>
    <mergeCell ref="H192:J192"/>
    <mergeCell ref="H193:J193"/>
    <mergeCell ref="H194:J194"/>
    <mergeCell ref="H195:J195"/>
    <mergeCell ref="H196:J196"/>
    <mergeCell ref="H197:J197"/>
    <mergeCell ref="H198:J198"/>
    <mergeCell ref="H199:J199"/>
    <mergeCell ref="H222:J222"/>
    <mergeCell ref="H223:J223"/>
    <mergeCell ref="H224:J224"/>
    <mergeCell ref="H225:J225"/>
    <mergeCell ref="H226:J226"/>
    <mergeCell ref="H227:J227"/>
    <mergeCell ref="H228:J228"/>
    <mergeCell ref="H229:J229"/>
    <mergeCell ref="H230:J230"/>
    <mergeCell ref="H231:J231"/>
    <mergeCell ref="H232:J232"/>
    <mergeCell ref="H211:J211"/>
    <mergeCell ref="H212:J212"/>
    <mergeCell ref="H213:J213"/>
    <mergeCell ref="H214:J214"/>
    <mergeCell ref="H215:J215"/>
    <mergeCell ref="H216:J216"/>
    <mergeCell ref="H217:J217"/>
    <mergeCell ref="H218:J218"/>
    <mergeCell ref="H219:J219"/>
    <mergeCell ref="H220:J220"/>
    <mergeCell ref="H221:J221"/>
    <mergeCell ref="H244:J244"/>
    <mergeCell ref="H245:J245"/>
    <mergeCell ref="H246:J246"/>
    <mergeCell ref="H247:J247"/>
    <mergeCell ref="H248:J248"/>
    <mergeCell ref="H249:J249"/>
    <mergeCell ref="H250:J250"/>
    <mergeCell ref="H251:J251"/>
    <mergeCell ref="H252:J252"/>
    <mergeCell ref="H253:J253"/>
    <mergeCell ref="H254:J254"/>
    <mergeCell ref="H233:J233"/>
    <mergeCell ref="H234:J234"/>
    <mergeCell ref="H235:J235"/>
    <mergeCell ref="H236:J236"/>
    <mergeCell ref="H237:J237"/>
    <mergeCell ref="H238:J238"/>
    <mergeCell ref="H239:J239"/>
    <mergeCell ref="H240:J240"/>
    <mergeCell ref="H241:J241"/>
    <mergeCell ref="H242:J242"/>
    <mergeCell ref="H243:J243"/>
    <mergeCell ref="H266:J266"/>
    <mergeCell ref="H267:J267"/>
    <mergeCell ref="H268:J268"/>
    <mergeCell ref="H269:J269"/>
    <mergeCell ref="H270:J270"/>
    <mergeCell ref="H271:J271"/>
    <mergeCell ref="H272:J272"/>
    <mergeCell ref="H273:J273"/>
    <mergeCell ref="H274:J274"/>
    <mergeCell ref="H275:J275"/>
    <mergeCell ref="H276:J276"/>
    <mergeCell ref="H255:J255"/>
    <mergeCell ref="H256:J256"/>
    <mergeCell ref="H257:J257"/>
    <mergeCell ref="H258:J258"/>
    <mergeCell ref="H259:J259"/>
    <mergeCell ref="H260:J260"/>
    <mergeCell ref="H261:J261"/>
    <mergeCell ref="H262:J262"/>
    <mergeCell ref="H263:J263"/>
    <mergeCell ref="H264:J264"/>
    <mergeCell ref="H265:J265"/>
    <mergeCell ref="H288:J288"/>
    <mergeCell ref="H289:J289"/>
    <mergeCell ref="H290:J290"/>
    <mergeCell ref="H291:J291"/>
    <mergeCell ref="H292:J292"/>
    <mergeCell ref="H293:J293"/>
    <mergeCell ref="H294:J294"/>
    <mergeCell ref="H295:J295"/>
    <mergeCell ref="H296:J296"/>
    <mergeCell ref="H297:J297"/>
    <mergeCell ref="H298:J298"/>
    <mergeCell ref="H277:J277"/>
    <mergeCell ref="H278:J278"/>
    <mergeCell ref="H279:J279"/>
    <mergeCell ref="H280:J280"/>
    <mergeCell ref="H281:J281"/>
    <mergeCell ref="H282:J282"/>
    <mergeCell ref="H283:J283"/>
    <mergeCell ref="H284:J284"/>
    <mergeCell ref="H285:J285"/>
    <mergeCell ref="H286:J286"/>
    <mergeCell ref="H287:J287"/>
    <mergeCell ref="H310:J310"/>
    <mergeCell ref="H311:J311"/>
    <mergeCell ref="H312:J312"/>
    <mergeCell ref="H313:J313"/>
    <mergeCell ref="H314:J314"/>
    <mergeCell ref="H315:J315"/>
    <mergeCell ref="H316:J316"/>
    <mergeCell ref="H317:J317"/>
    <mergeCell ref="H318:J318"/>
    <mergeCell ref="H319:J319"/>
    <mergeCell ref="H320:J320"/>
    <mergeCell ref="H299:J299"/>
    <mergeCell ref="H300:J300"/>
    <mergeCell ref="H301:J301"/>
    <mergeCell ref="H302:J302"/>
    <mergeCell ref="H303:J303"/>
    <mergeCell ref="H304:J304"/>
    <mergeCell ref="H305:J305"/>
    <mergeCell ref="H306:J306"/>
    <mergeCell ref="H307:J307"/>
    <mergeCell ref="H308:J308"/>
    <mergeCell ref="H309:J309"/>
    <mergeCell ref="H332:J332"/>
    <mergeCell ref="H333:J333"/>
    <mergeCell ref="H334:J334"/>
    <mergeCell ref="H335:J335"/>
    <mergeCell ref="H336:J336"/>
    <mergeCell ref="H337:J337"/>
    <mergeCell ref="H338:J338"/>
    <mergeCell ref="H339:J339"/>
    <mergeCell ref="H340:J340"/>
    <mergeCell ref="H341:J341"/>
    <mergeCell ref="H342:J342"/>
    <mergeCell ref="H321:J321"/>
    <mergeCell ref="H322:J322"/>
    <mergeCell ref="H323:J323"/>
    <mergeCell ref="H324:J324"/>
    <mergeCell ref="H325:J325"/>
    <mergeCell ref="H326:J326"/>
    <mergeCell ref="H327:J327"/>
    <mergeCell ref="H328:J328"/>
    <mergeCell ref="H329:J329"/>
    <mergeCell ref="H330:J330"/>
    <mergeCell ref="H331:J331"/>
    <mergeCell ref="H354:J354"/>
    <mergeCell ref="H355:J355"/>
    <mergeCell ref="H356:J356"/>
    <mergeCell ref="H357:J357"/>
    <mergeCell ref="H358:J358"/>
    <mergeCell ref="H359:J359"/>
    <mergeCell ref="H360:J360"/>
    <mergeCell ref="H361:J361"/>
    <mergeCell ref="H362:J362"/>
    <mergeCell ref="H363:J363"/>
    <mergeCell ref="H364:J364"/>
    <mergeCell ref="H343:J343"/>
    <mergeCell ref="H344:J344"/>
    <mergeCell ref="H345:J345"/>
    <mergeCell ref="H346:J346"/>
    <mergeCell ref="H347:J347"/>
    <mergeCell ref="H348:J348"/>
    <mergeCell ref="H349:J349"/>
    <mergeCell ref="H350:J350"/>
    <mergeCell ref="H351:J351"/>
    <mergeCell ref="H352:J352"/>
    <mergeCell ref="H353:J353"/>
    <mergeCell ref="H376:J376"/>
    <mergeCell ref="H377:J377"/>
    <mergeCell ref="H378:J378"/>
    <mergeCell ref="H379:J379"/>
    <mergeCell ref="H380:J380"/>
    <mergeCell ref="H381:J381"/>
    <mergeCell ref="H382:J382"/>
    <mergeCell ref="H383:J383"/>
    <mergeCell ref="H384:J384"/>
    <mergeCell ref="H385:J385"/>
    <mergeCell ref="H386:J386"/>
    <mergeCell ref="H365:J365"/>
    <mergeCell ref="H366:J366"/>
    <mergeCell ref="H367:J367"/>
    <mergeCell ref="H368:J368"/>
    <mergeCell ref="H369:J369"/>
    <mergeCell ref="H370:J370"/>
    <mergeCell ref="H371:J371"/>
    <mergeCell ref="H372:J372"/>
    <mergeCell ref="H373:J373"/>
    <mergeCell ref="H374:J374"/>
    <mergeCell ref="H375:J375"/>
    <mergeCell ref="H398:J398"/>
    <mergeCell ref="H399:J399"/>
    <mergeCell ref="H400:J400"/>
    <mergeCell ref="H401:J401"/>
    <mergeCell ref="H402:J402"/>
    <mergeCell ref="H403:J403"/>
    <mergeCell ref="H404:J404"/>
    <mergeCell ref="H405:J405"/>
    <mergeCell ref="H406:J406"/>
    <mergeCell ref="H407:J407"/>
    <mergeCell ref="H408:J408"/>
    <mergeCell ref="H387:J387"/>
    <mergeCell ref="H388:J388"/>
    <mergeCell ref="H389:J389"/>
    <mergeCell ref="H390:J390"/>
    <mergeCell ref="H391:J391"/>
    <mergeCell ref="H392:J392"/>
    <mergeCell ref="H393:J393"/>
    <mergeCell ref="H394:J394"/>
    <mergeCell ref="H395:J395"/>
    <mergeCell ref="H396:J396"/>
    <mergeCell ref="H397:J397"/>
    <mergeCell ref="H420:J420"/>
    <mergeCell ref="H421:J421"/>
    <mergeCell ref="H422:J422"/>
    <mergeCell ref="H423:J423"/>
    <mergeCell ref="H424:J424"/>
    <mergeCell ref="H425:J425"/>
    <mergeCell ref="H426:J426"/>
    <mergeCell ref="H427:J427"/>
    <mergeCell ref="H428:J428"/>
    <mergeCell ref="H429:J429"/>
    <mergeCell ref="H430:J430"/>
    <mergeCell ref="H409:J409"/>
    <mergeCell ref="H410:J410"/>
    <mergeCell ref="H411:J411"/>
    <mergeCell ref="H412:J412"/>
    <mergeCell ref="H413:J413"/>
    <mergeCell ref="H414:J414"/>
    <mergeCell ref="H415:J415"/>
    <mergeCell ref="H416:J416"/>
    <mergeCell ref="H417:J417"/>
    <mergeCell ref="H418:J418"/>
    <mergeCell ref="H419:J419"/>
    <mergeCell ref="H442:J442"/>
    <mergeCell ref="H443:J443"/>
    <mergeCell ref="H444:J444"/>
    <mergeCell ref="H445:J445"/>
    <mergeCell ref="H446:J446"/>
    <mergeCell ref="H447:J447"/>
    <mergeCell ref="H448:J448"/>
    <mergeCell ref="H449:J449"/>
    <mergeCell ref="H450:J450"/>
    <mergeCell ref="H451:J451"/>
    <mergeCell ref="H452:J452"/>
    <mergeCell ref="H431:J431"/>
    <mergeCell ref="H432:J432"/>
    <mergeCell ref="H433:J433"/>
    <mergeCell ref="H434:J434"/>
    <mergeCell ref="H435:J435"/>
    <mergeCell ref="H436:J436"/>
    <mergeCell ref="H437:J437"/>
    <mergeCell ref="H438:J438"/>
    <mergeCell ref="H439:J439"/>
    <mergeCell ref="H440:J440"/>
    <mergeCell ref="H441:J441"/>
    <mergeCell ref="H464:J464"/>
    <mergeCell ref="H465:J465"/>
    <mergeCell ref="H466:J466"/>
    <mergeCell ref="H467:J467"/>
    <mergeCell ref="H468:J468"/>
    <mergeCell ref="H469:J469"/>
    <mergeCell ref="H470:J470"/>
    <mergeCell ref="H471:J471"/>
    <mergeCell ref="H472:J472"/>
    <mergeCell ref="H473:J473"/>
    <mergeCell ref="H474:J474"/>
    <mergeCell ref="H453:J453"/>
    <mergeCell ref="H454:J454"/>
    <mergeCell ref="H455:J455"/>
    <mergeCell ref="H456:J456"/>
    <mergeCell ref="H457:J457"/>
    <mergeCell ref="H458:J458"/>
    <mergeCell ref="H459:J459"/>
    <mergeCell ref="H460:J460"/>
    <mergeCell ref="H461:J461"/>
    <mergeCell ref="H462:J462"/>
    <mergeCell ref="H463:J463"/>
    <mergeCell ref="H486:J486"/>
    <mergeCell ref="H487:J487"/>
    <mergeCell ref="H488:J488"/>
    <mergeCell ref="H489:J489"/>
    <mergeCell ref="H490:J490"/>
    <mergeCell ref="H491:J491"/>
    <mergeCell ref="H492:J492"/>
    <mergeCell ref="H493:J493"/>
    <mergeCell ref="H494:J494"/>
    <mergeCell ref="H495:J495"/>
    <mergeCell ref="H496:J496"/>
    <mergeCell ref="H475:J475"/>
    <mergeCell ref="H476:J476"/>
    <mergeCell ref="H477:J477"/>
    <mergeCell ref="H478:J478"/>
    <mergeCell ref="H479:J479"/>
    <mergeCell ref="H480:J480"/>
    <mergeCell ref="H481:J481"/>
    <mergeCell ref="H482:J482"/>
    <mergeCell ref="H483:J483"/>
    <mergeCell ref="H484:J484"/>
    <mergeCell ref="H485:J485"/>
    <mergeCell ref="H508:J508"/>
    <mergeCell ref="H509:J509"/>
    <mergeCell ref="H510:J510"/>
    <mergeCell ref="H511:J511"/>
    <mergeCell ref="H512:J512"/>
    <mergeCell ref="H513:J513"/>
    <mergeCell ref="H514:J514"/>
    <mergeCell ref="H515:J515"/>
    <mergeCell ref="H516:J516"/>
    <mergeCell ref="H517:J517"/>
    <mergeCell ref="H518:J518"/>
    <mergeCell ref="H497:J497"/>
    <mergeCell ref="H498:J498"/>
    <mergeCell ref="H499:J499"/>
    <mergeCell ref="H500:J500"/>
    <mergeCell ref="H501:J501"/>
    <mergeCell ref="H502:J502"/>
    <mergeCell ref="H503:J503"/>
    <mergeCell ref="H504:J504"/>
    <mergeCell ref="H505:J505"/>
    <mergeCell ref="H506:J506"/>
    <mergeCell ref="H507:J507"/>
    <mergeCell ref="H530:J530"/>
    <mergeCell ref="H531:J531"/>
    <mergeCell ref="H532:J532"/>
    <mergeCell ref="H533:J533"/>
    <mergeCell ref="H534:J534"/>
    <mergeCell ref="H535:J535"/>
    <mergeCell ref="H536:J536"/>
    <mergeCell ref="H537:J537"/>
    <mergeCell ref="H538:J538"/>
    <mergeCell ref="H539:J539"/>
    <mergeCell ref="H540:J540"/>
    <mergeCell ref="H519:J519"/>
    <mergeCell ref="H520:J520"/>
    <mergeCell ref="H521:J521"/>
    <mergeCell ref="H522:J522"/>
    <mergeCell ref="H523:J523"/>
    <mergeCell ref="H524:J524"/>
    <mergeCell ref="H525:J525"/>
    <mergeCell ref="H526:J526"/>
    <mergeCell ref="H527:J527"/>
    <mergeCell ref="H528:J528"/>
    <mergeCell ref="H529:J529"/>
    <mergeCell ref="H552:J552"/>
    <mergeCell ref="H553:J553"/>
    <mergeCell ref="H554:J554"/>
    <mergeCell ref="H555:J555"/>
    <mergeCell ref="H556:J556"/>
    <mergeCell ref="H557:J557"/>
    <mergeCell ref="H558:J558"/>
    <mergeCell ref="H559:J559"/>
    <mergeCell ref="H560:J560"/>
    <mergeCell ref="H561:J561"/>
    <mergeCell ref="H562:J562"/>
    <mergeCell ref="H541:J541"/>
    <mergeCell ref="H542:J542"/>
    <mergeCell ref="H543:J543"/>
    <mergeCell ref="H544:J544"/>
    <mergeCell ref="H545:J545"/>
    <mergeCell ref="H546:J546"/>
    <mergeCell ref="H547:J547"/>
    <mergeCell ref="H548:J548"/>
    <mergeCell ref="H549:J549"/>
    <mergeCell ref="H550:J550"/>
    <mergeCell ref="H551:J551"/>
    <mergeCell ref="H574:J574"/>
    <mergeCell ref="H575:J575"/>
    <mergeCell ref="H576:J576"/>
    <mergeCell ref="H577:J577"/>
    <mergeCell ref="H578:J578"/>
    <mergeCell ref="H579:J579"/>
    <mergeCell ref="H580:J580"/>
    <mergeCell ref="H581:J581"/>
    <mergeCell ref="H582:J582"/>
    <mergeCell ref="H583:J583"/>
    <mergeCell ref="H584:J584"/>
    <mergeCell ref="H563:J563"/>
    <mergeCell ref="H564:J564"/>
    <mergeCell ref="H565:J565"/>
    <mergeCell ref="H566:J566"/>
    <mergeCell ref="H567:J567"/>
    <mergeCell ref="H568:J568"/>
    <mergeCell ref="H569:J569"/>
    <mergeCell ref="H570:J570"/>
    <mergeCell ref="H571:J571"/>
    <mergeCell ref="H572:J572"/>
    <mergeCell ref="H573:J573"/>
    <mergeCell ref="H596:J596"/>
    <mergeCell ref="H597:J597"/>
    <mergeCell ref="H598:J598"/>
    <mergeCell ref="H599:J599"/>
    <mergeCell ref="H600:J600"/>
    <mergeCell ref="H601:J601"/>
    <mergeCell ref="H602:J602"/>
    <mergeCell ref="H603:J603"/>
    <mergeCell ref="H604:J604"/>
    <mergeCell ref="H605:J605"/>
    <mergeCell ref="H606:J606"/>
    <mergeCell ref="H585:J585"/>
    <mergeCell ref="H586:J586"/>
    <mergeCell ref="H587:J587"/>
    <mergeCell ref="H588:J588"/>
    <mergeCell ref="H589:J589"/>
    <mergeCell ref="H590:J590"/>
    <mergeCell ref="H591:J591"/>
    <mergeCell ref="H592:J592"/>
    <mergeCell ref="H593:J593"/>
    <mergeCell ref="H594:J594"/>
    <mergeCell ref="H595:J595"/>
    <mergeCell ref="H618:J618"/>
    <mergeCell ref="H619:J619"/>
    <mergeCell ref="H620:J620"/>
    <mergeCell ref="H621:J621"/>
    <mergeCell ref="H622:J622"/>
    <mergeCell ref="H623:J623"/>
    <mergeCell ref="H624:J624"/>
    <mergeCell ref="H625:J625"/>
    <mergeCell ref="H626:J626"/>
    <mergeCell ref="H627:J627"/>
    <mergeCell ref="H628:J628"/>
    <mergeCell ref="H607:J607"/>
    <mergeCell ref="H608:J608"/>
    <mergeCell ref="H609:J609"/>
    <mergeCell ref="H610:J610"/>
    <mergeCell ref="H611:J611"/>
    <mergeCell ref="H612:J612"/>
    <mergeCell ref="H613:J613"/>
    <mergeCell ref="H614:J614"/>
    <mergeCell ref="H615:J615"/>
    <mergeCell ref="H616:J616"/>
    <mergeCell ref="H617:J617"/>
    <mergeCell ref="H640:J640"/>
    <mergeCell ref="H641:J641"/>
    <mergeCell ref="H642:J642"/>
    <mergeCell ref="H643:J643"/>
    <mergeCell ref="H644:J644"/>
    <mergeCell ref="H645:J645"/>
    <mergeCell ref="H646:J646"/>
    <mergeCell ref="H647:J647"/>
    <mergeCell ref="H648:J648"/>
    <mergeCell ref="H649:J649"/>
    <mergeCell ref="H650:J650"/>
    <mergeCell ref="H629:J629"/>
    <mergeCell ref="H630:J630"/>
    <mergeCell ref="H631:J631"/>
    <mergeCell ref="H632:J632"/>
    <mergeCell ref="H633:J633"/>
    <mergeCell ref="H634:J634"/>
    <mergeCell ref="H635:J635"/>
    <mergeCell ref="H636:J636"/>
    <mergeCell ref="H637:J637"/>
    <mergeCell ref="H638:J638"/>
    <mergeCell ref="H639:J639"/>
    <mergeCell ref="H662:J662"/>
    <mergeCell ref="H663:J663"/>
    <mergeCell ref="H664:J664"/>
    <mergeCell ref="H665:J665"/>
    <mergeCell ref="H666:J666"/>
    <mergeCell ref="H667:J667"/>
    <mergeCell ref="H668:J668"/>
    <mergeCell ref="H669:J669"/>
    <mergeCell ref="H670:J670"/>
    <mergeCell ref="H671:J671"/>
    <mergeCell ref="H672:J672"/>
    <mergeCell ref="H651:J651"/>
    <mergeCell ref="H652:J652"/>
    <mergeCell ref="H653:J653"/>
    <mergeCell ref="H654:J654"/>
    <mergeCell ref="H655:J655"/>
    <mergeCell ref="H656:J656"/>
    <mergeCell ref="H657:J657"/>
    <mergeCell ref="H658:J658"/>
    <mergeCell ref="H659:J659"/>
    <mergeCell ref="H660:J660"/>
    <mergeCell ref="H661:J661"/>
    <mergeCell ref="H684:J684"/>
    <mergeCell ref="H685:J685"/>
    <mergeCell ref="H686:J686"/>
    <mergeCell ref="H687:J687"/>
    <mergeCell ref="H688:J688"/>
    <mergeCell ref="H689:J689"/>
    <mergeCell ref="H690:J690"/>
    <mergeCell ref="H691:J691"/>
    <mergeCell ref="H692:J692"/>
    <mergeCell ref="H693:J693"/>
    <mergeCell ref="H694:J694"/>
    <mergeCell ref="H673:J673"/>
    <mergeCell ref="H674:J674"/>
    <mergeCell ref="H675:J675"/>
    <mergeCell ref="H676:J676"/>
    <mergeCell ref="H677:J677"/>
    <mergeCell ref="H678:J678"/>
    <mergeCell ref="H679:J679"/>
    <mergeCell ref="H680:J680"/>
    <mergeCell ref="H681:J681"/>
    <mergeCell ref="H682:J682"/>
    <mergeCell ref="H683:J683"/>
    <mergeCell ref="H706:J706"/>
    <mergeCell ref="H707:J707"/>
    <mergeCell ref="H708:J708"/>
    <mergeCell ref="H709:J709"/>
    <mergeCell ref="H710:J710"/>
    <mergeCell ref="H711:J711"/>
    <mergeCell ref="H712:J712"/>
    <mergeCell ref="H713:J713"/>
    <mergeCell ref="H714:J714"/>
    <mergeCell ref="H715:J715"/>
    <mergeCell ref="H716:J716"/>
    <mergeCell ref="H695:J695"/>
    <mergeCell ref="H696:J696"/>
    <mergeCell ref="H697:J697"/>
    <mergeCell ref="H698:J698"/>
    <mergeCell ref="H699:J699"/>
    <mergeCell ref="H700:J700"/>
    <mergeCell ref="H701:J701"/>
    <mergeCell ref="H702:J702"/>
    <mergeCell ref="H703:J703"/>
    <mergeCell ref="H704:J704"/>
    <mergeCell ref="H705:J705"/>
    <mergeCell ref="H728:J728"/>
    <mergeCell ref="H729:J729"/>
    <mergeCell ref="H730:J730"/>
    <mergeCell ref="H731:J731"/>
    <mergeCell ref="H732:J732"/>
    <mergeCell ref="H733:J733"/>
    <mergeCell ref="H734:J734"/>
    <mergeCell ref="H735:J735"/>
    <mergeCell ref="H736:J736"/>
    <mergeCell ref="H737:J737"/>
    <mergeCell ref="H738:J738"/>
    <mergeCell ref="H717:J717"/>
    <mergeCell ref="H718:J718"/>
    <mergeCell ref="H719:J719"/>
    <mergeCell ref="H720:J720"/>
    <mergeCell ref="H721:J721"/>
    <mergeCell ref="H722:J722"/>
    <mergeCell ref="H723:J723"/>
    <mergeCell ref="H724:J724"/>
    <mergeCell ref="H725:J725"/>
    <mergeCell ref="H726:J726"/>
    <mergeCell ref="H727:J727"/>
    <mergeCell ref="H750:J750"/>
    <mergeCell ref="H751:J751"/>
    <mergeCell ref="H752:J752"/>
    <mergeCell ref="H753:J753"/>
    <mergeCell ref="H754:J754"/>
    <mergeCell ref="H755:J755"/>
    <mergeCell ref="H756:J756"/>
    <mergeCell ref="H757:J757"/>
    <mergeCell ref="H758:J758"/>
    <mergeCell ref="H759:J759"/>
    <mergeCell ref="H760:J760"/>
    <mergeCell ref="H739:J739"/>
    <mergeCell ref="H740:J740"/>
    <mergeCell ref="H741:J741"/>
    <mergeCell ref="H742:J742"/>
    <mergeCell ref="H743:J743"/>
    <mergeCell ref="H744:J744"/>
    <mergeCell ref="H745:J745"/>
    <mergeCell ref="H746:J746"/>
    <mergeCell ref="H747:J747"/>
    <mergeCell ref="H748:J748"/>
    <mergeCell ref="H749:J749"/>
    <mergeCell ref="H772:J772"/>
    <mergeCell ref="H773:J773"/>
    <mergeCell ref="H774:J774"/>
    <mergeCell ref="H775:J775"/>
    <mergeCell ref="H776:J776"/>
    <mergeCell ref="H777:J777"/>
    <mergeCell ref="H778:J778"/>
    <mergeCell ref="H779:J779"/>
    <mergeCell ref="H780:J780"/>
    <mergeCell ref="H781:J781"/>
    <mergeCell ref="H782:J782"/>
    <mergeCell ref="H761:J761"/>
    <mergeCell ref="H762:J762"/>
    <mergeCell ref="H763:J763"/>
    <mergeCell ref="H764:J764"/>
    <mergeCell ref="H765:J765"/>
    <mergeCell ref="H766:J766"/>
    <mergeCell ref="H767:J767"/>
    <mergeCell ref="H768:J768"/>
    <mergeCell ref="H769:J769"/>
    <mergeCell ref="H770:J770"/>
    <mergeCell ref="H771:J771"/>
    <mergeCell ref="H794:J794"/>
    <mergeCell ref="H795:J795"/>
    <mergeCell ref="H796:J796"/>
    <mergeCell ref="H797:J797"/>
    <mergeCell ref="H798:J798"/>
    <mergeCell ref="H799:J799"/>
    <mergeCell ref="H800:J800"/>
    <mergeCell ref="H801:J801"/>
    <mergeCell ref="H802:J802"/>
    <mergeCell ref="H803:J803"/>
    <mergeCell ref="H804:J804"/>
    <mergeCell ref="H783:J783"/>
    <mergeCell ref="H784:J784"/>
    <mergeCell ref="H785:J785"/>
    <mergeCell ref="H786:J786"/>
    <mergeCell ref="H787:J787"/>
    <mergeCell ref="H788:J788"/>
    <mergeCell ref="H789:J789"/>
    <mergeCell ref="H790:J790"/>
    <mergeCell ref="H791:J791"/>
    <mergeCell ref="H792:J792"/>
    <mergeCell ref="H793:J793"/>
    <mergeCell ref="H816:J816"/>
    <mergeCell ref="H817:J817"/>
    <mergeCell ref="H818:J818"/>
    <mergeCell ref="H819:J819"/>
    <mergeCell ref="H820:J820"/>
    <mergeCell ref="H821:J821"/>
    <mergeCell ref="H822:J822"/>
    <mergeCell ref="H823:J823"/>
    <mergeCell ref="H824:J824"/>
    <mergeCell ref="H825:J825"/>
    <mergeCell ref="H826:J826"/>
    <mergeCell ref="H805:J805"/>
    <mergeCell ref="H806:J806"/>
    <mergeCell ref="H807:J807"/>
    <mergeCell ref="H808:J808"/>
    <mergeCell ref="H809:J809"/>
    <mergeCell ref="H810:J810"/>
    <mergeCell ref="H811:J811"/>
    <mergeCell ref="H812:J812"/>
    <mergeCell ref="H813:J813"/>
    <mergeCell ref="H814:J814"/>
    <mergeCell ref="H815:J815"/>
    <mergeCell ref="H838:J838"/>
    <mergeCell ref="H839:J839"/>
    <mergeCell ref="H840:J840"/>
    <mergeCell ref="H841:J841"/>
    <mergeCell ref="H842:J842"/>
    <mergeCell ref="H843:J843"/>
    <mergeCell ref="H844:J844"/>
    <mergeCell ref="H845:J845"/>
    <mergeCell ref="H846:J846"/>
    <mergeCell ref="H847:J847"/>
    <mergeCell ref="H848:J848"/>
    <mergeCell ref="H827:J827"/>
    <mergeCell ref="H828:J828"/>
    <mergeCell ref="H829:J829"/>
    <mergeCell ref="H830:J830"/>
    <mergeCell ref="H831:J831"/>
    <mergeCell ref="H832:J832"/>
    <mergeCell ref="H833:J833"/>
    <mergeCell ref="H834:J834"/>
    <mergeCell ref="H835:J835"/>
    <mergeCell ref="H836:J836"/>
    <mergeCell ref="H837:J837"/>
    <mergeCell ref="H860:J860"/>
    <mergeCell ref="H861:J861"/>
    <mergeCell ref="H862:J862"/>
    <mergeCell ref="H863:J863"/>
    <mergeCell ref="H864:J864"/>
    <mergeCell ref="H865:J865"/>
    <mergeCell ref="H866:J866"/>
    <mergeCell ref="H867:J867"/>
    <mergeCell ref="H868:J868"/>
    <mergeCell ref="H869:J869"/>
    <mergeCell ref="H870:J870"/>
    <mergeCell ref="H849:J849"/>
    <mergeCell ref="H850:J850"/>
    <mergeCell ref="H851:J851"/>
    <mergeCell ref="H852:J852"/>
    <mergeCell ref="H853:J853"/>
    <mergeCell ref="H854:J854"/>
    <mergeCell ref="H855:J855"/>
    <mergeCell ref="H856:J856"/>
    <mergeCell ref="H857:J857"/>
    <mergeCell ref="H858:J858"/>
    <mergeCell ref="H859:J859"/>
    <mergeCell ref="H882:J882"/>
    <mergeCell ref="H883:J883"/>
    <mergeCell ref="H884:J884"/>
    <mergeCell ref="H885:J885"/>
    <mergeCell ref="H886:J886"/>
    <mergeCell ref="H887:J887"/>
    <mergeCell ref="H888:J888"/>
    <mergeCell ref="H889:J889"/>
    <mergeCell ref="H890:J890"/>
    <mergeCell ref="H891:J891"/>
    <mergeCell ref="H892:J892"/>
    <mergeCell ref="H871:J871"/>
    <mergeCell ref="H872:J872"/>
    <mergeCell ref="H873:J873"/>
    <mergeCell ref="H874:J874"/>
    <mergeCell ref="H875:J875"/>
    <mergeCell ref="H876:J876"/>
    <mergeCell ref="H877:J877"/>
    <mergeCell ref="H878:J878"/>
    <mergeCell ref="H879:J879"/>
    <mergeCell ref="H880:J880"/>
    <mergeCell ref="H881:J881"/>
    <mergeCell ref="H904:J904"/>
    <mergeCell ref="H905:J905"/>
    <mergeCell ref="H906:J906"/>
    <mergeCell ref="H907:J907"/>
    <mergeCell ref="H908:J908"/>
    <mergeCell ref="H909:J909"/>
    <mergeCell ref="H910:J910"/>
    <mergeCell ref="H911:J911"/>
    <mergeCell ref="H912:J912"/>
    <mergeCell ref="H913:J913"/>
    <mergeCell ref="H914:J914"/>
    <mergeCell ref="H893:J893"/>
    <mergeCell ref="H894:J894"/>
    <mergeCell ref="H895:J895"/>
    <mergeCell ref="H896:J896"/>
    <mergeCell ref="H897:J897"/>
    <mergeCell ref="H898:J898"/>
    <mergeCell ref="H899:J899"/>
    <mergeCell ref="H900:J900"/>
    <mergeCell ref="H901:J901"/>
    <mergeCell ref="H902:J902"/>
    <mergeCell ref="H903:J903"/>
    <mergeCell ref="H926:J926"/>
    <mergeCell ref="H927:J927"/>
    <mergeCell ref="H928:J928"/>
    <mergeCell ref="H929:J929"/>
    <mergeCell ref="H930:J930"/>
    <mergeCell ref="H931:J931"/>
    <mergeCell ref="H932:J932"/>
    <mergeCell ref="H933:J933"/>
    <mergeCell ref="H934:J934"/>
    <mergeCell ref="H935:J935"/>
    <mergeCell ref="H936:J936"/>
    <mergeCell ref="H915:J915"/>
    <mergeCell ref="H916:J916"/>
    <mergeCell ref="H917:J917"/>
    <mergeCell ref="H918:J918"/>
    <mergeCell ref="H919:J919"/>
    <mergeCell ref="H920:J920"/>
    <mergeCell ref="H921:J921"/>
    <mergeCell ref="H922:J922"/>
    <mergeCell ref="H923:J923"/>
    <mergeCell ref="H924:J924"/>
    <mergeCell ref="H925:J925"/>
    <mergeCell ref="H948:J948"/>
    <mergeCell ref="H949:J949"/>
    <mergeCell ref="H950:J950"/>
    <mergeCell ref="H951:J951"/>
    <mergeCell ref="H952:J952"/>
    <mergeCell ref="H953:J953"/>
    <mergeCell ref="H954:J954"/>
    <mergeCell ref="H955:J955"/>
    <mergeCell ref="H956:J956"/>
    <mergeCell ref="H957:J957"/>
    <mergeCell ref="H958:J958"/>
    <mergeCell ref="H937:J937"/>
    <mergeCell ref="H938:J938"/>
    <mergeCell ref="H939:J939"/>
    <mergeCell ref="H940:J940"/>
    <mergeCell ref="H941:J941"/>
    <mergeCell ref="H942:J942"/>
    <mergeCell ref="H943:J943"/>
    <mergeCell ref="H944:J944"/>
    <mergeCell ref="H945:J945"/>
    <mergeCell ref="H946:J946"/>
    <mergeCell ref="H947:J947"/>
    <mergeCell ref="H970:J970"/>
    <mergeCell ref="H971:J971"/>
    <mergeCell ref="H972:J972"/>
    <mergeCell ref="H973:J973"/>
    <mergeCell ref="H974:J974"/>
    <mergeCell ref="H975:J975"/>
    <mergeCell ref="H976:J976"/>
    <mergeCell ref="H977:J977"/>
    <mergeCell ref="H978:J978"/>
    <mergeCell ref="H979:J979"/>
    <mergeCell ref="H980:J980"/>
    <mergeCell ref="H959:J959"/>
    <mergeCell ref="H960:J960"/>
    <mergeCell ref="H961:J961"/>
    <mergeCell ref="H962:J962"/>
    <mergeCell ref="H963:J963"/>
    <mergeCell ref="H964:J964"/>
    <mergeCell ref="H965:J965"/>
    <mergeCell ref="H966:J966"/>
    <mergeCell ref="H967:J967"/>
    <mergeCell ref="H968:J968"/>
    <mergeCell ref="H969:J969"/>
    <mergeCell ref="H992:J992"/>
    <mergeCell ref="H993:J993"/>
    <mergeCell ref="H994:J994"/>
    <mergeCell ref="H995:J995"/>
    <mergeCell ref="H996:J996"/>
    <mergeCell ref="H997:J997"/>
    <mergeCell ref="H998:J998"/>
    <mergeCell ref="H999:J999"/>
    <mergeCell ref="H1000:J1000"/>
    <mergeCell ref="H1001:J1001"/>
    <mergeCell ref="H1002:J1002"/>
    <mergeCell ref="H981:J981"/>
    <mergeCell ref="H982:J982"/>
    <mergeCell ref="H983:J983"/>
    <mergeCell ref="H984:J984"/>
    <mergeCell ref="H985:J985"/>
    <mergeCell ref="H986:J986"/>
    <mergeCell ref="H987:J987"/>
    <mergeCell ref="H988:J988"/>
    <mergeCell ref="H989:J989"/>
    <mergeCell ref="H990:J990"/>
    <mergeCell ref="H991:J991"/>
    <mergeCell ref="H1014:J1014"/>
    <mergeCell ref="H1015:J1015"/>
    <mergeCell ref="H1016:J1016"/>
    <mergeCell ref="H1017:J1017"/>
    <mergeCell ref="H1018:J1018"/>
    <mergeCell ref="H1019:J1019"/>
    <mergeCell ref="H1020:J1020"/>
    <mergeCell ref="H1021:J1021"/>
    <mergeCell ref="H1022:J1022"/>
    <mergeCell ref="H1023:J1023"/>
    <mergeCell ref="H1024:J1024"/>
    <mergeCell ref="H1003:J1003"/>
    <mergeCell ref="H1004:J1004"/>
    <mergeCell ref="H1005:J1005"/>
    <mergeCell ref="H1006:J1006"/>
    <mergeCell ref="H1007:J1007"/>
    <mergeCell ref="H1008:J1008"/>
    <mergeCell ref="H1009:J1009"/>
    <mergeCell ref="H1010:J1010"/>
    <mergeCell ref="H1011:J1011"/>
    <mergeCell ref="H1012:J1012"/>
    <mergeCell ref="H1013:J1013"/>
    <mergeCell ref="H1036:J1036"/>
    <mergeCell ref="H1037:J1037"/>
    <mergeCell ref="H1038:J1038"/>
    <mergeCell ref="H1039:J1039"/>
    <mergeCell ref="H1040:J1040"/>
    <mergeCell ref="H1041:J1041"/>
    <mergeCell ref="H1042:J1042"/>
    <mergeCell ref="H1043:J1043"/>
    <mergeCell ref="H1044:J1044"/>
    <mergeCell ref="H1045:J1045"/>
    <mergeCell ref="H1046:J1046"/>
    <mergeCell ref="H1025:J1025"/>
    <mergeCell ref="H1026:J1026"/>
    <mergeCell ref="H1027:J1027"/>
    <mergeCell ref="H1028:J1028"/>
    <mergeCell ref="H1029:J1029"/>
    <mergeCell ref="H1030:J1030"/>
    <mergeCell ref="H1031:J1031"/>
    <mergeCell ref="H1032:J1032"/>
    <mergeCell ref="H1033:J1033"/>
    <mergeCell ref="H1034:J1034"/>
    <mergeCell ref="H1035:J1035"/>
    <mergeCell ref="H1058:J1058"/>
    <mergeCell ref="H1059:J1059"/>
    <mergeCell ref="H1060:J1060"/>
    <mergeCell ref="H1061:J1061"/>
    <mergeCell ref="H1062:J1062"/>
    <mergeCell ref="H1063:J1063"/>
    <mergeCell ref="H1064:J1064"/>
    <mergeCell ref="H1065:J1065"/>
    <mergeCell ref="H1066:J1066"/>
    <mergeCell ref="H1067:J1067"/>
    <mergeCell ref="H1068:J1068"/>
    <mergeCell ref="H1047:J1047"/>
    <mergeCell ref="H1048:J1048"/>
    <mergeCell ref="H1049:J1049"/>
    <mergeCell ref="H1050:J1050"/>
    <mergeCell ref="H1051:J1051"/>
    <mergeCell ref="H1052:J1052"/>
    <mergeCell ref="H1053:J1053"/>
    <mergeCell ref="H1054:J1054"/>
    <mergeCell ref="H1055:J1055"/>
    <mergeCell ref="H1056:J1056"/>
    <mergeCell ref="H1057:J1057"/>
    <mergeCell ref="H1080:J1080"/>
    <mergeCell ref="H1081:J1081"/>
    <mergeCell ref="H1082:J1082"/>
    <mergeCell ref="H1083:J1083"/>
    <mergeCell ref="H1084:J1084"/>
    <mergeCell ref="H1085:J1085"/>
    <mergeCell ref="H1086:J1086"/>
    <mergeCell ref="H1087:J1087"/>
    <mergeCell ref="H1088:J1088"/>
    <mergeCell ref="H1089:J1089"/>
    <mergeCell ref="H1090:J1090"/>
    <mergeCell ref="H1069:J1069"/>
    <mergeCell ref="H1070:J1070"/>
    <mergeCell ref="H1071:J1071"/>
    <mergeCell ref="H1072:J1072"/>
    <mergeCell ref="H1073:J1073"/>
    <mergeCell ref="H1074:J1074"/>
    <mergeCell ref="H1075:J1075"/>
    <mergeCell ref="H1076:J1076"/>
    <mergeCell ref="H1077:J1077"/>
    <mergeCell ref="H1078:J1078"/>
    <mergeCell ref="H1079:J1079"/>
    <mergeCell ref="H1102:J1102"/>
    <mergeCell ref="H1103:J1103"/>
    <mergeCell ref="H1104:J1104"/>
    <mergeCell ref="H1105:J1105"/>
    <mergeCell ref="H1106:J1106"/>
    <mergeCell ref="H1107:J1107"/>
    <mergeCell ref="H1108:J1108"/>
    <mergeCell ref="H1109:J1109"/>
    <mergeCell ref="H1110:J1110"/>
    <mergeCell ref="H1111:J1111"/>
    <mergeCell ref="H1112:J1112"/>
    <mergeCell ref="H1091:J1091"/>
    <mergeCell ref="H1092:J1092"/>
    <mergeCell ref="H1093:J1093"/>
    <mergeCell ref="H1094:J1094"/>
    <mergeCell ref="H1095:J1095"/>
    <mergeCell ref="H1096:J1096"/>
    <mergeCell ref="H1097:J1097"/>
    <mergeCell ref="H1098:J1098"/>
    <mergeCell ref="H1099:J1099"/>
    <mergeCell ref="H1100:J1100"/>
    <mergeCell ref="H1101:J1101"/>
    <mergeCell ref="H1124:J1124"/>
    <mergeCell ref="H1125:J1125"/>
    <mergeCell ref="H1126:J1126"/>
    <mergeCell ref="H1127:J1127"/>
    <mergeCell ref="H1128:J1128"/>
    <mergeCell ref="H1129:J1129"/>
    <mergeCell ref="H1130:J1130"/>
    <mergeCell ref="H1131:J1131"/>
    <mergeCell ref="H1132:J1132"/>
    <mergeCell ref="H1133:J1133"/>
    <mergeCell ref="H1134:J1134"/>
    <mergeCell ref="H1113:J1113"/>
    <mergeCell ref="H1114:J1114"/>
    <mergeCell ref="H1115:J1115"/>
    <mergeCell ref="H1116:J1116"/>
    <mergeCell ref="H1117:J1117"/>
    <mergeCell ref="H1118:J1118"/>
    <mergeCell ref="H1119:J1119"/>
    <mergeCell ref="H1120:J1120"/>
    <mergeCell ref="H1121:J1121"/>
    <mergeCell ref="H1122:J1122"/>
    <mergeCell ref="H1123:J1123"/>
    <mergeCell ref="H1146:J1146"/>
    <mergeCell ref="H1147:J1147"/>
    <mergeCell ref="H1148:J1148"/>
    <mergeCell ref="H1149:J1149"/>
    <mergeCell ref="H1150:J1150"/>
    <mergeCell ref="H1151:J1151"/>
    <mergeCell ref="H1152:J1152"/>
    <mergeCell ref="H1153:J1153"/>
    <mergeCell ref="H1154:J1154"/>
    <mergeCell ref="H1155:J1155"/>
    <mergeCell ref="H1156:J1156"/>
    <mergeCell ref="H1135:J1135"/>
    <mergeCell ref="H1136:J1136"/>
    <mergeCell ref="H1137:J1137"/>
    <mergeCell ref="H1138:J1138"/>
    <mergeCell ref="H1139:J1139"/>
    <mergeCell ref="H1140:J1140"/>
    <mergeCell ref="H1141:J1141"/>
    <mergeCell ref="H1142:J1142"/>
    <mergeCell ref="H1143:J1143"/>
    <mergeCell ref="H1144:J1144"/>
    <mergeCell ref="H1145:J1145"/>
    <mergeCell ref="H1168:J1168"/>
    <mergeCell ref="H1169:J1169"/>
    <mergeCell ref="H1170:J1170"/>
    <mergeCell ref="H1171:J1171"/>
    <mergeCell ref="H1172:J1172"/>
    <mergeCell ref="H1173:J1173"/>
    <mergeCell ref="H1174:J1174"/>
    <mergeCell ref="H1175:J1175"/>
    <mergeCell ref="H1176:J1176"/>
    <mergeCell ref="H1177:J1177"/>
    <mergeCell ref="H1178:J1178"/>
    <mergeCell ref="H1157:J1157"/>
    <mergeCell ref="H1158:J1158"/>
    <mergeCell ref="H1159:J1159"/>
    <mergeCell ref="H1160:J1160"/>
    <mergeCell ref="H1161:J1161"/>
    <mergeCell ref="H1162:J1162"/>
    <mergeCell ref="H1163:J1163"/>
    <mergeCell ref="H1164:J1164"/>
    <mergeCell ref="H1165:J1165"/>
    <mergeCell ref="H1166:J1166"/>
    <mergeCell ref="H1167:J1167"/>
    <mergeCell ref="H1190:J1190"/>
    <mergeCell ref="H1191:J1191"/>
    <mergeCell ref="H1192:J1192"/>
    <mergeCell ref="H1193:J1193"/>
    <mergeCell ref="H1194:J1194"/>
    <mergeCell ref="H1195:J1195"/>
    <mergeCell ref="H1196:J1196"/>
    <mergeCell ref="H1197:J1197"/>
    <mergeCell ref="H1198:J1198"/>
    <mergeCell ref="H1199:J1199"/>
    <mergeCell ref="H1200:J1200"/>
    <mergeCell ref="H1179:J1179"/>
    <mergeCell ref="H1180:J1180"/>
    <mergeCell ref="H1181:J1181"/>
    <mergeCell ref="H1182:J1182"/>
    <mergeCell ref="H1183:J1183"/>
    <mergeCell ref="H1184:J1184"/>
    <mergeCell ref="H1185:J1185"/>
    <mergeCell ref="H1186:J1186"/>
    <mergeCell ref="H1187:J1187"/>
    <mergeCell ref="H1188:J1188"/>
    <mergeCell ref="H1189:J1189"/>
    <mergeCell ref="H1212:J1212"/>
    <mergeCell ref="H1213:J1213"/>
    <mergeCell ref="H1214:J1214"/>
    <mergeCell ref="H1215:J1215"/>
    <mergeCell ref="H1216:J1216"/>
    <mergeCell ref="H1217:J1217"/>
    <mergeCell ref="H1218:J1218"/>
    <mergeCell ref="H1219:J1219"/>
    <mergeCell ref="H1220:J1220"/>
    <mergeCell ref="H1221:J1221"/>
    <mergeCell ref="H1222:J1222"/>
    <mergeCell ref="H1201:J1201"/>
    <mergeCell ref="H1202:J1202"/>
    <mergeCell ref="H1203:J1203"/>
    <mergeCell ref="H1204:J1204"/>
    <mergeCell ref="H1205:J1205"/>
    <mergeCell ref="H1206:J1206"/>
    <mergeCell ref="H1207:J1207"/>
    <mergeCell ref="H1208:J1208"/>
    <mergeCell ref="H1209:J1209"/>
    <mergeCell ref="H1210:J1210"/>
    <mergeCell ref="H1211:J1211"/>
    <mergeCell ref="H1234:J1234"/>
    <mergeCell ref="H1235:J1235"/>
    <mergeCell ref="H1236:J1236"/>
    <mergeCell ref="H1237:J1237"/>
    <mergeCell ref="H1238:J1238"/>
    <mergeCell ref="H1239:J1239"/>
    <mergeCell ref="H1240:J1240"/>
    <mergeCell ref="H1241:J1241"/>
    <mergeCell ref="H1242:J1242"/>
    <mergeCell ref="H1243:J1243"/>
    <mergeCell ref="H1244:J1244"/>
    <mergeCell ref="H1223:J1223"/>
    <mergeCell ref="H1224:J1224"/>
    <mergeCell ref="H1225:J1225"/>
    <mergeCell ref="H1226:J1226"/>
    <mergeCell ref="H1227:J1227"/>
    <mergeCell ref="H1228:J1228"/>
    <mergeCell ref="H1229:J1229"/>
    <mergeCell ref="H1230:J1230"/>
    <mergeCell ref="H1231:J1231"/>
    <mergeCell ref="H1232:J1232"/>
    <mergeCell ref="H1233:J1233"/>
    <mergeCell ref="H1256:J1256"/>
    <mergeCell ref="H1257:J1257"/>
    <mergeCell ref="H1258:J1258"/>
    <mergeCell ref="H1259:J1259"/>
    <mergeCell ref="H1260:J1260"/>
    <mergeCell ref="H1261:J1261"/>
    <mergeCell ref="H1262:J1262"/>
    <mergeCell ref="H1263:J1263"/>
    <mergeCell ref="H1264:J1264"/>
    <mergeCell ref="H1265:J1265"/>
    <mergeCell ref="H1266:J1266"/>
    <mergeCell ref="H1245:J1245"/>
    <mergeCell ref="H1246:J1246"/>
    <mergeCell ref="H1247:J1247"/>
    <mergeCell ref="H1248:J1248"/>
    <mergeCell ref="H1249:J1249"/>
    <mergeCell ref="H1250:J1250"/>
    <mergeCell ref="H1251:J1251"/>
    <mergeCell ref="H1252:J1252"/>
    <mergeCell ref="H1253:J1253"/>
    <mergeCell ref="H1254:J1254"/>
    <mergeCell ref="H1255:J1255"/>
    <mergeCell ref="H1278:J1278"/>
    <mergeCell ref="H1279:J1279"/>
    <mergeCell ref="H1280:J1280"/>
    <mergeCell ref="H1281:J1281"/>
    <mergeCell ref="H1282:J1282"/>
    <mergeCell ref="H1283:J1283"/>
    <mergeCell ref="H1284:J1284"/>
    <mergeCell ref="H1285:J1285"/>
    <mergeCell ref="H1286:J1286"/>
    <mergeCell ref="H1287:J1287"/>
    <mergeCell ref="H1288:J1288"/>
    <mergeCell ref="H1267:J1267"/>
    <mergeCell ref="H1268:J1268"/>
    <mergeCell ref="H1269:J1269"/>
    <mergeCell ref="H1270:J1270"/>
    <mergeCell ref="H1271:J1271"/>
    <mergeCell ref="H1272:J1272"/>
    <mergeCell ref="H1273:J1273"/>
    <mergeCell ref="H1274:J1274"/>
    <mergeCell ref="H1275:J1275"/>
    <mergeCell ref="H1276:J1276"/>
    <mergeCell ref="H1277:J1277"/>
    <mergeCell ref="H1300:J1300"/>
    <mergeCell ref="H1301:J1301"/>
    <mergeCell ref="H1302:J1302"/>
    <mergeCell ref="H1303:J1303"/>
    <mergeCell ref="H1304:J1304"/>
    <mergeCell ref="H1305:J1305"/>
    <mergeCell ref="H1306:J1306"/>
    <mergeCell ref="H1307:J1307"/>
    <mergeCell ref="H1308:J1308"/>
    <mergeCell ref="H1309:J1309"/>
    <mergeCell ref="H1310:J1310"/>
    <mergeCell ref="H1289:J1289"/>
    <mergeCell ref="H1290:J1290"/>
    <mergeCell ref="H1291:J1291"/>
    <mergeCell ref="H1292:J1292"/>
    <mergeCell ref="H1293:J1293"/>
    <mergeCell ref="H1294:J1294"/>
    <mergeCell ref="H1295:J1295"/>
    <mergeCell ref="H1296:J1296"/>
    <mergeCell ref="H1297:J1297"/>
    <mergeCell ref="H1298:J1298"/>
    <mergeCell ref="H1299:J1299"/>
    <mergeCell ref="H1322:J1322"/>
    <mergeCell ref="H1323:J1323"/>
    <mergeCell ref="H1324:J1324"/>
    <mergeCell ref="H1325:J1325"/>
    <mergeCell ref="H1326:J1326"/>
    <mergeCell ref="H1327:J1327"/>
    <mergeCell ref="H1328:J1328"/>
    <mergeCell ref="H1329:J1329"/>
    <mergeCell ref="H1330:J1330"/>
    <mergeCell ref="H1331:J1331"/>
    <mergeCell ref="H1332:J1332"/>
    <mergeCell ref="H1311:J1311"/>
    <mergeCell ref="H1312:J1312"/>
    <mergeCell ref="H1313:J1313"/>
    <mergeCell ref="H1314:J1314"/>
    <mergeCell ref="H1315:J1315"/>
    <mergeCell ref="H1316:J1316"/>
    <mergeCell ref="H1317:J1317"/>
    <mergeCell ref="H1318:J1318"/>
    <mergeCell ref="H1319:J1319"/>
    <mergeCell ref="H1320:J1320"/>
    <mergeCell ref="H1321:J1321"/>
    <mergeCell ref="H1344:J1344"/>
    <mergeCell ref="H1345:J1345"/>
    <mergeCell ref="H1346:J1346"/>
    <mergeCell ref="H1347:J1347"/>
    <mergeCell ref="H1348:J1348"/>
    <mergeCell ref="H1349:J1349"/>
    <mergeCell ref="H1350:J1350"/>
    <mergeCell ref="H1351:J1351"/>
    <mergeCell ref="H1352:J1352"/>
    <mergeCell ref="H1353:J1353"/>
    <mergeCell ref="H1354:J1354"/>
    <mergeCell ref="H1333:J1333"/>
    <mergeCell ref="H1334:J1334"/>
    <mergeCell ref="H1335:J1335"/>
    <mergeCell ref="H1336:J1336"/>
    <mergeCell ref="H1337:J1337"/>
    <mergeCell ref="H1338:J1338"/>
    <mergeCell ref="H1339:J1339"/>
    <mergeCell ref="H1340:J1340"/>
    <mergeCell ref="H1341:J1341"/>
    <mergeCell ref="H1342:J1342"/>
    <mergeCell ref="H1343:J1343"/>
    <mergeCell ref="H1366:J1366"/>
    <mergeCell ref="H1367:J1367"/>
    <mergeCell ref="H1368:J1368"/>
    <mergeCell ref="H1369:J1369"/>
    <mergeCell ref="H1370:J1370"/>
    <mergeCell ref="H1371:J1371"/>
    <mergeCell ref="H1372:J1372"/>
    <mergeCell ref="H1373:J1373"/>
    <mergeCell ref="H1374:J1374"/>
    <mergeCell ref="H1375:J1375"/>
    <mergeCell ref="H1376:J1376"/>
    <mergeCell ref="H1355:J1355"/>
    <mergeCell ref="H1356:J1356"/>
    <mergeCell ref="H1357:J1357"/>
    <mergeCell ref="H1358:J1358"/>
    <mergeCell ref="H1359:J1359"/>
    <mergeCell ref="H1360:J1360"/>
    <mergeCell ref="H1361:J1361"/>
    <mergeCell ref="H1362:J1362"/>
    <mergeCell ref="H1363:J1363"/>
    <mergeCell ref="H1364:J1364"/>
    <mergeCell ref="H1365:J1365"/>
    <mergeCell ref="H1388:J1388"/>
    <mergeCell ref="H1389:J1389"/>
    <mergeCell ref="H1390:J1390"/>
    <mergeCell ref="H1391:J1391"/>
    <mergeCell ref="H1392:J1392"/>
    <mergeCell ref="H1393:J1393"/>
    <mergeCell ref="H1394:J1394"/>
    <mergeCell ref="H1395:J1395"/>
    <mergeCell ref="H1396:J1396"/>
    <mergeCell ref="H1397:J1397"/>
    <mergeCell ref="H1398:J1398"/>
    <mergeCell ref="H1377:J1377"/>
    <mergeCell ref="H1378:J1378"/>
    <mergeCell ref="H1379:J1379"/>
    <mergeCell ref="H1380:J1380"/>
    <mergeCell ref="H1381:J1381"/>
    <mergeCell ref="H1382:J1382"/>
    <mergeCell ref="H1383:J1383"/>
    <mergeCell ref="H1384:J1384"/>
    <mergeCell ref="H1385:J1385"/>
    <mergeCell ref="H1386:J1386"/>
    <mergeCell ref="H1387:J1387"/>
    <mergeCell ref="H1410:J1410"/>
    <mergeCell ref="H1411:J1411"/>
    <mergeCell ref="H1412:J1412"/>
    <mergeCell ref="H1413:J1413"/>
    <mergeCell ref="H1414:J1414"/>
    <mergeCell ref="H1415:J1415"/>
    <mergeCell ref="H1416:J1416"/>
    <mergeCell ref="H1417:J1417"/>
    <mergeCell ref="H1418:J1418"/>
    <mergeCell ref="H1419:J1419"/>
    <mergeCell ref="H1420:J1420"/>
    <mergeCell ref="H1399:J1399"/>
    <mergeCell ref="H1400:J1400"/>
    <mergeCell ref="H1401:J1401"/>
    <mergeCell ref="H1402:J1402"/>
    <mergeCell ref="H1403:J1403"/>
    <mergeCell ref="H1404:J1404"/>
    <mergeCell ref="H1405:J1405"/>
    <mergeCell ref="H1406:J1406"/>
    <mergeCell ref="H1407:J1407"/>
    <mergeCell ref="H1408:J1408"/>
    <mergeCell ref="H1409:J1409"/>
    <mergeCell ref="H1432:J1432"/>
    <mergeCell ref="H1433:J1433"/>
    <mergeCell ref="H1434:J1434"/>
    <mergeCell ref="H1435:J1435"/>
    <mergeCell ref="H1436:J1436"/>
    <mergeCell ref="H1437:J1437"/>
    <mergeCell ref="H1438:J1438"/>
    <mergeCell ref="H1439:J1439"/>
    <mergeCell ref="H1440:J1440"/>
    <mergeCell ref="H1441:J1441"/>
    <mergeCell ref="H1442:J1442"/>
    <mergeCell ref="H1421:J1421"/>
    <mergeCell ref="H1422:J1422"/>
    <mergeCell ref="H1423:J1423"/>
    <mergeCell ref="H1424:J1424"/>
    <mergeCell ref="H1425:J1425"/>
    <mergeCell ref="H1426:J1426"/>
    <mergeCell ref="H1427:J1427"/>
    <mergeCell ref="H1428:J1428"/>
    <mergeCell ref="H1429:J1429"/>
    <mergeCell ref="H1430:J1430"/>
    <mergeCell ref="H1431:J1431"/>
    <mergeCell ref="H1454:J1454"/>
    <mergeCell ref="H1455:J1455"/>
    <mergeCell ref="H1456:J1456"/>
    <mergeCell ref="H1457:J1457"/>
    <mergeCell ref="H1458:J1458"/>
    <mergeCell ref="H1459:J1459"/>
    <mergeCell ref="H1460:J1460"/>
    <mergeCell ref="H1461:J1461"/>
    <mergeCell ref="H1462:J1462"/>
    <mergeCell ref="H1463:J1463"/>
    <mergeCell ref="H1464:J1464"/>
    <mergeCell ref="H1443:J1443"/>
    <mergeCell ref="H1444:J1444"/>
    <mergeCell ref="H1445:J1445"/>
    <mergeCell ref="H1446:J1446"/>
    <mergeCell ref="H1447:J1447"/>
    <mergeCell ref="H1448:J1448"/>
    <mergeCell ref="H1449:J1449"/>
    <mergeCell ref="H1450:J1450"/>
    <mergeCell ref="H1451:J1451"/>
    <mergeCell ref="H1452:J1452"/>
    <mergeCell ref="H1453:J1453"/>
    <mergeCell ref="H1476:J1476"/>
    <mergeCell ref="H1477:J1477"/>
    <mergeCell ref="H1478:J1478"/>
    <mergeCell ref="H1479:J1479"/>
    <mergeCell ref="H1480:J1480"/>
    <mergeCell ref="H1481:J1481"/>
    <mergeCell ref="H1482:J1482"/>
    <mergeCell ref="H1483:J1483"/>
    <mergeCell ref="H1484:J1484"/>
    <mergeCell ref="H1485:J1485"/>
    <mergeCell ref="H1486:J1486"/>
    <mergeCell ref="H1465:J1465"/>
    <mergeCell ref="H1466:J1466"/>
    <mergeCell ref="H1467:J1467"/>
    <mergeCell ref="H1468:J1468"/>
    <mergeCell ref="H1469:J1469"/>
    <mergeCell ref="H1470:J1470"/>
    <mergeCell ref="H1471:J1471"/>
    <mergeCell ref="H1472:J1472"/>
    <mergeCell ref="H1473:J1473"/>
    <mergeCell ref="H1474:J1474"/>
    <mergeCell ref="H1475:J1475"/>
    <mergeCell ref="H1498:J1498"/>
    <mergeCell ref="H1499:J1499"/>
    <mergeCell ref="H1500:J1500"/>
    <mergeCell ref="H1501:J1501"/>
    <mergeCell ref="H1502:J1502"/>
    <mergeCell ref="H1503:J1503"/>
    <mergeCell ref="H1504:J1504"/>
    <mergeCell ref="H1505:J1505"/>
    <mergeCell ref="H1506:J1506"/>
    <mergeCell ref="H1507:J1507"/>
    <mergeCell ref="H1508:J1508"/>
    <mergeCell ref="H1487:J1487"/>
    <mergeCell ref="H1488:J1488"/>
    <mergeCell ref="H1489:J1489"/>
    <mergeCell ref="H1490:J1490"/>
    <mergeCell ref="H1491:J1491"/>
    <mergeCell ref="H1492:J1492"/>
    <mergeCell ref="H1493:J1493"/>
    <mergeCell ref="H1494:J1494"/>
    <mergeCell ref="H1495:J1495"/>
    <mergeCell ref="H1496:J1496"/>
    <mergeCell ref="H1497:J1497"/>
    <mergeCell ref="H1520:J1520"/>
    <mergeCell ref="H1521:J1521"/>
    <mergeCell ref="H1522:J1522"/>
    <mergeCell ref="H1523:J1523"/>
    <mergeCell ref="H1524:J1524"/>
    <mergeCell ref="H1525:J1525"/>
    <mergeCell ref="H1526:J1526"/>
    <mergeCell ref="H1527:J1527"/>
    <mergeCell ref="H1528:J1528"/>
    <mergeCell ref="H1529:J1529"/>
    <mergeCell ref="H1530:J1530"/>
    <mergeCell ref="H1509:J1509"/>
    <mergeCell ref="H1510:J1510"/>
    <mergeCell ref="H1511:J1511"/>
    <mergeCell ref="H1512:J1512"/>
    <mergeCell ref="H1513:J1513"/>
    <mergeCell ref="H1514:J1514"/>
    <mergeCell ref="H1515:J1515"/>
    <mergeCell ref="H1516:J1516"/>
    <mergeCell ref="H1517:J1517"/>
    <mergeCell ref="H1518:J1518"/>
    <mergeCell ref="H1519:J1519"/>
    <mergeCell ref="H1542:J1542"/>
    <mergeCell ref="H1543:J1543"/>
    <mergeCell ref="H1544:J1544"/>
    <mergeCell ref="H1545:J1545"/>
    <mergeCell ref="H1546:J1546"/>
    <mergeCell ref="H1547:J1547"/>
    <mergeCell ref="H1548:J1548"/>
    <mergeCell ref="H1549:J1549"/>
    <mergeCell ref="H1550:J1550"/>
    <mergeCell ref="H1551:J1551"/>
    <mergeCell ref="H1552:J1552"/>
    <mergeCell ref="H1531:J1531"/>
    <mergeCell ref="H1532:J1532"/>
    <mergeCell ref="H1533:J1533"/>
    <mergeCell ref="H1534:J1534"/>
    <mergeCell ref="H1535:J1535"/>
    <mergeCell ref="H1536:J1536"/>
    <mergeCell ref="H1537:J1537"/>
    <mergeCell ref="H1538:J1538"/>
    <mergeCell ref="H1539:J1539"/>
    <mergeCell ref="H1540:J1540"/>
    <mergeCell ref="H1541:J1541"/>
    <mergeCell ref="H1564:J1564"/>
    <mergeCell ref="H1565:J1565"/>
    <mergeCell ref="H1566:J1566"/>
    <mergeCell ref="H1567:J1567"/>
    <mergeCell ref="H1568:J1568"/>
    <mergeCell ref="H1569:J1569"/>
    <mergeCell ref="H1570:J1570"/>
    <mergeCell ref="H1571:J1571"/>
    <mergeCell ref="H1572:J1572"/>
    <mergeCell ref="H1573:J1573"/>
    <mergeCell ref="H1574:J1574"/>
    <mergeCell ref="H1553:J1553"/>
    <mergeCell ref="H1554:J1554"/>
    <mergeCell ref="H1555:J1555"/>
    <mergeCell ref="H1556:J1556"/>
    <mergeCell ref="H1557:J1557"/>
    <mergeCell ref="H1558:J1558"/>
    <mergeCell ref="H1559:J1559"/>
    <mergeCell ref="H1560:J1560"/>
    <mergeCell ref="H1561:J1561"/>
    <mergeCell ref="H1562:J1562"/>
    <mergeCell ref="H1563:J1563"/>
    <mergeCell ref="H1586:J1586"/>
    <mergeCell ref="H1587:J1587"/>
    <mergeCell ref="H1588:J1588"/>
    <mergeCell ref="H1589:J1589"/>
    <mergeCell ref="H1590:J1590"/>
    <mergeCell ref="H1591:J1591"/>
    <mergeCell ref="H1592:J1592"/>
    <mergeCell ref="H1593:J1593"/>
    <mergeCell ref="H1594:J1594"/>
    <mergeCell ref="H1595:J1595"/>
    <mergeCell ref="H1596:J1596"/>
    <mergeCell ref="H1575:J1575"/>
    <mergeCell ref="H1576:J1576"/>
    <mergeCell ref="H1577:J1577"/>
    <mergeCell ref="H1578:J1578"/>
    <mergeCell ref="H1579:J1579"/>
    <mergeCell ref="H1580:J1580"/>
    <mergeCell ref="H1581:J1581"/>
    <mergeCell ref="H1582:J1582"/>
    <mergeCell ref="H1583:J1583"/>
    <mergeCell ref="H1584:J1584"/>
    <mergeCell ref="H1585:J1585"/>
    <mergeCell ref="H1608:J1608"/>
    <mergeCell ref="H1609:J1609"/>
    <mergeCell ref="H1610:J1610"/>
    <mergeCell ref="H1611:J1611"/>
    <mergeCell ref="H1612:J1612"/>
    <mergeCell ref="H1613:J1613"/>
    <mergeCell ref="H1614:J1614"/>
    <mergeCell ref="H1615:J1615"/>
    <mergeCell ref="H1616:J1616"/>
    <mergeCell ref="H1617:J1617"/>
    <mergeCell ref="H1618:J1618"/>
    <mergeCell ref="H1597:J1597"/>
    <mergeCell ref="H1598:J1598"/>
    <mergeCell ref="H1599:J1599"/>
    <mergeCell ref="H1600:J1600"/>
    <mergeCell ref="H1601:J1601"/>
    <mergeCell ref="H1602:J1602"/>
    <mergeCell ref="H1603:J1603"/>
    <mergeCell ref="H1604:J1604"/>
    <mergeCell ref="H1605:J1605"/>
    <mergeCell ref="H1606:J1606"/>
    <mergeCell ref="H1607:J1607"/>
    <mergeCell ref="H1630:J1630"/>
    <mergeCell ref="H1631:J1631"/>
    <mergeCell ref="H1632:J1632"/>
    <mergeCell ref="H1633:J1633"/>
    <mergeCell ref="H1634:J1634"/>
    <mergeCell ref="H1635:J1635"/>
    <mergeCell ref="H1636:J1636"/>
    <mergeCell ref="H1637:J1637"/>
    <mergeCell ref="H1638:J1638"/>
    <mergeCell ref="H1639:J1639"/>
    <mergeCell ref="H1640:J1640"/>
    <mergeCell ref="H1619:J1619"/>
    <mergeCell ref="H1620:J1620"/>
    <mergeCell ref="H1621:J1621"/>
    <mergeCell ref="H1622:J1622"/>
    <mergeCell ref="H1623:J1623"/>
    <mergeCell ref="H1624:J1624"/>
    <mergeCell ref="H1625:J1625"/>
    <mergeCell ref="H1626:J1626"/>
    <mergeCell ref="H1627:J1627"/>
    <mergeCell ref="H1628:J1628"/>
    <mergeCell ref="H1629:J1629"/>
    <mergeCell ref="H1652:J1652"/>
    <mergeCell ref="H1653:J1653"/>
    <mergeCell ref="H1654:J1654"/>
    <mergeCell ref="H1655:J1655"/>
    <mergeCell ref="H1656:J1656"/>
    <mergeCell ref="H1657:J1657"/>
    <mergeCell ref="H1658:J1658"/>
    <mergeCell ref="H1659:J1659"/>
    <mergeCell ref="H1660:J1660"/>
    <mergeCell ref="H1661:J1661"/>
    <mergeCell ref="H1662:J1662"/>
    <mergeCell ref="H1641:J1641"/>
    <mergeCell ref="H1642:J1642"/>
    <mergeCell ref="H1643:J1643"/>
    <mergeCell ref="H1644:J1644"/>
    <mergeCell ref="H1645:J1645"/>
    <mergeCell ref="H1646:J1646"/>
    <mergeCell ref="H1647:J1647"/>
    <mergeCell ref="H1648:J1648"/>
    <mergeCell ref="H1649:J1649"/>
    <mergeCell ref="H1650:J1650"/>
    <mergeCell ref="H1651:J1651"/>
    <mergeCell ref="H1674:J1674"/>
    <mergeCell ref="H1675:J1675"/>
    <mergeCell ref="H1676:J1676"/>
    <mergeCell ref="H1677:J1677"/>
    <mergeCell ref="H1678:J1678"/>
    <mergeCell ref="H1679:J1679"/>
    <mergeCell ref="H1680:J1680"/>
    <mergeCell ref="H1681:J1681"/>
    <mergeCell ref="H1682:J1682"/>
    <mergeCell ref="H1683:J1683"/>
    <mergeCell ref="H1684:J1684"/>
    <mergeCell ref="H1663:J1663"/>
    <mergeCell ref="H1664:J1664"/>
    <mergeCell ref="H1665:J1665"/>
    <mergeCell ref="H1666:J1666"/>
    <mergeCell ref="H1667:J1667"/>
    <mergeCell ref="H1668:J1668"/>
    <mergeCell ref="H1669:J1669"/>
    <mergeCell ref="H1670:J1670"/>
    <mergeCell ref="H1671:J1671"/>
    <mergeCell ref="H1672:J1672"/>
    <mergeCell ref="H1673:J1673"/>
    <mergeCell ref="H1696:J1696"/>
    <mergeCell ref="H1697:J1697"/>
    <mergeCell ref="H1698:J1698"/>
    <mergeCell ref="H1699:J1699"/>
    <mergeCell ref="H1700:J1700"/>
    <mergeCell ref="H1701:J1701"/>
    <mergeCell ref="H1702:J1702"/>
    <mergeCell ref="H1703:J1703"/>
    <mergeCell ref="H1704:J1704"/>
    <mergeCell ref="H1705:J1705"/>
    <mergeCell ref="H1706:J1706"/>
    <mergeCell ref="H1685:J1685"/>
    <mergeCell ref="H1686:J1686"/>
    <mergeCell ref="H1687:J1687"/>
    <mergeCell ref="H1688:J1688"/>
    <mergeCell ref="H1689:J1689"/>
    <mergeCell ref="H1690:J1690"/>
    <mergeCell ref="H1691:J1691"/>
    <mergeCell ref="H1692:J1692"/>
    <mergeCell ref="H1693:J1693"/>
    <mergeCell ref="H1694:J1694"/>
    <mergeCell ref="H1695:J1695"/>
    <mergeCell ref="H1718:J1718"/>
    <mergeCell ref="H1719:J1719"/>
    <mergeCell ref="H1720:J1720"/>
    <mergeCell ref="H1721:J1721"/>
    <mergeCell ref="H1722:J1722"/>
    <mergeCell ref="H1723:J1723"/>
    <mergeCell ref="H1724:J1724"/>
    <mergeCell ref="H1725:J1725"/>
    <mergeCell ref="H1726:J1726"/>
    <mergeCell ref="H1727:J1727"/>
    <mergeCell ref="H1728:J1728"/>
    <mergeCell ref="H1707:J1707"/>
    <mergeCell ref="H1708:J1708"/>
    <mergeCell ref="H1709:J1709"/>
    <mergeCell ref="H1710:J1710"/>
    <mergeCell ref="H1711:J1711"/>
    <mergeCell ref="H1712:J1712"/>
    <mergeCell ref="H1713:J1713"/>
    <mergeCell ref="H1714:J1714"/>
    <mergeCell ref="H1715:J1715"/>
    <mergeCell ref="H1716:J1716"/>
    <mergeCell ref="H1717:J1717"/>
    <mergeCell ref="H1740:J1740"/>
    <mergeCell ref="H1741:J1741"/>
    <mergeCell ref="H1742:J1742"/>
    <mergeCell ref="H1743:J1743"/>
    <mergeCell ref="H1744:J1744"/>
    <mergeCell ref="H1745:J1745"/>
    <mergeCell ref="H1746:J1746"/>
    <mergeCell ref="H1747:J1747"/>
    <mergeCell ref="H1748:J1748"/>
    <mergeCell ref="H1749:J1749"/>
    <mergeCell ref="H1750:J1750"/>
    <mergeCell ref="H1729:J1729"/>
    <mergeCell ref="H1730:J1730"/>
    <mergeCell ref="H1731:J1731"/>
    <mergeCell ref="H1732:J1732"/>
    <mergeCell ref="H1733:J1733"/>
    <mergeCell ref="H1734:J1734"/>
    <mergeCell ref="H1735:J1735"/>
    <mergeCell ref="H1736:J1736"/>
    <mergeCell ref="H1737:J1737"/>
    <mergeCell ref="H1738:J1738"/>
    <mergeCell ref="H1739:J1739"/>
    <mergeCell ref="H1762:J1762"/>
    <mergeCell ref="H1763:J1763"/>
    <mergeCell ref="H1764:J1764"/>
    <mergeCell ref="H1765:J1765"/>
    <mergeCell ref="H1766:J1766"/>
    <mergeCell ref="H1767:J1767"/>
    <mergeCell ref="H1768:J1768"/>
    <mergeCell ref="H1769:J1769"/>
    <mergeCell ref="H1770:J1770"/>
    <mergeCell ref="H1771:J1771"/>
    <mergeCell ref="H1772:J1772"/>
    <mergeCell ref="H1751:J1751"/>
    <mergeCell ref="H1752:J1752"/>
    <mergeCell ref="H1753:J1753"/>
    <mergeCell ref="H1754:J1754"/>
    <mergeCell ref="H1755:J1755"/>
    <mergeCell ref="H1756:J1756"/>
    <mergeCell ref="H1757:J1757"/>
    <mergeCell ref="H1758:J1758"/>
    <mergeCell ref="H1759:J1759"/>
    <mergeCell ref="H1760:J1760"/>
    <mergeCell ref="H1761:J1761"/>
    <mergeCell ref="H1784:J1784"/>
    <mergeCell ref="H1785:J1785"/>
    <mergeCell ref="H1786:J1786"/>
    <mergeCell ref="H1787:J1787"/>
    <mergeCell ref="H1788:J1788"/>
    <mergeCell ref="H1789:J1789"/>
    <mergeCell ref="H1790:J1790"/>
    <mergeCell ref="H1791:J1791"/>
    <mergeCell ref="H1792:J1792"/>
    <mergeCell ref="H1793:J1793"/>
    <mergeCell ref="H1794:J1794"/>
    <mergeCell ref="H1773:J1773"/>
    <mergeCell ref="H1774:J1774"/>
    <mergeCell ref="H1775:J1775"/>
    <mergeCell ref="H1776:J1776"/>
    <mergeCell ref="H1777:J1777"/>
    <mergeCell ref="H1778:J1778"/>
    <mergeCell ref="H1779:J1779"/>
    <mergeCell ref="H1780:J1780"/>
    <mergeCell ref="H1781:J1781"/>
    <mergeCell ref="H1782:J1782"/>
    <mergeCell ref="H1783:J1783"/>
    <mergeCell ref="H1806:J1806"/>
    <mergeCell ref="H1807:J1807"/>
    <mergeCell ref="H1808:J1808"/>
    <mergeCell ref="H1809:J1809"/>
    <mergeCell ref="H1810:J1810"/>
    <mergeCell ref="H1811:J1811"/>
    <mergeCell ref="H1812:J1812"/>
    <mergeCell ref="H1813:J1813"/>
    <mergeCell ref="H1814:J1814"/>
    <mergeCell ref="H1815:J1815"/>
    <mergeCell ref="H1816:J1816"/>
    <mergeCell ref="H1795:J1795"/>
    <mergeCell ref="H1796:J1796"/>
    <mergeCell ref="H1797:J1797"/>
    <mergeCell ref="H1798:J1798"/>
    <mergeCell ref="H1799:J1799"/>
    <mergeCell ref="H1800:J1800"/>
    <mergeCell ref="H1801:J1801"/>
    <mergeCell ref="H1802:J1802"/>
    <mergeCell ref="H1803:J1803"/>
    <mergeCell ref="H1804:J1804"/>
    <mergeCell ref="H1805:J1805"/>
    <mergeCell ref="H1828:J1828"/>
    <mergeCell ref="H1829:J1829"/>
    <mergeCell ref="H1830:J1830"/>
    <mergeCell ref="H1831:J1831"/>
    <mergeCell ref="H1832:J1832"/>
    <mergeCell ref="H1833:J1833"/>
    <mergeCell ref="H1834:J1834"/>
    <mergeCell ref="H1835:J1835"/>
    <mergeCell ref="H1836:J1836"/>
    <mergeCell ref="H1837:J1837"/>
    <mergeCell ref="H1838:J1838"/>
    <mergeCell ref="H1817:J1817"/>
    <mergeCell ref="H1818:J1818"/>
    <mergeCell ref="H1819:J1819"/>
    <mergeCell ref="H1820:J1820"/>
    <mergeCell ref="H1821:J1821"/>
    <mergeCell ref="H1822:J1822"/>
    <mergeCell ref="H1823:J1823"/>
    <mergeCell ref="H1824:J1824"/>
    <mergeCell ref="H1825:J1825"/>
    <mergeCell ref="H1826:J1826"/>
    <mergeCell ref="H1827:J1827"/>
    <mergeCell ref="H1850:J1850"/>
    <mergeCell ref="H1851:J1851"/>
    <mergeCell ref="H1852:J1852"/>
    <mergeCell ref="H1853:J1853"/>
    <mergeCell ref="H1854:J1854"/>
    <mergeCell ref="H1855:J1855"/>
    <mergeCell ref="H1856:J1856"/>
    <mergeCell ref="H1857:J1857"/>
    <mergeCell ref="H1858:J1858"/>
    <mergeCell ref="H1859:J1859"/>
    <mergeCell ref="H1860:J1860"/>
    <mergeCell ref="H1839:J1839"/>
    <mergeCell ref="H1840:J1840"/>
    <mergeCell ref="H1841:J1841"/>
    <mergeCell ref="H1842:J1842"/>
    <mergeCell ref="H1843:J1843"/>
    <mergeCell ref="H1844:J1844"/>
    <mergeCell ref="H1845:J1845"/>
    <mergeCell ref="H1846:J1846"/>
    <mergeCell ref="H1847:J1847"/>
    <mergeCell ref="H1848:J1848"/>
    <mergeCell ref="H1849:J1849"/>
    <mergeCell ref="H1872:J1872"/>
    <mergeCell ref="H1873:J1873"/>
    <mergeCell ref="H1874:J1874"/>
    <mergeCell ref="H1875:J1875"/>
    <mergeCell ref="H1876:J1876"/>
    <mergeCell ref="H1877:J1877"/>
    <mergeCell ref="H1878:J1878"/>
    <mergeCell ref="H1879:J1879"/>
    <mergeCell ref="H1880:J1880"/>
    <mergeCell ref="H1881:J1881"/>
    <mergeCell ref="H1882:J1882"/>
    <mergeCell ref="H1861:J1861"/>
    <mergeCell ref="H1862:J1862"/>
    <mergeCell ref="H1863:J1863"/>
    <mergeCell ref="H1864:J1864"/>
    <mergeCell ref="H1865:J1865"/>
    <mergeCell ref="H1866:J1866"/>
    <mergeCell ref="H1867:J1867"/>
    <mergeCell ref="H1868:J1868"/>
    <mergeCell ref="H1869:J1869"/>
    <mergeCell ref="H1870:J1870"/>
    <mergeCell ref="H1871:J1871"/>
    <mergeCell ref="H1894:J1894"/>
    <mergeCell ref="H1895:J1895"/>
    <mergeCell ref="H1896:J1896"/>
    <mergeCell ref="H1897:J1897"/>
    <mergeCell ref="H1898:J1898"/>
    <mergeCell ref="H1899:J1899"/>
    <mergeCell ref="H1900:J1900"/>
    <mergeCell ref="H1901:J1901"/>
    <mergeCell ref="H1902:J1902"/>
    <mergeCell ref="H1903:J1903"/>
    <mergeCell ref="H1904:J1904"/>
    <mergeCell ref="H1883:J1883"/>
    <mergeCell ref="H1884:J1884"/>
    <mergeCell ref="H1885:J1885"/>
    <mergeCell ref="H1886:J1886"/>
    <mergeCell ref="H1887:J1887"/>
    <mergeCell ref="H1888:J1888"/>
    <mergeCell ref="H1889:J1889"/>
    <mergeCell ref="H1890:J1890"/>
    <mergeCell ref="H1891:J1891"/>
    <mergeCell ref="H1892:J1892"/>
    <mergeCell ref="H1893:J1893"/>
    <mergeCell ref="H1916:J1916"/>
    <mergeCell ref="H1917:J1917"/>
    <mergeCell ref="H1918:J1918"/>
    <mergeCell ref="H1919:J1919"/>
    <mergeCell ref="H1920:J1920"/>
    <mergeCell ref="H1921:J1921"/>
    <mergeCell ref="H1922:J1922"/>
    <mergeCell ref="H1923:J1923"/>
    <mergeCell ref="H1924:J1924"/>
    <mergeCell ref="H1925:J1925"/>
    <mergeCell ref="H1926:J1926"/>
    <mergeCell ref="H1905:J1905"/>
    <mergeCell ref="H1906:J1906"/>
    <mergeCell ref="H1907:J1907"/>
    <mergeCell ref="H1908:J1908"/>
    <mergeCell ref="H1909:J1909"/>
    <mergeCell ref="H1910:J1910"/>
    <mergeCell ref="H1911:J1911"/>
    <mergeCell ref="H1912:J1912"/>
    <mergeCell ref="H1913:J1913"/>
    <mergeCell ref="H1914:J1914"/>
    <mergeCell ref="H1915:J1915"/>
    <mergeCell ref="H1938:J1938"/>
    <mergeCell ref="H1939:J1939"/>
    <mergeCell ref="H1940:J1940"/>
    <mergeCell ref="H1941:J1941"/>
    <mergeCell ref="H1942:J1942"/>
    <mergeCell ref="H1943:J1943"/>
    <mergeCell ref="H1944:J1944"/>
    <mergeCell ref="H1945:J1945"/>
    <mergeCell ref="H1946:J1946"/>
    <mergeCell ref="H1947:J1947"/>
    <mergeCell ref="H1948:J1948"/>
    <mergeCell ref="H1927:J1927"/>
    <mergeCell ref="H1928:J1928"/>
    <mergeCell ref="H1929:J1929"/>
    <mergeCell ref="H1930:J1930"/>
    <mergeCell ref="H1931:J1931"/>
    <mergeCell ref="H1932:J1932"/>
    <mergeCell ref="H1933:J1933"/>
    <mergeCell ref="H1934:J1934"/>
    <mergeCell ref="H1935:J1935"/>
    <mergeCell ref="H1936:J1936"/>
    <mergeCell ref="H1937:J1937"/>
    <mergeCell ref="H1960:J1960"/>
    <mergeCell ref="H1961:J1961"/>
    <mergeCell ref="H1962:J1962"/>
    <mergeCell ref="H1963:J1963"/>
    <mergeCell ref="H1964:J1964"/>
    <mergeCell ref="H1965:J1965"/>
    <mergeCell ref="H1966:J1966"/>
    <mergeCell ref="H1967:J1967"/>
    <mergeCell ref="H1968:J1968"/>
    <mergeCell ref="H1969:J1969"/>
    <mergeCell ref="H1970:J1970"/>
    <mergeCell ref="H1949:J1949"/>
    <mergeCell ref="H1950:J1950"/>
    <mergeCell ref="H1951:J1951"/>
    <mergeCell ref="H1952:J1952"/>
    <mergeCell ref="H1953:J1953"/>
    <mergeCell ref="H1954:J1954"/>
    <mergeCell ref="H1955:J1955"/>
    <mergeCell ref="H1956:J1956"/>
    <mergeCell ref="H1957:J1957"/>
    <mergeCell ref="H1958:J1958"/>
    <mergeCell ref="H1959:J1959"/>
    <mergeCell ref="H1982:J1982"/>
    <mergeCell ref="H1983:J1983"/>
    <mergeCell ref="H1984:J1984"/>
    <mergeCell ref="H1985:J1985"/>
    <mergeCell ref="H1986:J1986"/>
    <mergeCell ref="H1987:J1987"/>
    <mergeCell ref="H1988:J1988"/>
    <mergeCell ref="H1989:J1989"/>
    <mergeCell ref="H1990:J1990"/>
    <mergeCell ref="H1991:J1991"/>
    <mergeCell ref="H1992:J1992"/>
    <mergeCell ref="H1971:J1971"/>
    <mergeCell ref="H1972:J1972"/>
    <mergeCell ref="H1973:J1973"/>
    <mergeCell ref="H1974:J1974"/>
    <mergeCell ref="H1975:J1975"/>
    <mergeCell ref="H1976:J1976"/>
    <mergeCell ref="H1977:J1977"/>
    <mergeCell ref="H1978:J1978"/>
    <mergeCell ref="H1979:J1979"/>
    <mergeCell ref="H1980:J1980"/>
    <mergeCell ref="H1981:J1981"/>
    <mergeCell ref="H2004:J2004"/>
    <mergeCell ref="H2005:J2005"/>
    <mergeCell ref="H2006:J2006"/>
    <mergeCell ref="H2007:J2007"/>
    <mergeCell ref="H2008:J2008"/>
    <mergeCell ref="H2009:J2009"/>
    <mergeCell ref="H2010:J2010"/>
    <mergeCell ref="H2011:J2011"/>
    <mergeCell ref="H2012:J2012"/>
    <mergeCell ref="H2013:J2013"/>
    <mergeCell ref="H2014:J2014"/>
    <mergeCell ref="H1993:J1993"/>
    <mergeCell ref="H1994:J1994"/>
    <mergeCell ref="H1995:J1995"/>
    <mergeCell ref="H1996:J1996"/>
    <mergeCell ref="H1997:J1997"/>
    <mergeCell ref="H1998:J1998"/>
    <mergeCell ref="H1999:J1999"/>
    <mergeCell ref="H2000:J2000"/>
    <mergeCell ref="H2001:J2001"/>
    <mergeCell ref="H2002:J2002"/>
    <mergeCell ref="H2003:J2003"/>
    <mergeCell ref="H2026:J2026"/>
    <mergeCell ref="H2027:J2027"/>
    <mergeCell ref="H2028:J2028"/>
    <mergeCell ref="H2029:J2029"/>
    <mergeCell ref="H2030:J2030"/>
    <mergeCell ref="H2031:J2031"/>
    <mergeCell ref="H2032:J2032"/>
    <mergeCell ref="H2033:J2033"/>
    <mergeCell ref="H2034:J2034"/>
    <mergeCell ref="H2035:J2035"/>
    <mergeCell ref="H2036:J2036"/>
    <mergeCell ref="H2015:J2015"/>
    <mergeCell ref="H2016:J2016"/>
    <mergeCell ref="H2017:J2017"/>
    <mergeCell ref="H2018:J2018"/>
    <mergeCell ref="H2019:J2019"/>
    <mergeCell ref="H2020:J2020"/>
    <mergeCell ref="H2021:J2021"/>
    <mergeCell ref="H2022:J2022"/>
    <mergeCell ref="H2023:J2023"/>
    <mergeCell ref="H2024:J2024"/>
    <mergeCell ref="H2025:J2025"/>
    <mergeCell ref="H2048:J2048"/>
    <mergeCell ref="H2049:J2049"/>
    <mergeCell ref="H2050:J2050"/>
    <mergeCell ref="H2051:J2051"/>
    <mergeCell ref="H2052:J2052"/>
    <mergeCell ref="H2053:J2053"/>
    <mergeCell ref="H2054:J2054"/>
    <mergeCell ref="H2055:J2055"/>
    <mergeCell ref="H2056:J2056"/>
    <mergeCell ref="H2057:J2057"/>
    <mergeCell ref="H2058:J2058"/>
    <mergeCell ref="H2037:J2037"/>
    <mergeCell ref="H2038:J2038"/>
    <mergeCell ref="H2039:J2039"/>
    <mergeCell ref="H2040:J2040"/>
    <mergeCell ref="H2041:J2041"/>
    <mergeCell ref="H2042:J2042"/>
    <mergeCell ref="H2043:J2043"/>
    <mergeCell ref="H2044:J2044"/>
    <mergeCell ref="H2045:J2045"/>
    <mergeCell ref="H2046:J2046"/>
    <mergeCell ref="H2047:J2047"/>
    <mergeCell ref="H2070:J2070"/>
    <mergeCell ref="H2071:J2071"/>
    <mergeCell ref="H2072:J2072"/>
    <mergeCell ref="H2073:J2073"/>
    <mergeCell ref="H2074:J2074"/>
    <mergeCell ref="H2075:J2075"/>
    <mergeCell ref="H2076:J2076"/>
    <mergeCell ref="H2077:J2077"/>
    <mergeCell ref="H2078:J2078"/>
    <mergeCell ref="H2079:J2079"/>
    <mergeCell ref="H2080:J2080"/>
    <mergeCell ref="H2059:J2059"/>
    <mergeCell ref="H2060:J2060"/>
    <mergeCell ref="H2061:J2061"/>
    <mergeCell ref="H2062:J2062"/>
    <mergeCell ref="H2063:J2063"/>
    <mergeCell ref="H2064:J2064"/>
    <mergeCell ref="H2065:J2065"/>
    <mergeCell ref="H2066:J2066"/>
    <mergeCell ref="H2067:J2067"/>
    <mergeCell ref="H2068:J2068"/>
    <mergeCell ref="H2069:J2069"/>
    <mergeCell ref="H2092:J2092"/>
    <mergeCell ref="H2093:J2093"/>
    <mergeCell ref="H2094:J2094"/>
    <mergeCell ref="H2095:J2095"/>
    <mergeCell ref="H2096:J2096"/>
    <mergeCell ref="H2097:J2097"/>
    <mergeCell ref="H2098:J2098"/>
    <mergeCell ref="H2099:J2099"/>
    <mergeCell ref="H2100:J2100"/>
    <mergeCell ref="H2101:J2101"/>
    <mergeCell ref="H2102:J2102"/>
    <mergeCell ref="H2081:J2081"/>
    <mergeCell ref="H2082:J2082"/>
    <mergeCell ref="H2083:J2083"/>
    <mergeCell ref="H2084:J2084"/>
    <mergeCell ref="H2085:J2085"/>
    <mergeCell ref="H2086:J2086"/>
    <mergeCell ref="H2087:J2087"/>
    <mergeCell ref="H2088:J2088"/>
    <mergeCell ref="H2089:J2089"/>
    <mergeCell ref="H2090:J2090"/>
    <mergeCell ref="H2091:J2091"/>
    <mergeCell ref="H2114:J2114"/>
    <mergeCell ref="H2115:J2115"/>
    <mergeCell ref="H2116:J2116"/>
    <mergeCell ref="H2117:J2117"/>
    <mergeCell ref="H2118:J2118"/>
    <mergeCell ref="H2119:J2119"/>
    <mergeCell ref="H2120:J2120"/>
    <mergeCell ref="H2121:J2121"/>
    <mergeCell ref="H2122:J2122"/>
    <mergeCell ref="H2123:J2123"/>
    <mergeCell ref="H2124:J2124"/>
    <mergeCell ref="H2103:J2103"/>
    <mergeCell ref="H2104:J2104"/>
    <mergeCell ref="H2105:J2105"/>
    <mergeCell ref="H2106:J2106"/>
    <mergeCell ref="H2107:J2107"/>
    <mergeCell ref="H2108:J2108"/>
    <mergeCell ref="H2109:J2109"/>
    <mergeCell ref="H2110:J2110"/>
    <mergeCell ref="H2111:J2111"/>
    <mergeCell ref="H2112:J2112"/>
    <mergeCell ref="H2113:J2113"/>
    <mergeCell ref="H2136:J2136"/>
    <mergeCell ref="H2137:J2137"/>
    <mergeCell ref="H2138:J2138"/>
    <mergeCell ref="H2139:J2139"/>
    <mergeCell ref="H2140:J2140"/>
    <mergeCell ref="H2141:J2141"/>
    <mergeCell ref="H2142:J2142"/>
    <mergeCell ref="H2143:J2143"/>
    <mergeCell ref="H2144:J2144"/>
    <mergeCell ref="H2145:J2145"/>
    <mergeCell ref="H2146:J2146"/>
    <mergeCell ref="H2125:J2125"/>
    <mergeCell ref="H2126:J2126"/>
    <mergeCell ref="H2127:J2127"/>
    <mergeCell ref="H2128:J2128"/>
    <mergeCell ref="H2129:J2129"/>
    <mergeCell ref="H2130:J2130"/>
    <mergeCell ref="H2131:J2131"/>
    <mergeCell ref="H2132:J2132"/>
    <mergeCell ref="H2133:J2133"/>
    <mergeCell ref="H2134:J2134"/>
    <mergeCell ref="H2135:J2135"/>
    <mergeCell ref="H2158:J2158"/>
    <mergeCell ref="H2159:J2159"/>
    <mergeCell ref="H2160:J2160"/>
    <mergeCell ref="H2161:J2161"/>
    <mergeCell ref="H2162:J2162"/>
    <mergeCell ref="H2163:J2163"/>
    <mergeCell ref="H2164:J2164"/>
    <mergeCell ref="H2165:J2165"/>
    <mergeCell ref="H2166:J2166"/>
    <mergeCell ref="H2167:J2167"/>
    <mergeCell ref="H2168:J2168"/>
    <mergeCell ref="H2147:J2147"/>
    <mergeCell ref="H2148:J2148"/>
    <mergeCell ref="H2149:J2149"/>
    <mergeCell ref="H2150:J2150"/>
    <mergeCell ref="H2151:J2151"/>
    <mergeCell ref="H2152:J2152"/>
    <mergeCell ref="H2153:J2153"/>
    <mergeCell ref="H2154:J2154"/>
    <mergeCell ref="H2155:J2155"/>
    <mergeCell ref="H2156:J2156"/>
    <mergeCell ref="H2157:J2157"/>
    <mergeCell ref="H2180:J2180"/>
    <mergeCell ref="H2181:J2181"/>
    <mergeCell ref="H2182:J2182"/>
    <mergeCell ref="H2183:J2183"/>
    <mergeCell ref="H2184:J2184"/>
    <mergeCell ref="H2185:J2185"/>
    <mergeCell ref="H2186:J2186"/>
    <mergeCell ref="H2187:J2187"/>
    <mergeCell ref="H2188:J2188"/>
    <mergeCell ref="H2189:J2189"/>
    <mergeCell ref="H2190:J2190"/>
    <mergeCell ref="H2169:J2169"/>
    <mergeCell ref="H2170:J2170"/>
    <mergeCell ref="H2171:J2171"/>
    <mergeCell ref="H2172:J2172"/>
    <mergeCell ref="H2173:J2173"/>
    <mergeCell ref="H2174:J2174"/>
    <mergeCell ref="H2175:J2175"/>
    <mergeCell ref="H2176:J2176"/>
    <mergeCell ref="H2177:J2177"/>
    <mergeCell ref="H2178:J2178"/>
    <mergeCell ref="H2179:J2179"/>
    <mergeCell ref="H2202:J2202"/>
    <mergeCell ref="H2203:J2203"/>
    <mergeCell ref="H2204:J2204"/>
    <mergeCell ref="H2205:J2205"/>
    <mergeCell ref="H2206:J2206"/>
    <mergeCell ref="H2207:J2207"/>
    <mergeCell ref="H2208:J2208"/>
    <mergeCell ref="H2209:J2209"/>
    <mergeCell ref="H2210:J2210"/>
    <mergeCell ref="H2211:J2211"/>
    <mergeCell ref="H2212:J2212"/>
    <mergeCell ref="H2191:J2191"/>
    <mergeCell ref="H2192:J2192"/>
    <mergeCell ref="H2193:J2193"/>
    <mergeCell ref="H2194:J2194"/>
    <mergeCell ref="H2195:J2195"/>
    <mergeCell ref="H2196:J2196"/>
    <mergeCell ref="H2197:J2197"/>
    <mergeCell ref="H2198:J2198"/>
    <mergeCell ref="H2199:J2199"/>
    <mergeCell ref="H2200:J2200"/>
    <mergeCell ref="H2201:J2201"/>
    <mergeCell ref="H2224:J2224"/>
    <mergeCell ref="H2225:J2225"/>
    <mergeCell ref="H2226:J2226"/>
    <mergeCell ref="H2227:J2227"/>
    <mergeCell ref="H2228:J2228"/>
    <mergeCell ref="H2229:J2229"/>
    <mergeCell ref="H2230:J2230"/>
    <mergeCell ref="H2231:J2231"/>
    <mergeCell ref="H2232:J2232"/>
    <mergeCell ref="H2233:J2233"/>
    <mergeCell ref="H2234:J2234"/>
    <mergeCell ref="H2213:J2213"/>
    <mergeCell ref="H2214:J2214"/>
    <mergeCell ref="H2215:J2215"/>
    <mergeCell ref="H2216:J2216"/>
    <mergeCell ref="H2217:J2217"/>
    <mergeCell ref="H2218:J2218"/>
    <mergeCell ref="H2219:J2219"/>
    <mergeCell ref="H2220:J2220"/>
    <mergeCell ref="H2221:J2221"/>
    <mergeCell ref="H2222:J2222"/>
    <mergeCell ref="H2223:J2223"/>
    <mergeCell ref="H2246:J2246"/>
    <mergeCell ref="H2247:J2247"/>
    <mergeCell ref="H2248:J2248"/>
    <mergeCell ref="H2249:J2249"/>
    <mergeCell ref="H2250:J2250"/>
    <mergeCell ref="H2251:J2251"/>
    <mergeCell ref="H2252:J2252"/>
    <mergeCell ref="H2253:J2253"/>
    <mergeCell ref="H2254:J2254"/>
    <mergeCell ref="H2255:J2255"/>
    <mergeCell ref="H2256:J2256"/>
    <mergeCell ref="H2235:J2235"/>
    <mergeCell ref="H2236:J2236"/>
    <mergeCell ref="H2237:J2237"/>
    <mergeCell ref="H2238:J2238"/>
    <mergeCell ref="H2239:J2239"/>
    <mergeCell ref="H2240:J2240"/>
    <mergeCell ref="H2241:J2241"/>
    <mergeCell ref="H2242:J2242"/>
    <mergeCell ref="H2243:J2243"/>
    <mergeCell ref="H2244:J2244"/>
    <mergeCell ref="H2245:J2245"/>
    <mergeCell ref="H2268:J2268"/>
    <mergeCell ref="H2269:J2269"/>
    <mergeCell ref="H2270:J2270"/>
    <mergeCell ref="H2271:J2271"/>
    <mergeCell ref="H2272:J2272"/>
    <mergeCell ref="H2273:J2273"/>
    <mergeCell ref="H2274:J2274"/>
    <mergeCell ref="H2275:J2275"/>
    <mergeCell ref="H2276:J2276"/>
    <mergeCell ref="H2277:J2277"/>
    <mergeCell ref="H2278:J2278"/>
    <mergeCell ref="H2257:J2257"/>
    <mergeCell ref="H2258:J2258"/>
    <mergeCell ref="H2259:J2259"/>
    <mergeCell ref="H2260:J2260"/>
    <mergeCell ref="H2261:J2261"/>
    <mergeCell ref="H2262:J2262"/>
    <mergeCell ref="H2263:J2263"/>
    <mergeCell ref="H2264:J2264"/>
    <mergeCell ref="H2265:J2265"/>
    <mergeCell ref="H2266:J2266"/>
    <mergeCell ref="H2267:J2267"/>
    <mergeCell ref="H2290:J2290"/>
    <mergeCell ref="H2291:J2291"/>
    <mergeCell ref="H2292:J2292"/>
    <mergeCell ref="H2293:J2293"/>
    <mergeCell ref="H2294:J2294"/>
    <mergeCell ref="H2295:J2295"/>
    <mergeCell ref="H2296:J2296"/>
    <mergeCell ref="H2297:J2297"/>
    <mergeCell ref="H2298:J2298"/>
    <mergeCell ref="H2299:J2299"/>
    <mergeCell ref="H2300:J2300"/>
    <mergeCell ref="H2279:J2279"/>
    <mergeCell ref="H2280:J2280"/>
    <mergeCell ref="H2281:J2281"/>
    <mergeCell ref="H2282:J2282"/>
    <mergeCell ref="H2283:J2283"/>
    <mergeCell ref="H2284:J2284"/>
    <mergeCell ref="H2285:J2285"/>
    <mergeCell ref="H2286:J2286"/>
    <mergeCell ref="H2287:J2287"/>
    <mergeCell ref="H2288:J2288"/>
    <mergeCell ref="H2289:J2289"/>
    <mergeCell ref="H2312:J2312"/>
    <mergeCell ref="H2313:J2313"/>
    <mergeCell ref="H2314:J2314"/>
    <mergeCell ref="H2315:J2315"/>
    <mergeCell ref="H2316:J2316"/>
    <mergeCell ref="H2317:J2317"/>
    <mergeCell ref="H2318:J2318"/>
    <mergeCell ref="H2319:J2319"/>
    <mergeCell ref="H2320:J2320"/>
    <mergeCell ref="H2321:J2321"/>
    <mergeCell ref="H2322:J2322"/>
    <mergeCell ref="H2301:J2301"/>
    <mergeCell ref="H2302:J2302"/>
    <mergeCell ref="H2303:J2303"/>
    <mergeCell ref="H2304:J2304"/>
    <mergeCell ref="H2305:J2305"/>
    <mergeCell ref="H2306:J2306"/>
    <mergeCell ref="H2307:J2307"/>
    <mergeCell ref="H2308:J2308"/>
    <mergeCell ref="H2309:J2309"/>
    <mergeCell ref="H2310:J2310"/>
    <mergeCell ref="H2311:J2311"/>
    <mergeCell ref="H2334:J2334"/>
    <mergeCell ref="H2335:J2335"/>
    <mergeCell ref="H2336:J2336"/>
    <mergeCell ref="H2337:J2337"/>
    <mergeCell ref="H2338:J2338"/>
    <mergeCell ref="H2339:J2339"/>
    <mergeCell ref="H2340:J2340"/>
    <mergeCell ref="H2341:J2341"/>
    <mergeCell ref="H2342:J2342"/>
    <mergeCell ref="H2343:J2343"/>
    <mergeCell ref="H2344:J2344"/>
    <mergeCell ref="H2323:J2323"/>
    <mergeCell ref="H2324:J2324"/>
    <mergeCell ref="H2325:J2325"/>
    <mergeCell ref="H2326:J2326"/>
    <mergeCell ref="H2327:J2327"/>
    <mergeCell ref="H2328:J2328"/>
    <mergeCell ref="H2329:J2329"/>
    <mergeCell ref="H2330:J2330"/>
    <mergeCell ref="H2331:J2331"/>
    <mergeCell ref="H2332:J2332"/>
    <mergeCell ref="H2333:J2333"/>
    <mergeCell ref="H2356:J2356"/>
    <mergeCell ref="H2357:J2357"/>
    <mergeCell ref="H2358:J2358"/>
    <mergeCell ref="H2359:J2359"/>
    <mergeCell ref="H2360:J2360"/>
    <mergeCell ref="H2361:J2361"/>
    <mergeCell ref="H2362:J2362"/>
    <mergeCell ref="H2363:J2363"/>
    <mergeCell ref="H2364:J2364"/>
    <mergeCell ref="H2365:J2365"/>
    <mergeCell ref="H2366:J2366"/>
    <mergeCell ref="H2345:J2345"/>
    <mergeCell ref="H2346:J2346"/>
    <mergeCell ref="H2347:J2347"/>
    <mergeCell ref="H2348:J2348"/>
    <mergeCell ref="H2349:J2349"/>
    <mergeCell ref="H2350:J2350"/>
    <mergeCell ref="H2351:J2351"/>
    <mergeCell ref="H2352:J2352"/>
    <mergeCell ref="H2353:J2353"/>
    <mergeCell ref="H2354:J2354"/>
    <mergeCell ref="H2355:J2355"/>
    <mergeCell ref="H2378:J2378"/>
    <mergeCell ref="H2379:J2379"/>
    <mergeCell ref="H2380:J2380"/>
    <mergeCell ref="H2381:J2381"/>
    <mergeCell ref="H2382:J2382"/>
    <mergeCell ref="H2383:J2383"/>
    <mergeCell ref="H2384:J2384"/>
    <mergeCell ref="H2385:J2385"/>
    <mergeCell ref="H2386:J2386"/>
    <mergeCell ref="H2387:J2387"/>
    <mergeCell ref="H2388:J2388"/>
    <mergeCell ref="H2367:J2367"/>
    <mergeCell ref="H2368:J2368"/>
    <mergeCell ref="H2369:J2369"/>
    <mergeCell ref="H2370:J2370"/>
    <mergeCell ref="H2371:J2371"/>
    <mergeCell ref="H2372:J2372"/>
    <mergeCell ref="H2373:J2373"/>
    <mergeCell ref="H2374:J2374"/>
    <mergeCell ref="H2375:J2375"/>
    <mergeCell ref="H2376:J2376"/>
    <mergeCell ref="H2377:J2377"/>
    <mergeCell ref="H2400:J2400"/>
    <mergeCell ref="H2401:J2401"/>
    <mergeCell ref="H2402:J2402"/>
    <mergeCell ref="H2403:J2403"/>
    <mergeCell ref="H2404:J2404"/>
    <mergeCell ref="H2405:J2405"/>
    <mergeCell ref="H2406:J2406"/>
    <mergeCell ref="H2407:J2407"/>
    <mergeCell ref="H2408:J2408"/>
    <mergeCell ref="H2409:J2409"/>
    <mergeCell ref="H2410:J2410"/>
    <mergeCell ref="H2389:J2389"/>
    <mergeCell ref="H2390:J2390"/>
    <mergeCell ref="H2391:J2391"/>
    <mergeCell ref="H2392:J2392"/>
    <mergeCell ref="H2393:J2393"/>
    <mergeCell ref="H2394:J2394"/>
    <mergeCell ref="H2395:J2395"/>
    <mergeCell ref="H2396:J2396"/>
    <mergeCell ref="H2397:J2397"/>
    <mergeCell ref="H2398:J2398"/>
    <mergeCell ref="H2399:J2399"/>
    <mergeCell ref="H2422:J2422"/>
    <mergeCell ref="H2423:J2423"/>
    <mergeCell ref="H2424:J2424"/>
    <mergeCell ref="H2425:J2425"/>
    <mergeCell ref="H2426:J2426"/>
    <mergeCell ref="H2427:J2427"/>
    <mergeCell ref="H2428:J2428"/>
    <mergeCell ref="H2429:J2429"/>
    <mergeCell ref="H2430:J2430"/>
    <mergeCell ref="H2431:J2431"/>
    <mergeCell ref="H2432:J2432"/>
    <mergeCell ref="H2411:J2411"/>
    <mergeCell ref="H2412:J2412"/>
    <mergeCell ref="H2413:J2413"/>
    <mergeCell ref="H2414:J2414"/>
    <mergeCell ref="H2415:J2415"/>
    <mergeCell ref="H2416:J2416"/>
    <mergeCell ref="H2417:J2417"/>
    <mergeCell ref="H2418:J2418"/>
    <mergeCell ref="H2419:J2419"/>
    <mergeCell ref="H2420:J2420"/>
    <mergeCell ref="H2421:J2421"/>
    <mergeCell ref="H2444:J2444"/>
    <mergeCell ref="H2445:J2445"/>
    <mergeCell ref="H2446:J2446"/>
    <mergeCell ref="H2447:J2447"/>
    <mergeCell ref="H2448:J2448"/>
    <mergeCell ref="H2449:J2449"/>
    <mergeCell ref="H2450:J2450"/>
    <mergeCell ref="H2451:J2451"/>
    <mergeCell ref="H2452:J2452"/>
    <mergeCell ref="H2453:J2453"/>
    <mergeCell ref="H2454:J2454"/>
    <mergeCell ref="H2433:J2433"/>
    <mergeCell ref="H2434:J2434"/>
    <mergeCell ref="H2435:J2435"/>
    <mergeCell ref="H2436:J2436"/>
    <mergeCell ref="H2437:J2437"/>
    <mergeCell ref="H2438:J2438"/>
    <mergeCell ref="H2439:J2439"/>
    <mergeCell ref="H2440:J2440"/>
    <mergeCell ref="H2441:J2441"/>
    <mergeCell ref="H2442:J2442"/>
    <mergeCell ref="H2443:J2443"/>
    <mergeCell ref="H2466:J2466"/>
    <mergeCell ref="H2467:J2467"/>
    <mergeCell ref="H2468:J2468"/>
    <mergeCell ref="H2469:J2469"/>
    <mergeCell ref="H2470:J2470"/>
    <mergeCell ref="H2471:J2471"/>
    <mergeCell ref="H2472:J2472"/>
    <mergeCell ref="H2473:J2473"/>
    <mergeCell ref="H2474:J2474"/>
    <mergeCell ref="H2475:J2475"/>
    <mergeCell ref="H2476:J2476"/>
    <mergeCell ref="H2455:J2455"/>
    <mergeCell ref="H2456:J2456"/>
    <mergeCell ref="H2457:J2457"/>
    <mergeCell ref="H2458:J2458"/>
    <mergeCell ref="H2459:J2459"/>
    <mergeCell ref="H2460:J2460"/>
    <mergeCell ref="H2461:J2461"/>
    <mergeCell ref="H2462:J2462"/>
    <mergeCell ref="H2463:J2463"/>
    <mergeCell ref="H2464:J2464"/>
    <mergeCell ref="H2465:J2465"/>
    <mergeCell ref="H2488:J2488"/>
    <mergeCell ref="H2489:J2489"/>
    <mergeCell ref="H2490:J2490"/>
    <mergeCell ref="H2491:J2491"/>
    <mergeCell ref="H2492:J2492"/>
    <mergeCell ref="H2493:J2493"/>
    <mergeCell ref="H2494:J2494"/>
    <mergeCell ref="H2495:J2495"/>
    <mergeCell ref="H2496:J2496"/>
    <mergeCell ref="H2497:J2497"/>
    <mergeCell ref="H2498:J2498"/>
    <mergeCell ref="H2477:J2477"/>
    <mergeCell ref="H2478:J2478"/>
    <mergeCell ref="H2479:J2479"/>
    <mergeCell ref="H2480:J2480"/>
    <mergeCell ref="H2481:J2481"/>
    <mergeCell ref="H2482:J2482"/>
    <mergeCell ref="H2483:J2483"/>
    <mergeCell ref="H2484:J2484"/>
    <mergeCell ref="H2485:J2485"/>
    <mergeCell ref="H2486:J2486"/>
    <mergeCell ref="H2487:J2487"/>
    <mergeCell ref="H2510:J2510"/>
    <mergeCell ref="H2511:J2511"/>
    <mergeCell ref="H2512:J2512"/>
    <mergeCell ref="H2513:J2513"/>
    <mergeCell ref="H2514:J2514"/>
    <mergeCell ref="H2515:J2515"/>
    <mergeCell ref="H2516:J2516"/>
    <mergeCell ref="H2517:J2517"/>
    <mergeCell ref="H2518:J2518"/>
    <mergeCell ref="H2519:J2519"/>
    <mergeCell ref="H2520:J2520"/>
    <mergeCell ref="H2499:J2499"/>
    <mergeCell ref="H2500:J2500"/>
    <mergeCell ref="H2501:J2501"/>
    <mergeCell ref="H2502:J2502"/>
    <mergeCell ref="H2503:J2503"/>
    <mergeCell ref="H2504:J2504"/>
    <mergeCell ref="H2505:J2505"/>
    <mergeCell ref="H2506:J2506"/>
    <mergeCell ref="H2507:J2507"/>
    <mergeCell ref="H2508:J2508"/>
    <mergeCell ref="H2509:J2509"/>
    <mergeCell ref="H2532:J2532"/>
    <mergeCell ref="H2533:J2533"/>
    <mergeCell ref="H2534:J2534"/>
    <mergeCell ref="H2535:J2535"/>
    <mergeCell ref="H2536:J2536"/>
    <mergeCell ref="H2537:J2537"/>
    <mergeCell ref="H2538:J2538"/>
    <mergeCell ref="H2539:J2539"/>
    <mergeCell ref="H2540:J2540"/>
    <mergeCell ref="H2541:J2541"/>
    <mergeCell ref="H2542:J2542"/>
    <mergeCell ref="H2521:J2521"/>
    <mergeCell ref="H2522:J2522"/>
    <mergeCell ref="H2523:J2523"/>
    <mergeCell ref="H2524:J2524"/>
    <mergeCell ref="H2525:J2525"/>
    <mergeCell ref="H2526:J2526"/>
    <mergeCell ref="H2527:J2527"/>
    <mergeCell ref="H2528:J2528"/>
    <mergeCell ref="H2529:J2529"/>
    <mergeCell ref="H2530:J2530"/>
    <mergeCell ref="H2531:J2531"/>
    <mergeCell ref="H2554:J2554"/>
    <mergeCell ref="H2555:J2555"/>
    <mergeCell ref="H2556:J2556"/>
    <mergeCell ref="H2557:J2557"/>
    <mergeCell ref="H2558:J2558"/>
    <mergeCell ref="H2559:J2559"/>
    <mergeCell ref="H2560:J2560"/>
    <mergeCell ref="H2561:J2561"/>
    <mergeCell ref="H2562:J2562"/>
    <mergeCell ref="H2563:J2563"/>
    <mergeCell ref="H2564:J2564"/>
    <mergeCell ref="H2543:J2543"/>
    <mergeCell ref="H2544:J2544"/>
    <mergeCell ref="H2545:J2545"/>
    <mergeCell ref="H2546:J2546"/>
    <mergeCell ref="H2547:J2547"/>
    <mergeCell ref="H2548:J2548"/>
    <mergeCell ref="H2549:J2549"/>
    <mergeCell ref="H2550:J2550"/>
    <mergeCell ref="H2551:J2551"/>
    <mergeCell ref="H2552:J2552"/>
    <mergeCell ref="H2553:J2553"/>
    <mergeCell ref="H2576:J2576"/>
    <mergeCell ref="H2577:J2577"/>
    <mergeCell ref="H2578:J2578"/>
    <mergeCell ref="H2579:J2579"/>
    <mergeCell ref="H2580:J2580"/>
    <mergeCell ref="H2581:J2581"/>
    <mergeCell ref="H2582:J2582"/>
    <mergeCell ref="H2583:J2583"/>
    <mergeCell ref="H2584:J2584"/>
    <mergeCell ref="H2585:J2585"/>
    <mergeCell ref="H2586:J2586"/>
    <mergeCell ref="H2565:J2565"/>
    <mergeCell ref="H2566:J2566"/>
    <mergeCell ref="H2567:J2567"/>
    <mergeCell ref="H2568:J2568"/>
    <mergeCell ref="H2569:J2569"/>
    <mergeCell ref="H2570:J2570"/>
    <mergeCell ref="H2571:J2571"/>
    <mergeCell ref="H2572:J2572"/>
    <mergeCell ref="H2573:J2573"/>
    <mergeCell ref="H2574:J2574"/>
    <mergeCell ref="H2575:J2575"/>
    <mergeCell ref="H2598:J2598"/>
    <mergeCell ref="H2599:J2599"/>
    <mergeCell ref="H2600:J2600"/>
    <mergeCell ref="H2601:J2601"/>
    <mergeCell ref="H2602:J2602"/>
    <mergeCell ref="H2603:J2603"/>
    <mergeCell ref="H2604:J2604"/>
    <mergeCell ref="H2605:J2605"/>
    <mergeCell ref="H2606:J2606"/>
    <mergeCell ref="H2607:J2607"/>
    <mergeCell ref="H2608:J2608"/>
    <mergeCell ref="H2587:J2587"/>
    <mergeCell ref="H2588:J2588"/>
    <mergeCell ref="H2589:J2589"/>
    <mergeCell ref="H2590:J2590"/>
    <mergeCell ref="H2591:J2591"/>
    <mergeCell ref="H2592:J2592"/>
    <mergeCell ref="H2593:J2593"/>
    <mergeCell ref="H2594:J2594"/>
    <mergeCell ref="H2595:J2595"/>
    <mergeCell ref="H2596:J2596"/>
    <mergeCell ref="H2597:J2597"/>
    <mergeCell ref="H2620:J2620"/>
    <mergeCell ref="H2621:J2621"/>
    <mergeCell ref="H2622:J2622"/>
    <mergeCell ref="H2623:J2623"/>
    <mergeCell ref="H2624:J2624"/>
    <mergeCell ref="H2625:J2625"/>
    <mergeCell ref="H2626:J2626"/>
    <mergeCell ref="H2627:J2627"/>
    <mergeCell ref="H2628:J2628"/>
    <mergeCell ref="H2629:J2629"/>
    <mergeCell ref="H2630:J2630"/>
    <mergeCell ref="H2609:J2609"/>
    <mergeCell ref="H2610:J2610"/>
    <mergeCell ref="H2611:J2611"/>
    <mergeCell ref="H2612:J2612"/>
    <mergeCell ref="H2613:J2613"/>
    <mergeCell ref="H2614:J2614"/>
    <mergeCell ref="H2615:J2615"/>
    <mergeCell ref="H2616:J2616"/>
    <mergeCell ref="H2617:J2617"/>
    <mergeCell ref="H2618:J2618"/>
    <mergeCell ref="H2619:J2619"/>
    <mergeCell ref="H2642:J2642"/>
    <mergeCell ref="H2643:J2643"/>
    <mergeCell ref="H2644:J2644"/>
    <mergeCell ref="H2645:J2645"/>
    <mergeCell ref="H2646:J2646"/>
    <mergeCell ref="H2647:J2647"/>
    <mergeCell ref="H2648:J2648"/>
    <mergeCell ref="H2649:J2649"/>
    <mergeCell ref="H2650:J2650"/>
    <mergeCell ref="H2651:J2651"/>
    <mergeCell ref="H2652:J2652"/>
    <mergeCell ref="H2631:J2631"/>
    <mergeCell ref="H2632:J2632"/>
    <mergeCell ref="H2633:J2633"/>
    <mergeCell ref="H2634:J2634"/>
    <mergeCell ref="H2635:J2635"/>
    <mergeCell ref="H2636:J2636"/>
    <mergeCell ref="H2637:J2637"/>
    <mergeCell ref="H2638:J2638"/>
    <mergeCell ref="H2639:J2639"/>
    <mergeCell ref="H2640:J2640"/>
    <mergeCell ref="H2641:J2641"/>
    <mergeCell ref="H2664:J2664"/>
    <mergeCell ref="H2665:J2665"/>
    <mergeCell ref="H2666:J2666"/>
    <mergeCell ref="H2667:J2667"/>
    <mergeCell ref="H2668:J2668"/>
    <mergeCell ref="H2669:J2669"/>
    <mergeCell ref="H2670:J2670"/>
    <mergeCell ref="H2671:J2671"/>
    <mergeCell ref="H2672:J2672"/>
    <mergeCell ref="H2673:J2673"/>
    <mergeCell ref="H2674:J2674"/>
    <mergeCell ref="H2653:J2653"/>
    <mergeCell ref="H2654:J2654"/>
    <mergeCell ref="H2655:J2655"/>
    <mergeCell ref="H2656:J2656"/>
    <mergeCell ref="H2657:J2657"/>
    <mergeCell ref="H2658:J2658"/>
    <mergeCell ref="H2659:J2659"/>
    <mergeCell ref="H2660:J2660"/>
    <mergeCell ref="H2661:J2661"/>
    <mergeCell ref="H2662:J2662"/>
    <mergeCell ref="H2663:J2663"/>
    <mergeCell ref="H2686:J2686"/>
    <mergeCell ref="H2687:J2687"/>
    <mergeCell ref="H2688:J2688"/>
    <mergeCell ref="H2689:J2689"/>
    <mergeCell ref="H2690:J2690"/>
    <mergeCell ref="H2691:J2691"/>
    <mergeCell ref="H2692:J2692"/>
    <mergeCell ref="H2693:J2693"/>
    <mergeCell ref="H2694:J2694"/>
    <mergeCell ref="H2695:J2695"/>
    <mergeCell ref="H2696:J2696"/>
    <mergeCell ref="H2675:J2675"/>
    <mergeCell ref="H2676:J2676"/>
    <mergeCell ref="H2677:J2677"/>
    <mergeCell ref="H2678:J2678"/>
    <mergeCell ref="H2679:J2679"/>
    <mergeCell ref="H2680:J2680"/>
    <mergeCell ref="H2681:J2681"/>
    <mergeCell ref="H2682:J2682"/>
    <mergeCell ref="H2683:J2683"/>
    <mergeCell ref="H2684:J2684"/>
    <mergeCell ref="H2685:J2685"/>
    <mergeCell ref="H2708:J2708"/>
    <mergeCell ref="H2709:J2709"/>
    <mergeCell ref="H2710:J2710"/>
    <mergeCell ref="H2711:J2711"/>
    <mergeCell ref="H2712:J2712"/>
    <mergeCell ref="H2713:J2713"/>
    <mergeCell ref="H2714:J2714"/>
    <mergeCell ref="H2715:J2715"/>
    <mergeCell ref="H2716:J2716"/>
    <mergeCell ref="H2717:J2717"/>
    <mergeCell ref="H2718:J2718"/>
    <mergeCell ref="H2697:J2697"/>
    <mergeCell ref="H2698:J2698"/>
    <mergeCell ref="H2699:J2699"/>
    <mergeCell ref="H2700:J2700"/>
    <mergeCell ref="H2701:J2701"/>
    <mergeCell ref="H2702:J2702"/>
    <mergeCell ref="H2703:J2703"/>
    <mergeCell ref="H2704:J2704"/>
    <mergeCell ref="H2705:J2705"/>
    <mergeCell ref="H2706:J2706"/>
    <mergeCell ref="H2707:J2707"/>
    <mergeCell ref="H2730:J2730"/>
    <mergeCell ref="H2731:J2731"/>
    <mergeCell ref="H2732:J2732"/>
    <mergeCell ref="H2733:J2733"/>
    <mergeCell ref="H2734:J2734"/>
    <mergeCell ref="H2735:J2735"/>
    <mergeCell ref="H2736:J2736"/>
    <mergeCell ref="H2737:J2737"/>
    <mergeCell ref="H2738:J2738"/>
    <mergeCell ref="H2739:J2739"/>
    <mergeCell ref="H2740:J2740"/>
    <mergeCell ref="H2719:J2719"/>
    <mergeCell ref="H2720:J2720"/>
    <mergeCell ref="H2721:J2721"/>
    <mergeCell ref="H2722:J2722"/>
    <mergeCell ref="H2723:J2723"/>
    <mergeCell ref="H2724:J2724"/>
    <mergeCell ref="H2725:J2725"/>
    <mergeCell ref="H2726:J2726"/>
    <mergeCell ref="H2727:J2727"/>
    <mergeCell ref="H2728:J2728"/>
    <mergeCell ref="H2729:J2729"/>
    <mergeCell ref="H2752:J2752"/>
    <mergeCell ref="H2753:J2753"/>
    <mergeCell ref="H2754:J2754"/>
    <mergeCell ref="H2755:J2755"/>
    <mergeCell ref="H2756:J2756"/>
    <mergeCell ref="H2757:J2757"/>
    <mergeCell ref="H2758:J2758"/>
    <mergeCell ref="H2759:J2759"/>
    <mergeCell ref="H2760:J2760"/>
    <mergeCell ref="H2761:J2761"/>
    <mergeCell ref="H2762:J2762"/>
    <mergeCell ref="H2741:J2741"/>
    <mergeCell ref="H2742:J2742"/>
    <mergeCell ref="H2743:J2743"/>
    <mergeCell ref="H2744:J2744"/>
    <mergeCell ref="H2745:J2745"/>
    <mergeCell ref="H2746:J2746"/>
    <mergeCell ref="H2747:J2747"/>
    <mergeCell ref="H2748:J2748"/>
    <mergeCell ref="H2749:J2749"/>
    <mergeCell ref="H2750:J2750"/>
    <mergeCell ref="H2751:J2751"/>
    <mergeCell ref="H2774:J2774"/>
    <mergeCell ref="H2775:J2775"/>
    <mergeCell ref="H2776:J2776"/>
    <mergeCell ref="H2777:J2777"/>
    <mergeCell ref="H2778:J2778"/>
    <mergeCell ref="H2779:J2779"/>
    <mergeCell ref="H2780:J2780"/>
    <mergeCell ref="H2781:J2781"/>
    <mergeCell ref="H2782:J2782"/>
    <mergeCell ref="H2783:J2783"/>
    <mergeCell ref="H2784:J2784"/>
    <mergeCell ref="H2763:J2763"/>
    <mergeCell ref="H2764:J2764"/>
    <mergeCell ref="H2765:J2765"/>
    <mergeCell ref="H2766:J2766"/>
    <mergeCell ref="H2767:J2767"/>
    <mergeCell ref="H2768:J2768"/>
    <mergeCell ref="H2769:J2769"/>
    <mergeCell ref="H2770:J2770"/>
    <mergeCell ref="H2771:J2771"/>
    <mergeCell ref="H2772:J2772"/>
    <mergeCell ref="H2773:J2773"/>
    <mergeCell ref="H2796:J2796"/>
    <mergeCell ref="H2797:J2797"/>
    <mergeCell ref="H2798:J2798"/>
    <mergeCell ref="H2799:J2799"/>
    <mergeCell ref="H2800:J2800"/>
    <mergeCell ref="H2801:J2801"/>
    <mergeCell ref="H2802:J2802"/>
    <mergeCell ref="H2803:J2803"/>
    <mergeCell ref="H2804:J2804"/>
    <mergeCell ref="H2805:J2805"/>
    <mergeCell ref="H2806:J2806"/>
    <mergeCell ref="H2785:J2785"/>
    <mergeCell ref="H2786:J2786"/>
    <mergeCell ref="H2787:J2787"/>
    <mergeCell ref="H2788:J2788"/>
    <mergeCell ref="H2789:J2789"/>
    <mergeCell ref="H2790:J2790"/>
    <mergeCell ref="H2791:J2791"/>
    <mergeCell ref="H2792:J2792"/>
    <mergeCell ref="H2793:J2793"/>
    <mergeCell ref="H2794:J2794"/>
    <mergeCell ref="H2795:J2795"/>
    <mergeCell ref="H2818:J2818"/>
    <mergeCell ref="H2819:J2819"/>
    <mergeCell ref="H2820:J2820"/>
    <mergeCell ref="H2821:J2821"/>
    <mergeCell ref="H2822:J2822"/>
    <mergeCell ref="H2823:J2823"/>
    <mergeCell ref="H2824:J2824"/>
    <mergeCell ref="H2825:J2825"/>
    <mergeCell ref="H2826:J2826"/>
    <mergeCell ref="H2827:J2827"/>
    <mergeCell ref="H2828:J2828"/>
    <mergeCell ref="H2807:J2807"/>
    <mergeCell ref="H2808:J2808"/>
    <mergeCell ref="H2809:J2809"/>
    <mergeCell ref="H2810:J2810"/>
    <mergeCell ref="H2811:J2811"/>
    <mergeCell ref="H2812:J2812"/>
    <mergeCell ref="H2813:J2813"/>
    <mergeCell ref="H2814:J2814"/>
    <mergeCell ref="H2815:J2815"/>
    <mergeCell ref="H2816:J2816"/>
    <mergeCell ref="H2817:J2817"/>
    <mergeCell ref="H2840:J2840"/>
    <mergeCell ref="H2841:J2841"/>
    <mergeCell ref="H2842:J2842"/>
    <mergeCell ref="H2843:J2843"/>
    <mergeCell ref="H2844:J2844"/>
    <mergeCell ref="H2845:J2845"/>
    <mergeCell ref="H2846:J2846"/>
    <mergeCell ref="H2847:J2847"/>
    <mergeCell ref="H2848:J2848"/>
    <mergeCell ref="H2849:J2849"/>
    <mergeCell ref="H2850:J2850"/>
    <mergeCell ref="H2829:J2829"/>
    <mergeCell ref="H2830:J2830"/>
    <mergeCell ref="H2831:J2831"/>
    <mergeCell ref="H2832:J2832"/>
    <mergeCell ref="H2833:J2833"/>
    <mergeCell ref="H2834:J2834"/>
    <mergeCell ref="H2835:J2835"/>
    <mergeCell ref="H2836:J2836"/>
    <mergeCell ref="H2837:J2837"/>
    <mergeCell ref="H2838:J2838"/>
    <mergeCell ref="H2839:J2839"/>
    <mergeCell ref="H2862:J2862"/>
    <mergeCell ref="H2863:J2863"/>
    <mergeCell ref="H2864:J2864"/>
    <mergeCell ref="H2865:J2865"/>
    <mergeCell ref="H2866:J2866"/>
    <mergeCell ref="H2867:J2867"/>
    <mergeCell ref="H2868:J2868"/>
    <mergeCell ref="H2869:J2869"/>
    <mergeCell ref="H2870:J2870"/>
    <mergeCell ref="H2871:J2871"/>
    <mergeCell ref="H2872:J2872"/>
    <mergeCell ref="H2851:J2851"/>
    <mergeCell ref="H2852:J2852"/>
    <mergeCell ref="H2853:J2853"/>
    <mergeCell ref="H2854:J2854"/>
    <mergeCell ref="H2855:J2855"/>
    <mergeCell ref="H2856:J2856"/>
    <mergeCell ref="H2857:J2857"/>
    <mergeCell ref="H2858:J2858"/>
    <mergeCell ref="H2859:J2859"/>
    <mergeCell ref="H2860:J2860"/>
    <mergeCell ref="H2861:J2861"/>
    <mergeCell ref="H2884:J2884"/>
    <mergeCell ref="H2885:J2885"/>
    <mergeCell ref="H2886:J2886"/>
    <mergeCell ref="H2887:J2887"/>
    <mergeCell ref="H2888:J2888"/>
    <mergeCell ref="H2889:J2889"/>
    <mergeCell ref="H2890:J2890"/>
    <mergeCell ref="H2891:J2891"/>
    <mergeCell ref="H2892:J2892"/>
    <mergeCell ref="H2893:J2893"/>
    <mergeCell ref="H2894:J2894"/>
    <mergeCell ref="H2873:J2873"/>
    <mergeCell ref="H2874:J2874"/>
    <mergeCell ref="H2875:J2875"/>
    <mergeCell ref="H2876:J2876"/>
    <mergeCell ref="H2877:J2877"/>
    <mergeCell ref="H2878:J2878"/>
    <mergeCell ref="H2879:J2879"/>
    <mergeCell ref="H2880:J2880"/>
    <mergeCell ref="H2881:J2881"/>
    <mergeCell ref="H2882:J2882"/>
    <mergeCell ref="H2883:J2883"/>
    <mergeCell ref="H2906:J2906"/>
    <mergeCell ref="H2907:J2907"/>
    <mergeCell ref="H2908:J2908"/>
    <mergeCell ref="H2909:J2909"/>
    <mergeCell ref="H2910:J2910"/>
    <mergeCell ref="H2911:J2911"/>
    <mergeCell ref="H2912:J2912"/>
    <mergeCell ref="H2913:J2913"/>
    <mergeCell ref="H2914:J2914"/>
    <mergeCell ref="H2915:J2915"/>
    <mergeCell ref="H2916:J2916"/>
    <mergeCell ref="H2895:J2895"/>
    <mergeCell ref="H2896:J2896"/>
    <mergeCell ref="H2897:J2897"/>
    <mergeCell ref="H2898:J2898"/>
    <mergeCell ref="H2899:J2899"/>
    <mergeCell ref="H2900:J2900"/>
    <mergeCell ref="H2901:J2901"/>
    <mergeCell ref="H2902:J2902"/>
    <mergeCell ref="H2903:J2903"/>
    <mergeCell ref="H2904:J2904"/>
    <mergeCell ref="H2905:J2905"/>
    <mergeCell ref="H2928:J2928"/>
    <mergeCell ref="H2929:J2929"/>
    <mergeCell ref="H2930:J2930"/>
    <mergeCell ref="H2931:J2931"/>
    <mergeCell ref="H2932:J2932"/>
    <mergeCell ref="H2933:J2933"/>
    <mergeCell ref="H2934:J2934"/>
    <mergeCell ref="H2935:J2935"/>
    <mergeCell ref="H2936:J2936"/>
    <mergeCell ref="H2937:J2937"/>
    <mergeCell ref="H2938:J2938"/>
    <mergeCell ref="H2917:J2917"/>
    <mergeCell ref="H2918:J2918"/>
    <mergeCell ref="H2919:J2919"/>
    <mergeCell ref="H2920:J2920"/>
    <mergeCell ref="H2921:J2921"/>
    <mergeCell ref="H2922:J2922"/>
    <mergeCell ref="H2923:J2923"/>
    <mergeCell ref="H2924:J2924"/>
    <mergeCell ref="H2925:J2925"/>
    <mergeCell ref="H2926:J2926"/>
    <mergeCell ref="H2927:J2927"/>
    <mergeCell ref="H2950:J2950"/>
    <mergeCell ref="H2951:J2951"/>
    <mergeCell ref="H2952:J2952"/>
    <mergeCell ref="H2953:J2953"/>
    <mergeCell ref="H2954:J2954"/>
    <mergeCell ref="H2955:J2955"/>
    <mergeCell ref="H2956:J2956"/>
    <mergeCell ref="H2957:J2957"/>
    <mergeCell ref="H2958:J2958"/>
    <mergeCell ref="H2959:J2959"/>
    <mergeCell ref="H2960:J2960"/>
    <mergeCell ref="H2939:J2939"/>
    <mergeCell ref="H2940:J2940"/>
    <mergeCell ref="H2941:J2941"/>
    <mergeCell ref="H2942:J2942"/>
    <mergeCell ref="H2943:J2943"/>
    <mergeCell ref="H2944:J2944"/>
    <mergeCell ref="H2945:J2945"/>
    <mergeCell ref="H2946:J2946"/>
    <mergeCell ref="H2947:J2947"/>
    <mergeCell ref="H2948:J2948"/>
    <mergeCell ref="H2949:J2949"/>
    <mergeCell ref="H2972:J2972"/>
    <mergeCell ref="H2973:J2973"/>
    <mergeCell ref="H2974:J2974"/>
    <mergeCell ref="H2975:J2975"/>
    <mergeCell ref="H2976:J2976"/>
    <mergeCell ref="H2977:J2977"/>
    <mergeCell ref="H2978:J2978"/>
    <mergeCell ref="H2979:J2979"/>
    <mergeCell ref="H2980:J2980"/>
    <mergeCell ref="H2981:J2981"/>
    <mergeCell ref="H2982:J2982"/>
    <mergeCell ref="H2961:J2961"/>
    <mergeCell ref="H2962:J2962"/>
    <mergeCell ref="H2963:J2963"/>
    <mergeCell ref="H2964:J2964"/>
    <mergeCell ref="H2965:J2965"/>
    <mergeCell ref="H2966:J2966"/>
    <mergeCell ref="H2967:J2967"/>
    <mergeCell ref="H2968:J2968"/>
    <mergeCell ref="H2969:J2969"/>
    <mergeCell ref="H2970:J2970"/>
    <mergeCell ref="H2971:J2971"/>
    <mergeCell ref="H2994:J2994"/>
    <mergeCell ref="H2995:J2995"/>
    <mergeCell ref="H2996:J2996"/>
    <mergeCell ref="H2997:J2997"/>
    <mergeCell ref="H2998:J2998"/>
    <mergeCell ref="H2999:J2999"/>
    <mergeCell ref="H3000:J3000"/>
    <mergeCell ref="H3001:J3001"/>
    <mergeCell ref="H3002:J3002"/>
    <mergeCell ref="H3003:J3003"/>
    <mergeCell ref="H3004:J3004"/>
    <mergeCell ref="H2983:J2983"/>
    <mergeCell ref="H2984:J2984"/>
    <mergeCell ref="H2985:J2985"/>
    <mergeCell ref="H2986:J2986"/>
    <mergeCell ref="H2987:J2987"/>
    <mergeCell ref="H2988:J2988"/>
    <mergeCell ref="H2989:J2989"/>
    <mergeCell ref="H2990:J2990"/>
    <mergeCell ref="H2991:J2991"/>
    <mergeCell ref="H2992:J2992"/>
    <mergeCell ref="H2993:J2993"/>
    <mergeCell ref="H3016:J3016"/>
    <mergeCell ref="H3017:J3017"/>
    <mergeCell ref="H3018:J3018"/>
    <mergeCell ref="H3019:J3019"/>
    <mergeCell ref="H3020:J3020"/>
    <mergeCell ref="H3021:J3021"/>
    <mergeCell ref="H3022:J3022"/>
    <mergeCell ref="H3023:J3023"/>
    <mergeCell ref="H3024:J3024"/>
    <mergeCell ref="H3025:J3025"/>
    <mergeCell ref="H3026:J3026"/>
    <mergeCell ref="H3005:J3005"/>
    <mergeCell ref="H3006:J3006"/>
    <mergeCell ref="H3007:J3007"/>
    <mergeCell ref="H3008:J3008"/>
    <mergeCell ref="H3009:J3009"/>
    <mergeCell ref="H3010:J3010"/>
    <mergeCell ref="H3011:J3011"/>
    <mergeCell ref="H3012:J3012"/>
    <mergeCell ref="H3013:J3013"/>
    <mergeCell ref="H3014:J3014"/>
    <mergeCell ref="H3015:J3015"/>
    <mergeCell ref="H3038:J3038"/>
    <mergeCell ref="H3039:J3039"/>
    <mergeCell ref="H3040:J3040"/>
    <mergeCell ref="H3041:J3041"/>
    <mergeCell ref="H3042:J3042"/>
    <mergeCell ref="H3043:J3043"/>
    <mergeCell ref="H3044:J3044"/>
    <mergeCell ref="H3045:J3045"/>
    <mergeCell ref="H3046:J3046"/>
    <mergeCell ref="H3047:J3047"/>
    <mergeCell ref="H3048:J3048"/>
    <mergeCell ref="H3027:J3027"/>
    <mergeCell ref="H3028:J3028"/>
    <mergeCell ref="H3029:J3029"/>
    <mergeCell ref="H3030:J3030"/>
    <mergeCell ref="H3031:J3031"/>
    <mergeCell ref="H3032:J3032"/>
    <mergeCell ref="H3033:J3033"/>
    <mergeCell ref="H3034:J3034"/>
    <mergeCell ref="H3035:J3035"/>
    <mergeCell ref="H3036:J3036"/>
    <mergeCell ref="H3037:J3037"/>
    <mergeCell ref="H3060:J3060"/>
    <mergeCell ref="H3061:J3061"/>
    <mergeCell ref="H3062:J3062"/>
    <mergeCell ref="H3063:J3063"/>
    <mergeCell ref="H3064:J3064"/>
    <mergeCell ref="H3065:J3065"/>
    <mergeCell ref="H3066:J3066"/>
    <mergeCell ref="H3067:J3067"/>
    <mergeCell ref="H3068:J3068"/>
    <mergeCell ref="H3069:J3069"/>
    <mergeCell ref="H3070:J3070"/>
    <mergeCell ref="H3049:J3049"/>
    <mergeCell ref="H3050:J3050"/>
    <mergeCell ref="H3051:J3051"/>
    <mergeCell ref="H3052:J3052"/>
    <mergeCell ref="H3053:J3053"/>
    <mergeCell ref="H3054:J3054"/>
    <mergeCell ref="H3055:J3055"/>
    <mergeCell ref="H3056:J3056"/>
    <mergeCell ref="H3057:J3057"/>
    <mergeCell ref="H3058:J3058"/>
    <mergeCell ref="H3059:J3059"/>
    <mergeCell ref="H3082:J3082"/>
    <mergeCell ref="H3083:J3083"/>
    <mergeCell ref="H3084:J3084"/>
    <mergeCell ref="H3085:J3085"/>
    <mergeCell ref="H3086:J3086"/>
    <mergeCell ref="H3087:J3087"/>
    <mergeCell ref="H3088:J3088"/>
    <mergeCell ref="H3089:J3089"/>
    <mergeCell ref="H3090:J3090"/>
    <mergeCell ref="H3091:J3091"/>
    <mergeCell ref="H3092:J3092"/>
    <mergeCell ref="H3071:J3071"/>
    <mergeCell ref="H3072:J3072"/>
    <mergeCell ref="H3073:J3073"/>
    <mergeCell ref="H3074:J3074"/>
    <mergeCell ref="H3075:J3075"/>
    <mergeCell ref="H3076:J3076"/>
    <mergeCell ref="H3077:J3077"/>
    <mergeCell ref="H3078:J3078"/>
    <mergeCell ref="H3079:J3079"/>
    <mergeCell ref="H3080:J3080"/>
    <mergeCell ref="H3081:J3081"/>
    <mergeCell ref="H3104:J3104"/>
    <mergeCell ref="H3105:J3105"/>
    <mergeCell ref="H3106:J3106"/>
    <mergeCell ref="H3107:J3107"/>
    <mergeCell ref="H3108:J3108"/>
    <mergeCell ref="H3109:J3109"/>
    <mergeCell ref="H3110:J3110"/>
    <mergeCell ref="H3111:J3111"/>
    <mergeCell ref="H3112:J3112"/>
    <mergeCell ref="H3113:J3113"/>
    <mergeCell ref="H3114:J3114"/>
    <mergeCell ref="H3093:J3093"/>
    <mergeCell ref="H3094:J3094"/>
    <mergeCell ref="H3095:J3095"/>
    <mergeCell ref="H3096:J3096"/>
    <mergeCell ref="H3097:J3097"/>
    <mergeCell ref="H3098:J3098"/>
    <mergeCell ref="H3099:J3099"/>
    <mergeCell ref="H3100:J3100"/>
    <mergeCell ref="H3101:J3101"/>
    <mergeCell ref="H3102:J3102"/>
    <mergeCell ref="H3103:J3103"/>
    <mergeCell ref="H3126:J3126"/>
    <mergeCell ref="H3127:J3127"/>
    <mergeCell ref="H3128:J3128"/>
    <mergeCell ref="H3129:J3129"/>
    <mergeCell ref="H3130:J3130"/>
    <mergeCell ref="H3131:J3131"/>
    <mergeCell ref="H3132:J3132"/>
    <mergeCell ref="H3133:J3133"/>
    <mergeCell ref="H3134:J3134"/>
    <mergeCell ref="H3135:J3135"/>
    <mergeCell ref="H3136:J3136"/>
    <mergeCell ref="H3115:J3115"/>
    <mergeCell ref="H3116:J3116"/>
    <mergeCell ref="H3117:J3117"/>
    <mergeCell ref="H3118:J3118"/>
    <mergeCell ref="H3119:J3119"/>
    <mergeCell ref="H3120:J3120"/>
    <mergeCell ref="H3121:J3121"/>
    <mergeCell ref="H3122:J3122"/>
    <mergeCell ref="H3123:J3123"/>
    <mergeCell ref="H3124:J3124"/>
    <mergeCell ref="H3125:J3125"/>
    <mergeCell ref="H3148:J3148"/>
    <mergeCell ref="H3149:J3149"/>
    <mergeCell ref="H3150:J3150"/>
    <mergeCell ref="H3151:J3151"/>
    <mergeCell ref="H3152:J3152"/>
    <mergeCell ref="H3153:J3153"/>
    <mergeCell ref="H3154:J3154"/>
    <mergeCell ref="H3155:J3155"/>
    <mergeCell ref="H3156:J3156"/>
    <mergeCell ref="H3157:J3157"/>
    <mergeCell ref="H3158:J3158"/>
    <mergeCell ref="H3137:J3137"/>
    <mergeCell ref="H3138:J3138"/>
    <mergeCell ref="H3139:J3139"/>
    <mergeCell ref="H3140:J3140"/>
    <mergeCell ref="H3141:J3141"/>
    <mergeCell ref="H3142:J3142"/>
    <mergeCell ref="H3143:J3143"/>
    <mergeCell ref="H3144:J3144"/>
    <mergeCell ref="H3145:J3145"/>
    <mergeCell ref="H3146:J3146"/>
    <mergeCell ref="H3147:J3147"/>
    <mergeCell ref="H3170:J3170"/>
    <mergeCell ref="H3171:J3171"/>
    <mergeCell ref="H3172:J3172"/>
    <mergeCell ref="H3173:J3173"/>
    <mergeCell ref="H3174:J3174"/>
    <mergeCell ref="H3175:J3175"/>
    <mergeCell ref="H3176:J3176"/>
    <mergeCell ref="H3177:J3177"/>
    <mergeCell ref="H3178:J3178"/>
    <mergeCell ref="H3179:J3179"/>
    <mergeCell ref="H3180:J3180"/>
    <mergeCell ref="H3159:J3159"/>
    <mergeCell ref="H3160:J3160"/>
    <mergeCell ref="H3161:J3161"/>
    <mergeCell ref="H3162:J3162"/>
    <mergeCell ref="H3163:J3163"/>
    <mergeCell ref="H3164:J3164"/>
    <mergeCell ref="H3165:J3165"/>
    <mergeCell ref="H3166:J3166"/>
    <mergeCell ref="H3167:J3167"/>
    <mergeCell ref="H3168:J3168"/>
    <mergeCell ref="H3169:J3169"/>
    <mergeCell ref="H3192:J3192"/>
    <mergeCell ref="H3193:J3193"/>
    <mergeCell ref="H3194:J3194"/>
    <mergeCell ref="H3195:J3195"/>
    <mergeCell ref="H3196:J3196"/>
    <mergeCell ref="H3197:J3197"/>
    <mergeCell ref="H3198:J3198"/>
    <mergeCell ref="H3199:J3199"/>
    <mergeCell ref="H3200:J3200"/>
    <mergeCell ref="H3201:J3201"/>
    <mergeCell ref="H3202:J3202"/>
    <mergeCell ref="H3181:J3181"/>
    <mergeCell ref="H3182:J3182"/>
    <mergeCell ref="H3183:J3183"/>
    <mergeCell ref="H3184:J3184"/>
    <mergeCell ref="H3185:J3185"/>
    <mergeCell ref="H3186:J3186"/>
    <mergeCell ref="H3187:J3187"/>
    <mergeCell ref="H3188:J3188"/>
    <mergeCell ref="H3189:J3189"/>
    <mergeCell ref="H3190:J3190"/>
    <mergeCell ref="H3191:J3191"/>
    <mergeCell ref="H3214:J3214"/>
    <mergeCell ref="H3215:J3215"/>
    <mergeCell ref="H3216:J3216"/>
    <mergeCell ref="H3217:J3217"/>
    <mergeCell ref="H3218:J3218"/>
    <mergeCell ref="H3219:J3219"/>
    <mergeCell ref="H3220:J3220"/>
    <mergeCell ref="H3221:J3221"/>
    <mergeCell ref="H3222:J3222"/>
    <mergeCell ref="H3223:J3223"/>
    <mergeCell ref="H3224:J3224"/>
    <mergeCell ref="H3203:J3203"/>
    <mergeCell ref="H3204:J3204"/>
    <mergeCell ref="H3205:J3205"/>
    <mergeCell ref="H3206:J3206"/>
    <mergeCell ref="H3207:J3207"/>
    <mergeCell ref="H3208:J3208"/>
    <mergeCell ref="H3209:J3209"/>
    <mergeCell ref="H3210:J3210"/>
    <mergeCell ref="H3211:J3211"/>
    <mergeCell ref="H3212:J3212"/>
    <mergeCell ref="H3213:J3213"/>
    <mergeCell ref="H3236:J3236"/>
    <mergeCell ref="H3237:J3237"/>
    <mergeCell ref="H3238:J3238"/>
    <mergeCell ref="H3239:J3239"/>
    <mergeCell ref="H3240:J3240"/>
    <mergeCell ref="H3241:J3241"/>
    <mergeCell ref="H3242:J3242"/>
    <mergeCell ref="H3243:J3243"/>
    <mergeCell ref="H3244:J3244"/>
    <mergeCell ref="H3245:J3245"/>
    <mergeCell ref="H3246:J3246"/>
    <mergeCell ref="H3225:J3225"/>
    <mergeCell ref="H3226:J3226"/>
    <mergeCell ref="H3227:J3227"/>
    <mergeCell ref="H3228:J3228"/>
    <mergeCell ref="H3229:J3229"/>
    <mergeCell ref="H3230:J3230"/>
    <mergeCell ref="H3231:J3231"/>
    <mergeCell ref="H3232:J3232"/>
    <mergeCell ref="H3233:J3233"/>
    <mergeCell ref="H3234:J3234"/>
    <mergeCell ref="H3235:J3235"/>
    <mergeCell ref="H3258:J3258"/>
    <mergeCell ref="H3259:J3259"/>
    <mergeCell ref="H3260:J3260"/>
    <mergeCell ref="H3261:J3261"/>
    <mergeCell ref="H3262:J3262"/>
    <mergeCell ref="H3263:J3263"/>
    <mergeCell ref="H3264:J3264"/>
    <mergeCell ref="H3265:J3265"/>
    <mergeCell ref="H3266:J3266"/>
    <mergeCell ref="H3267:J3267"/>
    <mergeCell ref="H3268:J3268"/>
    <mergeCell ref="H3247:J3247"/>
    <mergeCell ref="H3248:J3248"/>
    <mergeCell ref="H3249:J3249"/>
    <mergeCell ref="H3250:J3250"/>
    <mergeCell ref="H3251:J3251"/>
    <mergeCell ref="H3252:J3252"/>
    <mergeCell ref="H3253:J3253"/>
    <mergeCell ref="H3254:J3254"/>
    <mergeCell ref="H3255:J3255"/>
    <mergeCell ref="H3256:J3256"/>
    <mergeCell ref="H3257:J3257"/>
    <mergeCell ref="H3280:J3280"/>
    <mergeCell ref="H3281:J3281"/>
    <mergeCell ref="H3282:J3282"/>
    <mergeCell ref="H3283:J3283"/>
    <mergeCell ref="H3284:J3284"/>
    <mergeCell ref="H3285:J3285"/>
    <mergeCell ref="H3286:J3286"/>
    <mergeCell ref="H3287:J3287"/>
    <mergeCell ref="H3288:J3288"/>
    <mergeCell ref="H3289:J3289"/>
    <mergeCell ref="H3290:J3290"/>
    <mergeCell ref="H3269:J3269"/>
    <mergeCell ref="H3270:J3270"/>
    <mergeCell ref="H3271:J3271"/>
    <mergeCell ref="H3272:J3272"/>
    <mergeCell ref="H3273:J3273"/>
    <mergeCell ref="H3274:J3274"/>
    <mergeCell ref="H3275:J3275"/>
    <mergeCell ref="H3276:J3276"/>
    <mergeCell ref="H3277:J3277"/>
    <mergeCell ref="H3278:J3278"/>
    <mergeCell ref="H3279:J3279"/>
    <mergeCell ref="H3302:J3302"/>
    <mergeCell ref="H3303:J3303"/>
    <mergeCell ref="H3304:J3304"/>
    <mergeCell ref="H3305:J3305"/>
    <mergeCell ref="H3306:J3306"/>
    <mergeCell ref="H3307:J3307"/>
    <mergeCell ref="H3308:J3308"/>
    <mergeCell ref="H3309:J3309"/>
    <mergeCell ref="H3310:J3310"/>
    <mergeCell ref="H3311:J3311"/>
    <mergeCell ref="H3312:J3312"/>
    <mergeCell ref="H3291:J3291"/>
    <mergeCell ref="H3292:J3292"/>
    <mergeCell ref="H3293:J3293"/>
    <mergeCell ref="H3294:J3294"/>
    <mergeCell ref="H3295:J3295"/>
    <mergeCell ref="H3296:J3296"/>
    <mergeCell ref="H3297:J3297"/>
    <mergeCell ref="H3298:J3298"/>
    <mergeCell ref="H3299:J3299"/>
    <mergeCell ref="H3300:J3300"/>
    <mergeCell ref="H3301:J3301"/>
    <mergeCell ref="H3324:J3324"/>
    <mergeCell ref="H3325:J3325"/>
    <mergeCell ref="H3326:J3326"/>
    <mergeCell ref="H3327:J3327"/>
    <mergeCell ref="H3328:J3328"/>
    <mergeCell ref="H3329:J3329"/>
    <mergeCell ref="H3330:J3330"/>
    <mergeCell ref="H3331:J3331"/>
    <mergeCell ref="H3332:J3332"/>
    <mergeCell ref="H3333:J3333"/>
    <mergeCell ref="H3334:J3334"/>
    <mergeCell ref="H3313:J3313"/>
    <mergeCell ref="H3314:J3314"/>
    <mergeCell ref="H3315:J3315"/>
    <mergeCell ref="H3316:J3316"/>
    <mergeCell ref="H3317:J3317"/>
    <mergeCell ref="H3318:J3318"/>
    <mergeCell ref="H3319:J3319"/>
    <mergeCell ref="H3320:J3320"/>
    <mergeCell ref="H3321:J3321"/>
    <mergeCell ref="H3322:J3322"/>
    <mergeCell ref="H3323:J3323"/>
    <mergeCell ref="H3346:J3346"/>
    <mergeCell ref="H3347:J3347"/>
    <mergeCell ref="H3348:J3348"/>
    <mergeCell ref="H3349:J3349"/>
    <mergeCell ref="H3350:J3350"/>
    <mergeCell ref="H3351:J3351"/>
    <mergeCell ref="H3352:J3352"/>
    <mergeCell ref="H3353:J3353"/>
    <mergeCell ref="H3354:J3354"/>
    <mergeCell ref="H3355:J3355"/>
    <mergeCell ref="H3356:J3356"/>
    <mergeCell ref="H3335:J3335"/>
    <mergeCell ref="H3336:J3336"/>
    <mergeCell ref="H3337:J3337"/>
    <mergeCell ref="H3338:J3338"/>
    <mergeCell ref="H3339:J3339"/>
    <mergeCell ref="H3340:J3340"/>
    <mergeCell ref="H3341:J3341"/>
    <mergeCell ref="H3342:J3342"/>
    <mergeCell ref="H3343:J3343"/>
    <mergeCell ref="H3344:J3344"/>
    <mergeCell ref="H3345:J3345"/>
    <mergeCell ref="H3368:J3368"/>
    <mergeCell ref="H3369:J3369"/>
    <mergeCell ref="H3370:J3370"/>
    <mergeCell ref="H3371:J3371"/>
    <mergeCell ref="H3372:J3372"/>
    <mergeCell ref="H3373:J3373"/>
    <mergeCell ref="H3374:J3374"/>
    <mergeCell ref="H3375:J3375"/>
    <mergeCell ref="H3376:J3376"/>
    <mergeCell ref="H3377:J3377"/>
    <mergeCell ref="H3378:J3378"/>
    <mergeCell ref="H3357:J3357"/>
    <mergeCell ref="H3358:J3358"/>
    <mergeCell ref="H3359:J3359"/>
    <mergeCell ref="H3360:J3360"/>
    <mergeCell ref="H3361:J3361"/>
    <mergeCell ref="H3362:J3362"/>
    <mergeCell ref="H3363:J3363"/>
    <mergeCell ref="H3364:J3364"/>
    <mergeCell ref="H3365:J3365"/>
    <mergeCell ref="H3366:J3366"/>
    <mergeCell ref="H3367:J3367"/>
    <mergeCell ref="H4993:J4993"/>
    <mergeCell ref="H5015:J5015"/>
    <mergeCell ref="H5105:J5105"/>
    <mergeCell ref="H5106:J5106"/>
    <mergeCell ref="H5107:J5107"/>
    <mergeCell ref="H5265:J5265"/>
    <mergeCell ref="H5290:J5290"/>
    <mergeCell ref="H5456:J5456"/>
    <mergeCell ref="H5457:J5457"/>
    <mergeCell ref="H5495:J5495"/>
    <mergeCell ref="H5496:J5496"/>
    <mergeCell ref="H3379:J3379"/>
    <mergeCell ref="H3380:J3380"/>
    <mergeCell ref="H3381:J3381"/>
    <mergeCell ref="H3382:J3382"/>
    <mergeCell ref="H3839:J3839"/>
    <mergeCell ref="H4355:J4355"/>
    <mergeCell ref="H4437:J4437"/>
    <mergeCell ref="H4606:J4606"/>
    <mergeCell ref="H4655:J4655"/>
    <mergeCell ref="H4828:J4828"/>
    <mergeCell ref="H4945:J4945"/>
    <mergeCell ref="H5638:J5638"/>
    <mergeCell ref="H5639:J5639"/>
    <mergeCell ref="H5640:J5640"/>
    <mergeCell ref="H5641:J5641"/>
    <mergeCell ref="H5642:J5642"/>
    <mergeCell ref="H5643:J5643"/>
    <mergeCell ref="H5644:J5644"/>
    <mergeCell ref="H5645:J5645"/>
    <mergeCell ref="H5646:J5646"/>
    <mergeCell ref="H5647:J5647"/>
    <mergeCell ref="H5648:J5648"/>
    <mergeCell ref="H5649:J5649"/>
    <mergeCell ref="H5650:J5650"/>
    <mergeCell ref="H5651:J5651"/>
    <mergeCell ref="H5652:J5652"/>
    <mergeCell ref="H5653:J5653"/>
    <mergeCell ref="H5654:J5654"/>
    <mergeCell ref="H5655:J5655"/>
    <mergeCell ref="H5656:J5656"/>
    <mergeCell ref="H5657:J5657"/>
    <mergeCell ref="H5658:J5658"/>
    <mergeCell ref="H5659:J5659"/>
    <mergeCell ref="H5660:J5660"/>
    <mergeCell ref="H5661:J5661"/>
    <mergeCell ref="H5662:J5662"/>
    <mergeCell ref="H5663:J5663"/>
    <mergeCell ref="H5664:J5664"/>
    <mergeCell ref="H5665:J5665"/>
    <mergeCell ref="H5666:J5666"/>
    <mergeCell ref="H5667:J5667"/>
    <mergeCell ref="H5668:J5668"/>
    <mergeCell ref="H5669:J5669"/>
    <mergeCell ref="H5670:J5670"/>
    <mergeCell ref="H5671:J5671"/>
    <mergeCell ref="H5672:J5672"/>
    <mergeCell ref="H5673:J5673"/>
    <mergeCell ref="H5674:J5674"/>
    <mergeCell ref="H5675:J5675"/>
    <mergeCell ref="H5676:J5676"/>
    <mergeCell ref="H5677:J5677"/>
    <mergeCell ref="H5678:J5678"/>
    <mergeCell ref="H5679:J5679"/>
    <mergeCell ref="H5680:J5680"/>
    <mergeCell ref="H5681:J5681"/>
    <mergeCell ref="H5682:J5682"/>
    <mergeCell ref="H5683:J5683"/>
    <mergeCell ref="H5684:J5684"/>
    <mergeCell ref="H5685:J5685"/>
    <mergeCell ref="H5686:J5686"/>
    <mergeCell ref="H5687:J5687"/>
    <mergeCell ref="H5688:J5688"/>
    <mergeCell ref="H5689:J5689"/>
    <mergeCell ref="H5690:J5690"/>
    <mergeCell ref="H5691:J5691"/>
    <mergeCell ref="H5692:J5692"/>
    <mergeCell ref="H5693:J5693"/>
    <mergeCell ref="H5694:J5694"/>
    <mergeCell ref="H5695:J5695"/>
    <mergeCell ref="H5696:J5696"/>
    <mergeCell ref="H5697:J5697"/>
    <mergeCell ref="H5698:J5698"/>
    <mergeCell ref="H5699:J5699"/>
    <mergeCell ref="H5700:J5700"/>
    <mergeCell ref="H5701:J5701"/>
    <mergeCell ref="H5702:J5702"/>
    <mergeCell ref="H5703:J5703"/>
    <mergeCell ref="H5704:J5704"/>
    <mergeCell ref="H5705:J5705"/>
    <mergeCell ref="H5706:J5706"/>
    <mergeCell ref="H5707:J5707"/>
    <mergeCell ref="H5708:J5708"/>
    <mergeCell ref="H5709:J5709"/>
    <mergeCell ref="H5710:J5710"/>
    <mergeCell ref="H5711:J5711"/>
    <mergeCell ref="H5712:J5712"/>
    <mergeCell ref="H5713:J5713"/>
    <mergeCell ref="H5714:J5714"/>
    <mergeCell ref="H5715:J5715"/>
    <mergeCell ref="H5716:J5716"/>
    <mergeCell ref="H5717:J5717"/>
    <mergeCell ref="H5718:J5718"/>
    <mergeCell ref="H5719:J5719"/>
    <mergeCell ref="H5720:J5720"/>
    <mergeCell ref="H5721:J5721"/>
    <mergeCell ref="H5722:J5722"/>
    <mergeCell ref="H5723:J5723"/>
    <mergeCell ref="H5724:J5724"/>
    <mergeCell ref="H5725:J5725"/>
    <mergeCell ref="H5726:J5726"/>
    <mergeCell ref="H5727:J5727"/>
    <mergeCell ref="H5728:J5728"/>
    <mergeCell ref="H5729:J5729"/>
    <mergeCell ref="H5730:J5730"/>
    <mergeCell ref="H5731:J5731"/>
    <mergeCell ref="H5732:J5732"/>
    <mergeCell ref="H5733:J5733"/>
    <mergeCell ref="H5734:J5734"/>
    <mergeCell ref="H5735:J5735"/>
    <mergeCell ref="H5736:J5736"/>
    <mergeCell ref="H5737:J5737"/>
    <mergeCell ref="H5738:J5738"/>
    <mergeCell ref="H5739:J5739"/>
    <mergeCell ref="H5740:J5740"/>
    <mergeCell ref="H5741:J5741"/>
    <mergeCell ref="H5742:J5742"/>
    <mergeCell ref="H5743:J5743"/>
    <mergeCell ref="H5744:J5744"/>
    <mergeCell ref="H5745:J5745"/>
    <mergeCell ref="H5746:J5746"/>
    <mergeCell ref="H5747:J5747"/>
    <mergeCell ref="H5748:J5748"/>
    <mergeCell ref="H5749:J5749"/>
    <mergeCell ref="H5750:J5750"/>
    <mergeCell ref="H5751:J5751"/>
    <mergeCell ref="H5752:J5752"/>
    <mergeCell ref="H5753:J5753"/>
    <mergeCell ref="H5754:J5754"/>
    <mergeCell ref="H5755:J5755"/>
    <mergeCell ref="H5756:J5756"/>
    <mergeCell ref="H5757:J5757"/>
    <mergeCell ref="H5758:J5758"/>
    <mergeCell ref="H5759:J5759"/>
    <mergeCell ref="H5760:J5760"/>
    <mergeCell ref="H5761:J5761"/>
    <mergeCell ref="H5762:J5762"/>
    <mergeCell ref="H5763:J5763"/>
    <mergeCell ref="H5764:J5764"/>
    <mergeCell ref="H5765:J5765"/>
    <mergeCell ref="H5766:J5766"/>
    <mergeCell ref="H5767:J5767"/>
    <mergeCell ref="H5768:J5768"/>
    <mergeCell ref="H5769:J5769"/>
    <mergeCell ref="H5770:J5770"/>
    <mergeCell ref="H5771:J5771"/>
    <mergeCell ref="H5772:J5772"/>
    <mergeCell ref="H5773:J5773"/>
    <mergeCell ref="H5774:J5774"/>
    <mergeCell ref="H5775:J5775"/>
    <mergeCell ref="H5776:J5776"/>
    <mergeCell ref="H5777:J5777"/>
    <mergeCell ref="H5778:J5778"/>
    <mergeCell ref="H5779:J5779"/>
    <mergeCell ref="H5780:J5780"/>
    <mergeCell ref="H5781:J5781"/>
    <mergeCell ref="H5782:J5782"/>
    <mergeCell ref="H5783:J5783"/>
    <mergeCell ref="H5784:J5784"/>
    <mergeCell ref="H5785:J5785"/>
    <mergeCell ref="H5786:J5786"/>
    <mergeCell ref="H5787:J5787"/>
    <mergeCell ref="H5788:J5788"/>
    <mergeCell ref="H5789:J5789"/>
    <mergeCell ref="H5790:J5790"/>
    <mergeCell ref="H5791:J5791"/>
    <mergeCell ref="H5792:J5792"/>
    <mergeCell ref="H5793:J5793"/>
    <mergeCell ref="H5794:J5794"/>
    <mergeCell ref="H5795:J5795"/>
    <mergeCell ref="H5796:J5796"/>
    <mergeCell ref="H5797:J5797"/>
    <mergeCell ref="H5798:J5798"/>
    <mergeCell ref="H5799:J5799"/>
    <mergeCell ref="H5800:J5800"/>
    <mergeCell ref="H5801:J5801"/>
    <mergeCell ref="H5802:J5802"/>
    <mergeCell ref="H5803:J5803"/>
    <mergeCell ref="H5804:J5804"/>
    <mergeCell ref="H5805:J5805"/>
    <mergeCell ref="H5806:J5806"/>
    <mergeCell ref="H5807:J5807"/>
    <mergeCell ref="H5808:J5808"/>
    <mergeCell ref="H5809:J5809"/>
    <mergeCell ref="H5810:J5810"/>
    <mergeCell ref="H5811:J5811"/>
    <mergeCell ref="H5812:J5812"/>
    <mergeCell ref="H5813:J5813"/>
    <mergeCell ref="H5814:J5814"/>
    <mergeCell ref="H5815:J5815"/>
    <mergeCell ref="H5816:J5816"/>
    <mergeCell ref="H5817:J5817"/>
    <mergeCell ref="H5818:J5818"/>
    <mergeCell ref="H5819:J5819"/>
    <mergeCell ref="H5820:J5820"/>
    <mergeCell ref="H5821:J5821"/>
    <mergeCell ref="H5822:J5822"/>
    <mergeCell ref="H5823:J5823"/>
    <mergeCell ref="H5824:J5824"/>
    <mergeCell ref="H5825:J5825"/>
    <mergeCell ref="H5826:J5826"/>
    <mergeCell ref="H5827:J5827"/>
    <mergeCell ref="H5828:J5828"/>
    <mergeCell ref="H5829:J5829"/>
    <mergeCell ref="H5830:J5830"/>
    <mergeCell ref="H5831:J5831"/>
    <mergeCell ref="H5832:J5832"/>
    <mergeCell ref="H5833:J5833"/>
    <mergeCell ref="H5834:J5834"/>
    <mergeCell ref="H5835:J5835"/>
    <mergeCell ref="H5836:J5836"/>
    <mergeCell ref="H5837:J5837"/>
    <mergeCell ref="H5838:J5838"/>
    <mergeCell ref="H5839:J5839"/>
    <mergeCell ref="H5840:J5840"/>
    <mergeCell ref="H5841:J5841"/>
    <mergeCell ref="H5873:J5873"/>
    <mergeCell ref="H5874:J5874"/>
    <mergeCell ref="H5875:J5875"/>
    <mergeCell ref="H5842:J5842"/>
    <mergeCell ref="H5843:J5843"/>
    <mergeCell ref="H5844:J5844"/>
    <mergeCell ref="H5845:J5845"/>
    <mergeCell ref="H5846:J5846"/>
    <mergeCell ref="H5847:J5847"/>
    <mergeCell ref="H5848:J5848"/>
    <mergeCell ref="H5849:J5849"/>
    <mergeCell ref="H5850:J5850"/>
    <mergeCell ref="H5851:J5851"/>
    <mergeCell ref="H5852:J5852"/>
    <mergeCell ref="H5853:J5853"/>
    <mergeCell ref="H5854:J5854"/>
    <mergeCell ref="H5855:J5855"/>
    <mergeCell ref="H5856:J5856"/>
    <mergeCell ref="H5857:J5857"/>
    <mergeCell ref="H5858:J5858"/>
    <mergeCell ref="H5907:J5907"/>
    <mergeCell ref="H5876:J5876"/>
    <mergeCell ref="H5877:J5877"/>
    <mergeCell ref="H5878:J5878"/>
    <mergeCell ref="H5879:J5879"/>
    <mergeCell ref="H5880:J5880"/>
    <mergeCell ref="H5881:J5881"/>
    <mergeCell ref="H5882:J5882"/>
    <mergeCell ref="H5883:J5883"/>
    <mergeCell ref="H5884:J5884"/>
    <mergeCell ref="H5885:J5885"/>
    <mergeCell ref="H5886:J5886"/>
    <mergeCell ref="H5887:J5887"/>
    <mergeCell ref="H5888:J5888"/>
    <mergeCell ref="H5889:J5889"/>
    <mergeCell ref="H5890:J5890"/>
    <mergeCell ref="H5891:J5891"/>
    <mergeCell ref="H5892:J5892"/>
    <mergeCell ref="H5893:J5893"/>
    <mergeCell ref="H5894:J5894"/>
    <mergeCell ref="H5895:J5895"/>
    <mergeCell ref="H5896:J5896"/>
    <mergeCell ref="H5897:J5897"/>
    <mergeCell ref="H5898:J5898"/>
    <mergeCell ref="H5899:J5899"/>
    <mergeCell ref="H5900:J5900"/>
    <mergeCell ref="H5901:J5901"/>
    <mergeCell ref="H5902:J5902"/>
    <mergeCell ref="H5903:J5903"/>
    <mergeCell ref="H5904:J5904"/>
    <mergeCell ref="H5905:J5905"/>
    <mergeCell ref="A5906:G5906"/>
    <mergeCell ref="L3394:L3400"/>
    <mergeCell ref="M3394:M3400"/>
    <mergeCell ref="H5528:J5528"/>
    <mergeCell ref="H5529:J5529"/>
    <mergeCell ref="H5859:J5859"/>
    <mergeCell ref="H5860:J5860"/>
    <mergeCell ref="H5861:J5861"/>
    <mergeCell ref="H5862:J5862"/>
    <mergeCell ref="H5863:J5863"/>
    <mergeCell ref="H5864:J5864"/>
    <mergeCell ref="H5865:J5865"/>
    <mergeCell ref="H5866:J5866"/>
    <mergeCell ref="H5867:J5867"/>
    <mergeCell ref="H5868:J5868"/>
    <mergeCell ref="H5869:J5869"/>
    <mergeCell ref="H5870:J5870"/>
    <mergeCell ref="H5871:J5871"/>
    <mergeCell ref="H5872:J5872"/>
  </mergeCells>
  <phoneticPr fontId="10" type="noConversion"/>
  <conditionalFormatting sqref="A17">
    <cfRule type="duplicateValues" dxfId="19" priority="22"/>
  </conditionalFormatting>
  <conditionalFormatting sqref="A108">
    <cfRule type="duplicateValues" dxfId="18" priority="21"/>
  </conditionalFormatting>
  <conditionalFormatting sqref="A120">
    <cfRule type="duplicateValues" dxfId="17" priority="23"/>
  </conditionalFormatting>
  <conditionalFormatting sqref="B800">
    <cfRule type="duplicateValues" dxfId="16" priority="6"/>
  </conditionalFormatting>
  <conditionalFormatting sqref="B1045">
    <cfRule type="duplicateValues" dxfId="15" priority="4"/>
  </conditionalFormatting>
  <conditionalFormatting sqref="B1209">
    <cfRule type="duplicateValues" dxfId="14" priority="3"/>
  </conditionalFormatting>
  <conditionalFormatting sqref="B1552">
    <cfRule type="duplicateValues" dxfId="13" priority="2"/>
  </conditionalFormatting>
  <conditionalFormatting sqref="A1976">
    <cfRule type="duplicateValues" dxfId="12" priority="19"/>
  </conditionalFormatting>
  <conditionalFormatting sqref="A1977">
    <cfRule type="duplicateValues" dxfId="11" priority="18"/>
  </conditionalFormatting>
  <conditionalFormatting sqref="B3083:C3083">
    <cfRule type="duplicateValues" dxfId="10" priority="16"/>
  </conditionalFormatting>
  <conditionalFormatting sqref="D3083">
    <cfRule type="duplicateValues" dxfId="9" priority="15"/>
  </conditionalFormatting>
  <conditionalFormatting sqref="A4516">
    <cfRule type="duplicateValues" dxfId="8" priority="12"/>
  </conditionalFormatting>
  <conditionalFormatting sqref="A2854:A3281">
    <cfRule type="duplicateValues" dxfId="7" priority="27"/>
  </conditionalFormatting>
  <conditionalFormatting sqref="A3282:A3283">
    <cfRule type="duplicateValues" dxfId="6" priority="14"/>
  </conditionalFormatting>
  <conditionalFormatting sqref="A3284:A3382">
    <cfRule type="duplicateValues" dxfId="5" priority="13"/>
  </conditionalFormatting>
  <conditionalFormatting sqref="A5638:A5905">
    <cfRule type="duplicateValues" dxfId="4" priority="10"/>
  </conditionalFormatting>
  <conditionalFormatting sqref="B3111:B3112">
    <cfRule type="duplicateValues" dxfId="3" priority="1"/>
  </conditionalFormatting>
  <conditionalFormatting sqref="A121:A1975 A114 A112 A18:A107 A110 A116:A119 A2:A16 A1978:A2688 A2691:A2853 A5907:A1048576">
    <cfRule type="duplicateValues" dxfId="2" priority="26"/>
  </conditionalFormatting>
  <conditionalFormatting sqref="A109 A111 A113 A115">
    <cfRule type="duplicateValues" dxfId="1" priority="20"/>
  </conditionalFormatting>
  <conditionalFormatting sqref="A3383:A4515 A4517:A5637">
    <cfRule type="duplicateValues" dxfId="0" priority="47"/>
  </conditionalFormatting>
  <pageMargins left="0.7" right="0.7" top="0.75" bottom="0.75" header="0.3" footer="0.3"/>
  <pageSetup paperSize="9" scale="44" fitToHeight="0" orientation="landscape"/>
  <legacyDrawing r:id="rId1"/>
</worksheet>
</file>

<file path=xl/worksheets/sheet2.xml><?xml version="1.0" encoding="utf-8"?>
<worksheet xmlns="http://schemas.openxmlformats.org/spreadsheetml/2006/main" xmlns:r="http://schemas.openxmlformats.org/officeDocument/2006/relationships">
  <sheetPr>
    <pageSetUpPr fitToPage="1"/>
  </sheetPr>
  <dimension ref="A1:U36"/>
  <sheetViews>
    <sheetView topLeftCell="A3" zoomScale="90" zoomScaleNormal="90" workbookViewId="0">
      <selection activeCell="J2" sqref="J2:M2"/>
    </sheetView>
  </sheetViews>
  <sheetFormatPr defaultColWidth="9" defaultRowHeight="14.25"/>
  <cols>
    <col min="1" max="1" width="4.375" style="59" customWidth="1"/>
    <col min="2" max="2" width="9.75" style="22" customWidth="1"/>
    <col min="3" max="5" width="19.875" style="22" customWidth="1"/>
    <col min="6" max="6" width="5.375" style="23" customWidth="1"/>
    <col min="7" max="7" width="11.5" style="23" customWidth="1"/>
    <col min="8" max="8" width="5.625" style="60" customWidth="1"/>
    <col min="9" max="9" width="19.125" style="22" customWidth="1"/>
    <col min="10" max="10" width="6.875" style="22" customWidth="1"/>
    <col min="11" max="11" width="13.875" style="22" customWidth="1"/>
    <col min="12" max="12" width="15.125" style="22" customWidth="1"/>
    <col min="13" max="13" width="11.125" style="22" customWidth="1"/>
    <col min="14" max="258" width="9" style="22"/>
    <col min="259" max="259" width="9.75" style="22" customWidth="1"/>
    <col min="260" max="260" width="19.875" style="22" customWidth="1"/>
    <col min="261" max="261" width="4.625" style="22" customWidth="1"/>
    <col min="262" max="262" width="11.5" style="22" customWidth="1"/>
    <col min="263" max="263" width="7.25" style="22" customWidth="1"/>
    <col min="264" max="264" width="19.125" style="22" customWidth="1"/>
    <col min="265" max="265" width="6.75" style="22" customWidth="1"/>
    <col min="266" max="266" width="9" style="22"/>
    <col min="267" max="267" width="11.125" style="22" customWidth="1"/>
    <col min="268" max="268" width="12.75" style="22" customWidth="1"/>
    <col min="269" max="514" width="9" style="22"/>
    <col min="515" max="515" width="9.75" style="22" customWidth="1"/>
    <col min="516" max="516" width="19.875" style="22" customWidth="1"/>
    <col min="517" max="517" width="4.625" style="22" customWidth="1"/>
    <col min="518" max="518" width="11.5" style="22" customWidth="1"/>
    <col min="519" max="519" width="7.25" style="22" customWidth="1"/>
    <col min="520" max="520" width="19.125" style="22" customWidth="1"/>
    <col min="521" max="521" width="6.75" style="22" customWidth="1"/>
    <col min="522" max="522" width="9" style="22"/>
    <col min="523" max="523" width="11.125" style="22" customWidth="1"/>
    <col min="524" max="524" width="12.75" style="22" customWidth="1"/>
    <col min="525" max="770" width="9" style="22"/>
    <col min="771" max="771" width="9.75" style="22" customWidth="1"/>
    <col min="772" max="772" width="19.875" style="22" customWidth="1"/>
    <col min="773" max="773" width="4.625" style="22" customWidth="1"/>
    <col min="774" max="774" width="11.5" style="22" customWidth="1"/>
    <col min="775" max="775" width="7.25" style="22" customWidth="1"/>
    <col min="776" max="776" width="19.125" style="22" customWidth="1"/>
    <col min="777" max="777" width="6.75" style="22" customWidth="1"/>
    <col min="778" max="778" width="9" style="22"/>
    <col min="779" max="779" width="11.125" style="22" customWidth="1"/>
    <col min="780" max="780" width="12.75" style="22" customWidth="1"/>
    <col min="781" max="1026" width="9" style="22"/>
    <col min="1027" max="1027" width="9.75" style="22" customWidth="1"/>
    <col min="1028" max="1028" width="19.875" style="22" customWidth="1"/>
    <col min="1029" max="1029" width="4.625" style="22" customWidth="1"/>
    <col min="1030" max="1030" width="11.5" style="22" customWidth="1"/>
    <col min="1031" max="1031" width="7.25" style="22" customWidth="1"/>
    <col min="1032" max="1032" width="19.125" style="22" customWidth="1"/>
    <col min="1033" max="1033" width="6.75" style="22" customWidth="1"/>
    <col min="1034" max="1034" width="9" style="22"/>
    <col min="1035" max="1035" width="11.125" style="22" customWidth="1"/>
    <col min="1036" max="1036" width="12.75" style="22" customWidth="1"/>
    <col min="1037" max="1282" width="9" style="22"/>
    <col min="1283" max="1283" width="9.75" style="22" customWidth="1"/>
    <col min="1284" max="1284" width="19.875" style="22" customWidth="1"/>
    <col min="1285" max="1285" width="4.625" style="22" customWidth="1"/>
    <col min="1286" max="1286" width="11.5" style="22" customWidth="1"/>
    <col min="1287" max="1287" width="7.25" style="22" customWidth="1"/>
    <col min="1288" max="1288" width="19.125" style="22" customWidth="1"/>
    <col min="1289" max="1289" width="6.75" style="22" customWidth="1"/>
    <col min="1290" max="1290" width="9" style="22"/>
    <col min="1291" max="1291" width="11.125" style="22" customWidth="1"/>
    <col min="1292" max="1292" width="12.75" style="22" customWidth="1"/>
    <col min="1293" max="1538" width="9" style="22"/>
    <col min="1539" max="1539" width="9.75" style="22" customWidth="1"/>
    <col min="1540" max="1540" width="19.875" style="22" customWidth="1"/>
    <col min="1541" max="1541" width="4.625" style="22" customWidth="1"/>
    <col min="1542" max="1542" width="11.5" style="22" customWidth="1"/>
    <col min="1543" max="1543" width="7.25" style="22" customWidth="1"/>
    <col min="1544" max="1544" width="19.125" style="22" customWidth="1"/>
    <col min="1545" max="1545" width="6.75" style="22" customWidth="1"/>
    <col min="1546" max="1546" width="9" style="22"/>
    <col min="1547" max="1547" width="11.125" style="22" customWidth="1"/>
    <col min="1548" max="1548" width="12.75" style="22" customWidth="1"/>
    <col min="1549" max="1794" width="9" style="22"/>
    <col min="1795" max="1795" width="9.75" style="22" customWidth="1"/>
    <col min="1796" max="1796" width="19.875" style="22" customWidth="1"/>
    <col min="1797" max="1797" width="4.625" style="22" customWidth="1"/>
    <col min="1798" max="1798" width="11.5" style="22" customWidth="1"/>
    <col min="1799" max="1799" width="7.25" style="22" customWidth="1"/>
    <col min="1800" max="1800" width="19.125" style="22" customWidth="1"/>
    <col min="1801" max="1801" width="6.75" style="22" customWidth="1"/>
    <col min="1802" max="1802" width="9" style="22"/>
    <col min="1803" max="1803" width="11.125" style="22" customWidth="1"/>
    <col min="1804" max="1804" width="12.75" style="22" customWidth="1"/>
    <col min="1805" max="2050" width="9" style="22"/>
    <col min="2051" max="2051" width="9.75" style="22" customWidth="1"/>
    <col min="2052" max="2052" width="19.875" style="22" customWidth="1"/>
    <col min="2053" max="2053" width="4.625" style="22" customWidth="1"/>
    <col min="2054" max="2054" width="11.5" style="22" customWidth="1"/>
    <col min="2055" max="2055" width="7.25" style="22" customWidth="1"/>
    <col min="2056" max="2056" width="19.125" style="22" customWidth="1"/>
    <col min="2057" max="2057" width="6.75" style="22" customWidth="1"/>
    <col min="2058" max="2058" width="9" style="22"/>
    <col min="2059" max="2059" width="11.125" style="22" customWidth="1"/>
    <col min="2060" max="2060" width="12.75" style="22" customWidth="1"/>
    <col min="2061" max="2306" width="9" style="22"/>
    <col min="2307" max="2307" width="9.75" style="22" customWidth="1"/>
    <col min="2308" max="2308" width="19.875" style="22" customWidth="1"/>
    <col min="2309" max="2309" width="4.625" style="22" customWidth="1"/>
    <col min="2310" max="2310" width="11.5" style="22" customWidth="1"/>
    <col min="2311" max="2311" width="7.25" style="22" customWidth="1"/>
    <col min="2312" max="2312" width="19.125" style="22" customWidth="1"/>
    <col min="2313" max="2313" width="6.75" style="22" customWidth="1"/>
    <col min="2314" max="2314" width="9" style="22"/>
    <col min="2315" max="2315" width="11.125" style="22" customWidth="1"/>
    <col min="2316" max="2316" width="12.75" style="22" customWidth="1"/>
    <col min="2317" max="2562" width="9" style="22"/>
    <col min="2563" max="2563" width="9.75" style="22" customWidth="1"/>
    <col min="2564" max="2564" width="19.875" style="22" customWidth="1"/>
    <col min="2565" max="2565" width="4.625" style="22" customWidth="1"/>
    <col min="2566" max="2566" width="11.5" style="22" customWidth="1"/>
    <col min="2567" max="2567" width="7.25" style="22" customWidth="1"/>
    <col min="2568" max="2568" width="19.125" style="22" customWidth="1"/>
    <col min="2569" max="2569" width="6.75" style="22" customWidth="1"/>
    <col min="2570" max="2570" width="9" style="22"/>
    <col min="2571" max="2571" width="11.125" style="22" customWidth="1"/>
    <col min="2572" max="2572" width="12.75" style="22" customWidth="1"/>
    <col min="2573" max="2818" width="9" style="22"/>
    <col min="2819" max="2819" width="9.75" style="22" customWidth="1"/>
    <col min="2820" max="2820" width="19.875" style="22" customWidth="1"/>
    <col min="2821" max="2821" width="4.625" style="22" customWidth="1"/>
    <col min="2822" max="2822" width="11.5" style="22" customWidth="1"/>
    <col min="2823" max="2823" width="7.25" style="22" customWidth="1"/>
    <col min="2824" max="2824" width="19.125" style="22" customWidth="1"/>
    <col min="2825" max="2825" width="6.75" style="22" customWidth="1"/>
    <col min="2826" max="2826" width="9" style="22"/>
    <col min="2827" max="2827" width="11.125" style="22" customWidth="1"/>
    <col min="2828" max="2828" width="12.75" style="22" customWidth="1"/>
    <col min="2829" max="3074" width="9" style="22"/>
    <col min="3075" max="3075" width="9.75" style="22" customWidth="1"/>
    <col min="3076" max="3076" width="19.875" style="22" customWidth="1"/>
    <col min="3077" max="3077" width="4.625" style="22" customWidth="1"/>
    <col min="3078" max="3078" width="11.5" style="22" customWidth="1"/>
    <col min="3079" max="3079" width="7.25" style="22" customWidth="1"/>
    <col min="3080" max="3080" width="19.125" style="22" customWidth="1"/>
    <col min="3081" max="3081" width="6.75" style="22" customWidth="1"/>
    <col min="3082" max="3082" width="9" style="22"/>
    <col min="3083" max="3083" width="11.125" style="22" customWidth="1"/>
    <col min="3084" max="3084" width="12.75" style="22" customWidth="1"/>
    <col min="3085" max="3330" width="9" style="22"/>
    <col min="3331" max="3331" width="9.75" style="22" customWidth="1"/>
    <col min="3332" max="3332" width="19.875" style="22" customWidth="1"/>
    <col min="3333" max="3333" width="4.625" style="22" customWidth="1"/>
    <col min="3334" max="3334" width="11.5" style="22" customWidth="1"/>
    <col min="3335" max="3335" width="7.25" style="22" customWidth="1"/>
    <col min="3336" max="3336" width="19.125" style="22" customWidth="1"/>
    <col min="3337" max="3337" width="6.75" style="22" customWidth="1"/>
    <col min="3338" max="3338" width="9" style="22"/>
    <col min="3339" max="3339" width="11.125" style="22" customWidth="1"/>
    <col min="3340" max="3340" width="12.75" style="22" customWidth="1"/>
    <col min="3341" max="3586" width="9" style="22"/>
    <col min="3587" max="3587" width="9.75" style="22" customWidth="1"/>
    <col min="3588" max="3588" width="19.875" style="22" customWidth="1"/>
    <col min="3589" max="3589" width="4.625" style="22" customWidth="1"/>
    <col min="3590" max="3590" width="11.5" style="22" customWidth="1"/>
    <col min="3591" max="3591" width="7.25" style="22" customWidth="1"/>
    <col min="3592" max="3592" width="19.125" style="22" customWidth="1"/>
    <col min="3593" max="3593" width="6.75" style="22" customWidth="1"/>
    <col min="3594" max="3594" width="9" style="22"/>
    <col min="3595" max="3595" width="11.125" style="22" customWidth="1"/>
    <col min="3596" max="3596" width="12.75" style="22" customWidth="1"/>
    <col min="3597" max="3842" width="9" style="22"/>
    <col min="3843" max="3843" width="9.75" style="22" customWidth="1"/>
    <col min="3844" max="3844" width="19.875" style="22" customWidth="1"/>
    <col min="3845" max="3845" width="4.625" style="22" customWidth="1"/>
    <col min="3846" max="3846" width="11.5" style="22" customWidth="1"/>
    <col min="3847" max="3847" width="7.25" style="22" customWidth="1"/>
    <col min="3848" max="3848" width="19.125" style="22" customWidth="1"/>
    <col min="3849" max="3849" width="6.75" style="22" customWidth="1"/>
    <col min="3850" max="3850" width="9" style="22"/>
    <col min="3851" max="3851" width="11.125" style="22" customWidth="1"/>
    <col min="3852" max="3852" width="12.75" style="22" customWidth="1"/>
    <col min="3853" max="4098" width="9" style="22"/>
    <col min="4099" max="4099" width="9.75" style="22" customWidth="1"/>
    <col min="4100" max="4100" width="19.875" style="22" customWidth="1"/>
    <col min="4101" max="4101" width="4.625" style="22" customWidth="1"/>
    <col min="4102" max="4102" width="11.5" style="22" customWidth="1"/>
    <col min="4103" max="4103" width="7.25" style="22" customWidth="1"/>
    <col min="4104" max="4104" width="19.125" style="22" customWidth="1"/>
    <col min="4105" max="4105" width="6.75" style="22" customWidth="1"/>
    <col min="4106" max="4106" width="9" style="22"/>
    <col min="4107" max="4107" width="11.125" style="22" customWidth="1"/>
    <col min="4108" max="4108" width="12.75" style="22" customWidth="1"/>
    <col min="4109" max="4354" width="9" style="22"/>
    <col min="4355" max="4355" width="9.75" style="22" customWidth="1"/>
    <col min="4356" max="4356" width="19.875" style="22" customWidth="1"/>
    <col min="4357" max="4357" width="4.625" style="22" customWidth="1"/>
    <col min="4358" max="4358" width="11.5" style="22" customWidth="1"/>
    <col min="4359" max="4359" width="7.25" style="22" customWidth="1"/>
    <col min="4360" max="4360" width="19.125" style="22" customWidth="1"/>
    <col min="4361" max="4361" width="6.75" style="22" customWidth="1"/>
    <col min="4362" max="4362" width="9" style="22"/>
    <col min="4363" max="4363" width="11.125" style="22" customWidth="1"/>
    <col min="4364" max="4364" width="12.75" style="22" customWidth="1"/>
    <col min="4365" max="4610" width="9" style="22"/>
    <col min="4611" max="4611" width="9.75" style="22" customWidth="1"/>
    <col min="4612" max="4612" width="19.875" style="22" customWidth="1"/>
    <col min="4613" max="4613" width="4.625" style="22" customWidth="1"/>
    <col min="4614" max="4614" width="11.5" style="22" customWidth="1"/>
    <col min="4615" max="4615" width="7.25" style="22" customWidth="1"/>
    <col min="4616" max="4616" width="19.125" style="22" customWidth="1"/>
    <col min="4617" max="4617" width="6.75" style="22" customWidth="1"/>
    <col min="4618" max="4618" width="9" style="22"/>
    <col min="4619" max="4619" width="11.125" style="22" customWidth="1"/>
    <col min="4620" max="4620" width="12.75" style="22" customWidth="1"/>
    <col min="4621" max="4866" width="9" style="22"/>
    <col min="4867" max="4867" width="9.75" style="22" customWidth="1"/>
    <col min="4868" max="4868" width="19.875" style="22" customWidth="1"/>
    <col min="4869" max="4869" width="4.625" style="22" customWidth="1"/>
    <col min="4870" max="4870" width="11.5" style="22" customWidth="1"/>
    <col min="4871" max="4871" width="7.25" style="22" customWidth="1"/>
    <col min="4872" max="4872" width="19.125" style="22" customWidth="1"/>
    <col min="4873" max="4873" width="6.75" style="22" customWidth="1"/>
    <col min="4874" max="4874" width="9" style="22"/>
    <col min="4875" max="4875" width="11.125" style="22" customWidth="1"/>
    <col min="4876" max="4876" width="12.75" style="22" customWidth="1"/>
    <col min="4877" max="5122" width="9" style="22"/>
    <col min="5123" max="5123" width="9.75" style="22" customWidth="1"/>
    <col min="5124" max="5124" width="19.875" style="22" customWidth="1"/>
    <col min="5125" max="5125" width="4.625" style="22" customWidth="1"/>
    <col min="5126" max="5126" width="11.5" style="22" customWidth="1"/>
    <col min="5127" max="5127" width="7.25" style="22" customWidth="1"/>
    <col min="5128" max="5128" width="19.125" style="22" customWidth="1"/>
    <col min="5129" max="5129" width="6.75" style="22" customWidth="1"/>
    <col min="5130" max="5130" width="9" style="22"/>
    <col min="5131" max="5131" width="11.125" style="22" customWidth="1"/>
    <col min="5132" max="5132" width="12.75" style="22" customWidth="1"/>
    <col min="5133" max="5378" width="9" style="22"/>
    <col min="5379" max="5379" width="9.75" style="22" customWidth="1"/>
    <col min="5380" max="5380" width="19.875" style="22" customWidth="1"/>
    <col min="5381" max="5381" width="4.625" style="22" customWidth="1"/>
    <col min="5382" max="5382" width="11.5" style="22" customWidth="1"/>
    <col min="5383" max="5383" width="7.25" style="22" customWidth="1"/>
    <col min="5384" max="5384" width="19.125" style="22" customWidth="1"/>
    <col min="5385" max="5385" width="6.75" style="22" customWidth="1"/>
    <col min="5386" max="5386" width="9" style="22"/>
    <col min="5387" max="5387" width="11.125" style="22" customWidth="1"/>
    <col min="5388" max="5388" width="12.75" style="22" customWidth="1"/>
    <col min="5389" max="5634" width="9" style="22"/>
    <col min="5635" max="5635" width="9.75" style="22" customWidth="1"/>
    <col min="5636" max="5636" width="19.875" style="22" customWidth="1"/>
    <col min="5637" max="5637" width="4.625" style="22" customWidth="1"/>
    <col min="5638" max="5638" width="11.5" style="22" customWidth="1"/>
    <col min="5639" max="5639" width="7.25" style="22" customWidth="1"/>
    <col min="5640" max="5640" width="19.125" style="22" customWidth="1"/>
    <col min="5641" max="5641" width="6.75" style="22" customWidth="1"/>
    <col min="5642" max="5642" width="9" style="22"/>
    <col min="5643" max="5643" width="11.125" style="22" customWidth="1"/>
    <col min="5644" max="5644" width="12.75" style="22" customWidth="1"/>
    <col min="5645" max="5890" width="9" style="22"/>
    <col min="5891" max="5891" width="9.75" style="22" customWidth="1"/>
    <col min="5892" max="5892" width="19.875" style="22" customWidth="1"/>
    <col min="5893" max="5893" width="4.625" style="22" customWidth="1"/>
    <col min="5894" max="5894" width="11.5" style="22" customWidth="1"/>
    <col min="5895" max="5895" width="7.25" style="22" customWidth="1"/>
    <col min="5896" max="5896" width="19.125" style="22" customWidth="1"/>
    <col min="5897" max="5897" width="6.75" style="22" customWidth="1"/>
    <col min="5898" max="5898" width="9" style="22"/>
    <col min="5899" max="5899" width="11.125" style="22" customWidth="1"/>
    <col min="5900" max="5900" width="12.75" style="22" customWidth="1"/>
    <col min="5901" max="6146" width="9" style="22"/>
    <col min="6147" max="6147" width="9.75" style="22" customWidth="1"/>
    <col min="6148" max="6148" width="19.875" style="22" customWidth="1"/>
    <col min="6149" max="6149" width="4.625" style="22" customWidth="1"/>
    <col min="6150" max="6150" width="11.5" style="22" customWidth="1"/>
    <col min="6151" max="6151" width="7.25" style="22" customWidth="1"/>
    <col min="6152" max="6152" width="19.125" style="22" customWidth="1"/>
    <col min="6153" max="6153" width="6.75" style="22" customWidth="1"/>
    <col min="6154" max="6154" width="9" style="22"/>
    <col min="6155" max="6155" width="11.125" style="22" customWidth="1"/>
    <col min="6156" max="6156" width="12.75" style="22" customWidth="1"/>
    <col min="6157" max="6402" width="9" style="22"/>
    <col min="6403" max="6403" width="9.75" style="22" customWidth="1"/>
    <col min="6404" max="6404" width="19.875" style="22" customWidth="1"/>
    <col min="6405" max="6405" width="4.625" style="22" customWidth="1"/>
    <col min="6406" max="6406" width="11.5" style="22" customWidth="1"/>
    <col min="6407" max="6407" width="7.25" style="22" customWidth="1"/>
    <col min="6408" max="6408" width="19.125" style="22" customWidth="1"/>
    <col min="6409" max="6409" width="6.75" style="22" customWidth="1"/>
    <col min="6410" max="6410" width="9" style="22"/>
    <col min="6411" max="6411" width="11.125" style="22" customWidth="1"/>
    <col min="6412" max="6412" width="12.75" style="22" customWidth="1"/>
    <col min="6413" max="6658" width="9" style="22"/>
    <col min="6659" max="6659" width="9.75" style="22" customWidth="1"/>
    <col min="6660" max="6660" width="19.875" style="22" customWidth="1"/>
    <col min="6661" max="6661" width="4.625" style="22" customWidth="1"/>
    <col min="6662" max="6662" width="11.5" style="22" customWidth="1"/>
    <col min="6663" max="6663" width="7.25" style="22" customWidth="1"/>
    <col min="6664" max="6664" width="19.125" style="22" customWidth="1"/>
    <col min="6665" max="6665" width="6.75" style="22" customWidth="1"/>
    <col min="6666" max="6666" width="9" style="22"/>
    <col min="6667" max="6667" width="11.125" style="22" customWidth="1"/>
    <col min="6668" max="6668" width="12.75" style="22" customWidth="1"/>
    <col min="6669" max="6914" width="9" style="22"/>
    <col min="6915" max="6915" width="9.75" style="22" customWidth="1"/>
    <col min="6916" max="6916" width="19.875" style="22" customWidth="1"/>
    <col min="6917" max="6917" width="4.625" style="22" customWidth="1"/>
    <col min="6918" max="6918" width="11.5" style="22" customWidth="1"/>
    <col min="6919" max="6919" width="7.25" style="22" customWidth="1"/>
    <col min="6920" max="6920" width="19.125" style="22" customWidth="1"/>
    <col min="6921" max="6921" width="6.75" style="22" customWidth="1"/>
    <col min="6922" max="6922" width="9" style="22"/>
    <col min="6923" max="6923" width="11.125" style="22" customWidth="1"/>
    <col min="6924" max="6924" width="12.75" style="22" customWidth="1"/>
    <col min="6925" max="7170" width="9" style="22"/>
    <col min="7171" max="7171" width="9.75" style="22" customWidth="1"/>
    <col min="7172" max="7172" width="19.875" style="22" customWidth="1"/>
    <col min="7173" max="7173" width="4.625" style="22" customWidth="1"/>
    <col min="7174" max="7174" width="11.5" style="22" customWidth="1"/>
    <col min="7175" max="7175" width="7.25" style="22" customWidth="1"/>
    <col min="7176" max="7176" width="19.125" style="22" customWidth="1"/>
    <col min="7177" max="7177" width="6.75" style="22" customWidth="1"/>
    <col min="7178" max="7178" width="9" style="22"/>
    <col min="7179" max="7179" width="11.125" style="22" customWidth="1"/>
    <col min="7180" max="7180" width="12.75" style="22" customWidth="1"/>
    <col min="7181" max="7426" width="9" style="22"/>
    <col min="7427" max="7427" width="9.75" style="22" customWidth="1"/>
    <col min="7428" max="7428" width="19.875" style="22" customWidth="1"/>
    <col min="7429" max="7429" width="4.625" style="22" customWidth="1"/>
    <col min="7430" max="7430" width="11.5" style="22" customWidth="1"/>
    <col min="7431" max="7431" width="7.25" style="22" customWidth="1"/>
    <col min="7432" max="7432" width="19.125" style="22" customWidth="1"/>
    <col min="7433" max="7433" width="6.75" style="22" customWidth="1"/>
    <col min="7434" max="7434" width="9" style="22"/>
    <col min="7435" max="7435" width="11.125" style="22" customWidth="1"/>
    <col min="7436" max="7436" width="12.75" style="22" customWidth="1"/>
    <col min="7437" max="7682" width="9" style="22"/>
    <col min="7683" max="7683" width="9.75" style="22" customWidth="1"/>
    <col min="7684" max="7684" width="19.875" style="22" customWidth="1"/>
    <col min="7685" max="7685" width="4.625" style="22" customWidth="1"/>
    <col min="7686" max="7686" width="11.5" style="22" customWidth="1"/>
    <col min="7687" max="7687" width="7.25" style="22" customWidth="1"/>
    <col min="7688" max="7688" width="19.125" style="22" customWidth="1"/>
    <col min="7689" max="7689" width="6.75" style="22" customWidth="1"/>
    <col min="7690" max="7690" width="9" style="22"/>
    <col min="7691" max="7691" width="11.125" style="22" customWidth="1"/>
    <col min="7692" max="7692" width="12.75" style="22" customWidth="1"/>
    <col min="7693" max="7938" width="9" style="22"/>
    <col min="7939" max="7939" width="9.75" style="22" customWidth="1"/>
    <col min="7940" max="7940" width="19.875" style="22" customWidth="1"/>
    <col min="7941" max="7941" width="4.625" style="22" customWidth="1"/>
    <col min="7942" max="7942" width="11.5" style="22" customWidth="1"/>
    <col min="7943" max="7943" width="7.25" style="22" customWidth="1"/>
    <col min="7944" max="7944" width="19.125" style="22" customWidth="1"/>
    <col min="7945" max="7945" width="6.75" style="22" customWidth="1"/>
    <col min="7946" max="7946" width="9" style="22"/>
    <col min="7947" max="7947" width="11.125" style="22" customWidth="1"/>
    <col min="7948" max="7948" width="12.75" style="22" customWidth="1"/>
    <col min="7949" max="8194" width="9" style="22"/>
    <col min="8195" max="8195" width="9.75" style="22" customWidth="1"/>
    <col min="8196" max="8196" width="19.875" style="22" customWidth="1"/>
    <col min="8197" max="8197" width="4.625" style="22" customWidth="1"/>
    <col min="8198" max="8198" width="11.5" style="22" customWidth="1"/>
    <col min="8199" max="8199" width="7.25" style="22" customWidth="1"/>
    <col min="8200" max="8200" width="19.125" style="22" customWidth="1"/>
    <col min="8201" max="8201" width="6.75" style="22" customWidth="1"/>
    <col min="8202" max="8202" width="9" style="22"/>
    <col min="8203" max="8203" width="11.125" style="22" customWidth="1"/>
    <col min="8204" max="8204" width="12.75" style="22" customWidth="1"/>
    <col min="8205" max="8450" width="9" style="22"/>
    <col min="8451" max="8451" width="9.75" style="22" customWidth="1"/>
    <col min="8452" max="8452" width="19.875" style="22" customWidth="1"/>
    <col min="8453" max="8453" width="4.625" style="22" customWidth="1"/>
    <col min="8454" max="8454" width="11.5" style="22" customWidth="1"/>
    <col min="8455" max="8455" width="7.25" style="22" customWidth="1"/>
    <col min="8456" max="8456" width="19.125" style="22" customWidth="1"/>
    <col min="8457" max="8457" width="6.75" style="22" customWidth="1"/>
    <col min="8458" max="8458" width="9" style="22"/>
    <col min="8459" max="8459" width="11.125" style="22" customWidth="1"/>
    <col min="8460" max="8460" width="12.75" style="22" customWidth="1"/>
    <col min="8461" max="8706" width="9" style="22"/>
    <col min="8707" max="8707" width="9.75" style="22" customWidth="1"/>
    <col min="8708" max="8708" width="19.875" style="22" customWidth="1"/>
    <col min="8709" max="8709" width="4.625" style="22" customWidth="1"/>
    <col min="8710" max="8710" width="11.5" style="22" customWidth="1"/>
    <col min="8711" max="8711" width="7.25" style="22" customWidth="1"/>
    <col min="8712" max="8712" width="19.125" style="22" customWidth="1"/>
    <col min="8713" max="8713" width="6.75" style="22" customWidth="1"/>
    <col min="8714" max="8714" width="9" style="22"/>
    <col min="8715" max="8715" width="11.125" style="22" customWidth="1"/>
    <col min="8716" max="8716" width="12.75" style="22" customWidth="1"/>
    <col min="8717" max="8962" width="9" style="22"/>
    <col min="8963" max="8963" width="9.75" style="22" customWidth="1"/>
    <col min="8964" max="8964" width="19.875" style="22" customWidth="1"/>
    <col min="8965" max="8965" width="4.625" style="22" customWidth="1"/>
    <col min="8966" max="8966" width="11.5" style="22" customWidth="1"/>
    <col min="8967" max="8967" width="7.25" style="22" customWidth="1"/>
    <col min="8968" max="8968" width="19.125" style="22" customWidth="1"/>
    <col min="8969" max="8969" width="6.75" style="22" customWidth="1"/>
    <col min="8970" max="8970" width="9" style="22"/>
    <col min="8971" max="8971" width="11.125" style="22" customWidth="1"/>
    <col min="8972" max="8972" width="12.75" style="22" customWidth="1"/>
    <col min="8973" max="9218" width="9" style="22"/>
    <col min="9219" max="9219" width="9.75" style="22" customWidth="1"/>
    <col min="9220" max="9220" width="19.875" style="22" customWidth="1"/>
    <col min="9221" max="9221" width="4.625" style="22" customWidth="1"/>
    <col min="9222" max="9222" width="11.5" style="22" customWidth="1"/>
    <col min="9223" max="9223" width="7.25" style="22" customWidth="1"/>
    <col min="9224" max="9224" width="19.125" style="22" customWidth="1"/>
    <col min="9225" max="9225" width="6.75" style="22" customWidth="1"/>
    <col min="9226" max="9226" width="9" style="22"/>
    <col min="9227" max="9227" width="11.125" style="22" customWidth="1"/>
    <col min="9228" max="9228" width="12.75" style="22" customWidth="1"/>
    <col min="9229" max="9474" width="9" style="22"/>
    <col min="9475" max="9475" width="9.75" style="22" customWidth="1"/>
    <col min="9476" max="9476" width="19.875" style="22" customWidth="1"/>
    <col min="9477" max="9477" width="4.625" style="22" customWidth="1"/>
    <col min="9478" max="9478" width="11.5" style="22" customWidth="1"/>
    <col min="9479" max="9479" width="7.25" style="22" customWidth="1"/>
    <col min="9480" max="9480" width="19.125" style="22" customWidth="1"/>
    <col min="9481" max="9481" width="6.75" style="22" customWidth="1"/>
    <col min="9482" max="9482" width="9" style="22"/>
    <col min="9483" max="9483" width="11.125" style="22" customWidth="1"/>
    <col min="9484" max="9484" width="12.75" style="22" customWidth="1"/>
    <col min="9485" max="9730" width="9" style="22"/>
    <col min="9731" max="9731" width="9.75" style="22" customWidth="1"/>
    <col min="9732" max="9732" width="19.875" style="22" customWidth="1"/>
    <col min="9733" max="9733" width="4.625" style="22" customWidth="1"/>
    <col min="9734" max="9734" width="11.5" style="22" customWidth="1"/>
    <col min="9735" max="9735" width="7.25" style="22" customWidth="1"/>
    <col min="9736" max="9736" width="19.125" style="22" customWidth="1"/>
    <col min="9737" max="9737" width="6.75" style="22" customWidth="1"/>
    <col min="9738" max="9738" width="9" style="22"/>
    <col min="9739" max="9739" width="11.125" style="22" customWidth="1"/>
    <col min="9740" max="9740" width="12.75" style="22" customWidth="1"/>
    <col min="9741" max="9986" width="9" style="22"/>
    <col min="9987" max="9987" width="9.75" style="22" customWidth="1"/>
    <col min="9988" max="9988" width="19.875" style="22" customWidth="1"/>
    <col min="9989" max="9989" width="4.625" style="22" customWidth="1"/>
    <col min="9990" max="9990" width="11.5" style="22" customWidth="1"/>
    <col min="9991" max="9991" width="7.25" style="22" customWidth="1"/>
    <col min="9992" max="9992" width="19.125" style="22" customWidth="1"/>
    <col min="9993" max="9993" width="6.75" style="22" customWidth="1"/>
    <col min="9994" max="9994" width="9" style="22"/>
    <col min="9995" max="9995" width="11.125" style="22" customWidth="1"/>
    <col min="9996" max="9996" width="12.75" style="22" customWidth="1"/>
    <col min="9997" max="10242" width="9" style="22"/>
    <col min="10243" max="10243" width="9.75" style="22" customWidth="1"/>
    <col min="10244" max="10244" width="19.875" style="22" customWidth="1"/>
    <col min="10245" max="10245" width="4.625" style="22" customWidth="1"/>
    <col min="10246" max="10246" width="11.5" style="22" customWidth="1"/>
    <col min="10247" max="10247" width="7.25" style="22" customWidth="1"/>
    <col min="10248" max="10248" width="19.125" style="22" customWidth="1"/>
    <col min="10249" max="10249" width="6.75" style="22" customWidth="1"/>
    <col min="10250" max="10250" width="9" style="22"/>
    <col min="10251" max="10251" width="11.125" style="22" customWidth="1"/>
    <col min="10252" max="10252" width="12.75" style="22" customWidth="1"/>
    <col min="10253" max="10498" width="9" style="22"/>
    <col min="10499" max="10499" width="9.75" style="22" customWidth="1"/>
    <col min="10500" max="10500" width="19.875" style="22" customWidth="1"/>
    <col min="10501" max="10501" width="4.625" style="22" customWidth="1"/>
    <col min="10502" max="10502" width="11.5" style="22" customWidth="1"/>
    <col min="10503" max="10503" width="7.25" style="22" customWidth="1"/>
    <col min="10504" max="10504" width="19.125" style="22" customWidth="1"/>
    <col min="10505" max="10505" width="6.75" style="22" customWidth="1"/>
    <col min="10506" max="10506" width="9" style="22"/>
    <col min="10507" max="10507" width="11.125" style="22" customWidth="1"/>
    <col min="10508" max="10508" width="12.75" style="22" customWidth="1"/>
    <col min="10509" max="10754" width="9" style="22"/>
    <col min="10755" max="10755" width="9.75" style="22" customWidth="1"/>
    <col min="10756" max="10756" width="19.875" style="22" customWidth="1"/>
    <col min="10757" max="10757" width="4.625" style="22" customWidth="1"/>
    <col min="10758" max="10758" width="11.5" style="22" customWidth="1"/>
    <col min="10759" max="10759" width="7.25" style="22" customWidth="1"/>
    <col min="10760" max="10760" width="19.125" style="22" customWidth="1"/>
    <col min="10761" max="10761" width="6.75" style="22" customWidth="1"/>
    <col min="10762" max="10762" width="9" style="22"/>
    <col min="10763" max="10763" width="11.125" style="22" customWidth="1"/>
    <col min="10764" max="10764" width="12.75" style="22" customWidth="1"/>
    <col min="10765" max="11010" width="9" style="22"/>
    <col min="11011" max="11011" width="9.75" style="22" customWidth="1"/>
    <col min="11012" max="11012" width="19.875" style="22" customWidth="1"/>
    <col min="11013" max="11013" width="4.625" style="22" customWidth="1"/>
    <col min="11014" max="11014" width="11.5" style="22" customWidth="1"/>
    <col min="11015" max="11015" width="7.25" style="22" customWidth="1"/>
    <col min="11016" max="11016" width="19.125" style="22" customWidth="1"/>
    <col min="11017" max="11017" width="6.75" style="22" customWidth="1"/>
    <col min="11018" max="11018" width="9" style="22"/>
    <col min="11019" max="11019" width="11.125" style="22" customWidth="1"/>
    <col min="11020" max="11020" width="12.75" style="22" customWidth="1"/>
    <col min="11021" max="11266" width="9" style="22"/>
    <col min="11267" max="11267" width="9.75" style="22" customWidth="1"/>
    <col min="11268" max="11268" width="19.875" style="22" customWidth="1"/>
    <col min="11269" max="11269" width="4.625" style="22" customWidth="1"/>
    <col min="11270" max="11270" width="11.5" style="22" customWidth="1"/>
    <col min="11271" max="11271" width="7.25" style="22" customWidth="1"/>
    <col min="11272" max="11272" width="19.125" style="22" customWidth="1"/>
    <col min="11273" max="11273" width="6.75" style="22" customWidth="1"/>
    <col min="11274" max="11274" width="9" style="22"/>
    <col min="11275" max="11275" width="11.125" style="22" customWidth="1"/>
    <col min="11276" max="11276" width="12.75" style="22" customWidth="1"/>
    <col min="11277" max="11522" width="9" style="22"/>
    <col min="11523" max="11523" width="9.75" style="22" customWidth="1"/>
    <col min="11524" max="11524" width="19.875" style="22" customWidth="1"/>
    <col min="11525" max="11525" width="4.625" style="22" customWidth="1"/>
    <col min="11526" max="11526" width="11.5" style="22" customWidth="1"/>
    <col min="11527" max="11527" width="7.25" style="22" customWidth="1"/>
    <col min="11528" max="11528" width="19.125" style="22" customWidth="1"/>
    <col min="11529" max="11529" width="6.75" style="22" customWidth="1"/>
    <col min="11530" max="11530" width="9" style="22"/>
    <col min="11531" max="11531" width="11.125" style="22" customWidth="1"/>
    <col min="11532" max="11532" width="12.75" style="22" customWidth="1"/>
    <col min="11533" max="11778" width="9" style="22"/>
    <col min="11779" max="11779" width="9.75" style="22" customWidth="1"/>
    <col min="11780" max="11780" width="19.875" style="22" customWidth="1"/>
    <col min="11781" max="11781" width="4.625" style="22" customWidth="1"/>
    <col min="11782" max="11782" width="11.5" style="22" customWidth="1"/>
    <col min="11783" max="11783" width="7.25" style="22" customWidth="1"/>
    <col min="11784" max="11784" width="19.125" style="22" customWidth="1"/>
    <col min="11785" max="11785" width="6.75" style="22" customWidth="1"/>
    <col min="11786" max="11786" width="9" style="22"/>
    <col min="11787" max="11787" width="11.125" style="22" customWidth="1"/>
    <col min="11788" max="11788" width="12.75" style="22" customWidth="1"/>
    <col min="11789" max="12034" width="9" style="22"/>
    <col min="12035" max="12035" width="9.75" style="22" customWidth="1"/>
    <col min="12036" max="12036" width="19.875" style="22" customWidth="1"/>
    <col min="12037" max="12037" width="4.625" style="22" customWidth="1"/>
    <col min="12038" max="12038" width="11.5" style="22" customWidth="1"/>
    <col min="12039" max="12039" width="7.25" style="22" customWidth="1"/>
    <col min="12040" max="12040" width="19.125" style="22" customWidth="1"/>
    <col min="12041" max="12041" width="6.75" style="22" customWidth="1"/>
    <col min="12042" max="12042" width="9" style="22"/>
    <col min="12043" max="12043" width="11.125" style="22" customWidth="1"/>
    <col min="12044" max="12044" width="12.75" style="22" customWidth="1"/>
    <col min="12045" max="12290" width="9" style="22"/>
    <col min="12291" max="12291" width="9.75" style="22" customWidth="1"/>
    <col min="12292" max="12292" width="19.875" style="22" customWidth="1"/>
    <col min="12293" max="12293" width="4.625" style="22" customWidth="1"/>
    <col min="12294" max="12294" width="11.5" style="22" customWidth="1"/>
    <col min="12295" max="12295" width="7.25" style="22" customWidth="1"/>
    <col min="12296" max="12296" width="19.125" style="22" customWidth="1"/>
    <col min="12297" max="12297" width="6.75" style="22" customWidth="1"/>
    <col min="12298" max="12298" width="9" style="22"/>
    <col min="12299" max="12299" width="11.125" style="22" customWidth="1"/>
    <col min="12300" max="12300" width="12.75" style="22" customWidth="1"/>
    <col min="12301" max="12546" width="9" style="22"/>
    <col min="12547" max="12547" width="9.75" style="22" customWidth="1"/>
    <col min="12548" max="12548" width="19.875" style="22" customWidth="1"/>
    <col min="12549" max="12549" width="4.625" style="22" customWidth="1"/>
    <col min="12550" max="12550" width="11.5" style="22" customWidth="1"/>
    <col min="12551" max="12551" width="7.25" style="22" customWidth="1"/>
    <col min="12552" max="12552" width="19.125" style="22" customWidth="1"/>
    <col min="12553" max="12553" width="6.75" style="22" customWidth="1"/>
    <col min="12554" max="12554" width="9" style="22"/>
    <col min="12555" max="12555" width="11.125" style="22" customWidth="1"/>
    <col min="12556" max="12556" width="12.75" style="22" customWidth="1"/>
    <col min="12557" max="12802" width="9" style="22"/>
    <col min="12803" max="12803" width="9.75" style="22" customWidth="1"/>
    <col min="12804" max="12804" width="19.875" style="22" customWidth="1"/>
    <col min="12805" max="12805" width="4.625" style="22" customWidth="1"/>
    <col min="12806" max="12806" width="11.5" style="22" customWidth="1"/>
    <col min="12807" max="12807" width="7.25" style="22" customWidth="1"/>
    <col min="12808" max="12808" width="19.125" style="22" customWidth="1"/>
    <col min="12809" max="12809" width="6.75" style="22" customWidth="1"/>
    <col min="12810" max="12810" width="9" style="22"/>
    <col min="12811" max="12811" width="11.125" style="22" customWidth="1"/>
    <col min="12812" max="12812" width="12.75" style="22" customWidth="1"/>
    <col min="12813" max="13058" width="9" style="22"/>
    <col min="13059" max="13059" width="9.75" style="22" customWidth="1"/>
    <col min="13060" max="13060" width="19.875" style="22" customWidth="1"/>
    <col min="13061" max="13061" width="4.625" style="22" customWidth="1"/>
    <col min="13062" max="13062" width="11.5" style="22" customWidth="1"/>
    <col min="13063" max="13063" width="7.25" style="22" customWidth="1"/>
    <col min="13064" max="13064" width="19.125" style="22" customWidth="1"/>
    <col min="13065" max="13065" width="6.75" style="22" customWidth="1"/>
    <col min="13066" max="13066" width="9" style="22"/>
    <col min="13067" max="13067" width="11.125" style="22" customWidth="1"/>
    <col min="13068" max="13068" width="12.75" style="22" customWidth="1"/>
    <col min="13069" max="13314" width="9" style="22"/>
    <col min="13315" max="13315" width="9.75" style="22" customWidth="1"/>
    <col min="13316" max="13316" width="19.875" style="22" customWidth="1"/>
    <col min="13317" max="13317" width="4.625" style="22" customWidth="1"/>
    <col min="13318" max="13318" width="11.5" style="22" customWidth="1"/>
    <col min="13319" max="13319" width="7.25" style="22" customWidth="1"/>
    <col min="13320" max="13320" width="19.125" style="22" customWidth="1"/>
    <col min="13321" max="13321" width="6.75" style="22" customWidth="1"/>
    <col min="13322" max="13322" width="9" style="22"/>
    <col min="13323" max="13323" width="11.125" style="22" customWidth="1"/>
    <col min="13324" max="13324" width="12.75" style="22" customWidth="1"/>
    <col min="13325" max="13570" width="9" style="22"/>
    <col min="13571" max="13571" width="9.75" style="22" customWidth="1"/>
    <col min="13572" max="13572" width="19.875" style="22" customWidth="1"/>
    <col min="13573" max="13573" width="4.625" style="22" customWidth="1"/>
    <col min="13574" max="13574" width="11.5" style="22" customWidth="1"/>
    <col min="13575" max="13575" width="7.25" style="22" customWidth="1"/>
    <col min="13576" max="13576" width="19.125" style="22" customWidth="1"/>
    <col min="13577" max="13577" width="6.75" style="22" customWidth="1"/>
    <col min="13578" max="13578" width="9" style="22"/>
    <col min="13579" max="13579" width="11.125" style="22" customWidth="1"/>
    <col min="13580" max="13580" width="12.75" style="22" customWidth="1"/>
    <col min="13581" max="13826" width="9" style="22"/>
    <col min="13827" max="13827" width="9.75" style="22" customWidth="1"/>
    <col min="13828" max="13828" width="19.875" style="22" customWidth="1"/>
    <col min="13829" max="13829" width="4.625" style="22" customWidth="1"/>
    <col min="13830" max="13830" width="11.5" style="22" customWidth="1"/>
    <col min="13831" max="13831" width="7.25" style="22" customWidth="1"/>
    <col min="13832" max="13832" width="19.125" style="22" customWidth="1"/>
    <col min="13833" max="13833" width="6.75" style="22" customWidth="1"/>
    <col min="13834" max="13834" width="9" style="22"/>
    <col min="13835" max="13835" width="11.125" style="22" customWidth="1"/>
    <col min="13836" max="13836" width="12.75" style="22" customWidth="1"/>
    <col min="13837" max="14082" width="9" style="22"/>
    <col min="14083" max="14083" width="9.75" style="22" customWidth="1"/>
    <col min="14084" max="14084" width="19.875" style="22" customWidth="1"/>
    <col min="14085" max="14085" width="4.625" style="22" customWidth="1"/>
    <col min="14086" max="14086" width="11.5" style="22" customWidth="1"/>
    <col min="14087" max="14087" width="7.25" style="22" customWidth="1"/>
    <col min="14088" max="14088" width="19.125" style="22" customWidth="1"/>
    <col min="14089" max="14089" width="6.75" style="22" customWidth="1"/>
    <col min="14090" max="14090" width="9" style="22"/>
    <col min="14091" max="14091" width="11.125" style="22" customWidth="1"/>
    <col min="14092" max="14092" width="12.75" style="22" customWidth="1"/>
    <col min="14093" max="14338" width="9" style="22"/>
    <col min="14339" max="14339" width="9.75" style="22" customWidth="1"/>
    <col min="14340" max="14340" width="19.875" style="22" customWidth="1"/>
    <col min="14341" max="14341" width="4.625" style="22" customWidth="1"/>
    <col min="14342" max="14342" width="11.5" style="22" customWidth="1"/>
    <col min="14343" max="14343" width="7.25" style="22" customWidth="1"/>
    <col min="14344" max="14344" width="19.125" style="22" customWidth="1"/>
    <col min="14345" max="14345" width="6.75" style="22" customWidth="1"/>
    <col min="14346" max="14346" width="9" style="22"/>
    <col min="14347" max="14347" width="11.125" style="22" customWidth="1"/>
    <col min="14348" max="14348" width="12.75" style="22" customWidth="1"/>
    <col min="14349" max="14594" width="9" style="22"/>
    <col min="14595" max="14595" width="9.75" style="22" customWidth="1"/>
    <col min="14596" max="14596" width="19.875" style="22" customWidth="1"/>
    <col min="14597" max="14597" width="4.625" style="22" customWidth="1"/>
    <col min="14598" max="14598" width="11.5" style="22" customWidth="1"/>
    <col min="14599" max="14599" width="7.25" style="22" customWidth="1"/>
    <col min="14600" max="14600" width="19.125" style="22" customWidth="1"/>
    <col min="14601" max="14601" width="6.75" style="22" customWidth="1"/>
    <col min="14602" max="14602" width="9" style="22"/>
    <col min="14603" max="14603" width="11.125" style="22" customWidth="1"/>
    <col min="14604" max="14604" width="12.75" style="22" customWidth="1"/>
    <col min="14605" max="14850" width="9" style="22"/>
    <col min="14851" max="14851" width="9.75" style="22" customWidth="1"/>
    <col min="14852" max="14852" width="19.875" style="22" customWidth="1"/>
    <col min="14853" max="14853" width="4.625" style="22" customWidth="1"/>
    <col min="14854" max="14854" width="11.5" style="22" customWidth="1"/>
    <col min="14855" max="14855" width="7.25" style="22" customWidth="1"/>
    <col min="14856" max="14856" width="19.125" style="22" customWidth="1"/>
    <col min="14857" max="14857" width="6.75" style="22" customWidth="1"/>
    <col min="14858" max="14858" width="9" style="22"/>
    <col min="14859" max="14859" width="11.125" style="22" customWidth="1"/>
    <col min="14860" max="14860" width="12.75" style="22" customWidth="1"/>
    <col min="14861" max="15106" width="9" style="22"/>
    <col min="15107" max="15107" width="9.75" style="22" customWidth="1"/>
    <col min="15108" max="15108" width="19.875" style="22" customWidth="1"/>
    <col min="15109" max="15109" width="4.625" style="22" customWidth="1"/>
    <col min="15110" max="15110" width="11.5" style="22" customWidth="1"/>
    <col min="15111" max="15111" width="7.25" style="22" customWidth="1"/>
    <col min="15112" max="15112" width="19.125" style="22" customWidth="1"/>
    <col min="15113" max="15113" width="6.75" style="22" customWidth="1"/>
    <col min="15114" max="15114" width="9" style="22"/>
    <col min="15115" max="15115" width="11.125" style="22" customWidth="1"/>
    <col min="15116" max="15116" width="12.75" style="22" customWidth="1"/>
    <col min="15117" max="15362" width="9" style="22"/>
    <col min="15363" max="15363" width="9.75" style="22" customWidth="1"/>
    <col min="15364" max="15364" width="19.875" style="22" customWidth="1"/>
    <col min="15365" max="15365" width="4.625" style="22" customWidth="1"/>
    <col min="15366" max="15366" width="11.5" style="22" customWidth="1"/>
    <col min="15367" max="15367" width="7.25" style="22" customWidth="1"/>
    <col min="15368" max="15368" width="19.125" style="22" customWidth="1"/>
    <col min="15369" max="15369" width="6.75" style="22" customWidth="1"/>
    <col min="15370" max="15370" width="9" style="22"/>
    <col min="15371" max="15371" width="11.125" style="22" customWidth="1"/>
    <col min="15372" max="15372" width="12.75" style="22" customWidth="1"/>
    <col min="15373" max="15618" width="9" style="22"/>
    <col min="15619" max="15619" width="9.75" style="22" customWidth="1"/>
    <col min="15620" max="15620" width="19.875" style="22" customWidth="1"/>
    <col min="15621" max="15621" width="4.625" style="22" customWidth="1"/>
    <col min="15622" max="15622" width="11.5" style="22" customWidth="1"/>
    <col min="15623" max="15623" width="7.25" style="22" customWidth="1"/>
    <col min="15624" max="15624" width="19.125" style="22" customWidth="1"/>
    <col min="15625" max="15625" width="6.75" style="22" customWidth="1"/>
    <col min="15626" max="15626" width="9" style="22"/>
    <col min="15627" max="15627" width="11.125" style="22" customWidth="1"/>
    <col min="15628" max="15628" width="12.75" style="22" customWidth="1"/>
    <col min="15629" max="15874" width="9" style="22"/>
    <col min="15875" max="15875" width="9.75" style="22" customWidth="1"/>
    <col min="15876" max="15876" width="19.875" style="22" customWidth="1"/>
    <col min="15877" max="15877" width="4.625" style="22" customWidth="1"/>
    <col min="15878" max="15878" width="11.5" style="22" customWidth="1"/>
    <col min="15879" max="15879" width="7.25" style="22" customWidth="1"/>
    <col min="15880" max="15880" width="19.125" style="22" customWidth="1"/>
    <col min="15881" max="15881" width="6.75" style="22" customWidth="1"/>
    <col min="15882" max="15882" width="9" style="22"/>
    <col min="15883" max="15883" width="11.125" style="22" customWidth="1"/>
    <col min="15884" max="15884" width="12.75" style="22" customWidth="1"/>
    <col min="15885" max="16130" width="9" style="22"/>
    <col min="16131" max="16131" width="9.75" style="22" customWidth="1"/>
    <col min="16132" max="16132" width="19.875" style="22" customWidth="1"/>
    <col min="16133" max="16133" width="4.625" style="22" customWidth="1"/>
    <col min="16134" max="16134" width="11.5" style="22" customWidth="1"/>
    <col min="16135" max="16135" width="7.25" style="22" customWidth="1"/>
    <col min="16136" max="16136" width="19.125" style="22" customWidth="1"/>
    <col min="16137" max="16137" width="6.75" style="22" customWidth="1"/>
    <col min="16138" max="16138" width="9" style="22"/>
    <col min="16139" max="16139" width="11.125" style="22" customWidth="1"/>
    <col min="16140" max="16140" width="12.75" style="22" customWidth="1"/>
    <col min="16141" max="16384" width="9" style="22"/>
  </cols>
  <sheetData>
    <row r="1" spans="1:21" s="58" customFormat="1" ht="25.15" customHeight="1">
      <c r="A1" s="61"/>
      <c r="B1" s="394" t="s">
        <v>10048</v>
      </c>
      <c r="C1" s="394"/>
      <c r="D1" s="394"/>
      <c r="E1" s="394"/>
      <c r="F1" s="394"/>
      <c r="G1" s="394"/>
      <c r="H1" s="394"/>
      <c r="I1" s="394"/>
      <c r="J1" s="394"/>
      <c r="K1" s="394"/>
      <c r="L1" s="394"/>
      <c r="M1" s="394"/>
      <c r="N1" s="83"/>
      <c r="O1" s="83"/>
      <c r="P1" s="83"/>
      <c r="Q1" s="83"/>
      <c r="R1" s="83"/>
      <c r="S1" s="83"/>
      <c r="T1" s="83"/>
      <c r="U1" s="83"/>
    </row>
    <row r="2" spans="1:21" s="23" customFormat="1" ht="45.75" customHeight="1">
      <c r="A2" s="62" t="s">
        <v>1</v>
      </c>
      <c r="B2" s="62" t="s">
        <v>2</v>
      </c>
      <c r="C2" s="63" t="s">
        <v>3</v>
      </c>
      <c r="D2" s="63" t="s">
        <v>4</v>
      </c>
      <c r="E2" s="63" t="s">
        <v>5</v>
      </c>
      <c r="F2" s="63" t="s">
        <v>10049</v>
      </c>
      <c r="G2" s="63" t="s">
        <v>10050</v>
      </c>
      <c r="H2" s="63" t="s">
        <v>10051</v>
      </c>
      <c r="I2" s="63" t="s">
        <v>10</v>
      </c>
      <c r="J2" s="63" t="s">
        <v>11</v>
      </c>
      <c r="K2" s="63" t="s">
        <v>12</v>
      </c>
      <c r="L2" s="63" t="s">
        <v>14</v>
      </c>
      <c r="M2" s="63" t="s">
        <v>13</v>
      </c>
    </row>
    <row r="3" spans="1:21" ht="20.100000000000001" customHeight="1">
      <c r="A3" s="62"/>
      <c r="B3" s="64" t="s">
        <v>10052</v>
      </c>
      <c r="C3" s="65" t="s">
        <v>10048</v>
      </c>
      <c r="D3" s="66"/>
      <c r="E3" s="66"/>
      <c r="F3" s="63"/>
      <c r="G3" s="63"/>
      <c r="H3" s="67"/>
      <c r="I3" s="66"/>
      <c r="J3" s="78"/>
      <c r="K3" s="79"/>
      <c r="L3" s="79"/>
      <c r="M3" s="79"/>
    </row>
    <row r="4" spans="1:21">
      <c r="A4" s="62">
        <v>1</v>
      </c>
      <c r="B4" s="67" t="s">
        <v>10053</v>
      </c>
      <c r="C4" s="66" t="s">
        <v>10054</v>
      </c>
      <c r="D4" s="68" t="s">
        <v>10055</v>
      </c>
      <c r="E4" s="75" t="s">
        <v>10056</v>
      </c>
      <c r="F4" s="63" t="s">
        <v>36</v>
      </c>
      <c r="G4" s="63" t="s">
        <v>10057</v>
      </c>
      <c r="H4" s="67">
        <v>220</v>
      </c>
      <c r="I4" s="66"/>
      <c r="J4" s="78"/>
      <c r="K4" s="79"/>
      <c r="L4" s="79"/>
      <c r="M4" s="79"/>
    </row>
    <row r="5" spans="1:21">
      <c r="A5" s="62">
        <v>2</v>
      </c>
      <c r="B5" s="67" t="s">
        <v>10058</v>
      </c>
      <c r="C5" s="66" t="s">
        <v>10054</v>
      </c>
      <c r="D5" s="68" t="s">
        <v>10055</v>
      </c>
      <c r="E5" s="75" t="s">
        <v>10056</v>
      </c>
      <c r="F5" s="63" t="s">
        <v>36</v>
      </c>
      <c r="G5" s="63" t="s">
        <v>10059</v>
      </c>
      <c r="H5" s="67">
        <v>11</v>
      </c>
      <c r="I5" s="66"/>
      <c r="J5" s="78"/>
      <c r="K5" s="79"/>
      <c r="L5" s="79"/>
      <c r="M5" s="79"/>
    </row>
    <row r="6" spans="1:21">
      <c r="A6" s="62">
        <v>3</v>
      </c>
      <c r="B6" s="67" t="s">
        <v>10060</v>
      </c>
      <c r="C6" s="66" t="s">
        <v>10061</v>
      </c>
      <c r="D6" s="68" t="s">
        <v>10062</v>
      </c>
      <c r="E6" s="75" t="s">
        <v>10061</v>
      </c>
      <c r="F6" s="63" t="s">
        <v>36</v>
      </c>
      <c r="G6" s="63" t="s">
        <v>10057</v>
      </c>
      <c r="H6" s="67">
        <v>260</v>
      </c>
      <c r="I6" s="66" t="s">
        <v>10063</v>
      </c>
      <c r="J6" s="78"/>
      <c r="K6" s="79"/>
      <c r="L6" s="79"/>
      <c r="M6" s="79"/>
    </row>
    <row r="7" spans="1:21">
      <c r="A7" s="62">
        <v>4</v>
      </c>
      <c r="B7" s="67" t="s">
        <v>10064</v>
      </c>
      <c r="C7" s="66" t="s">
        <v>10065</v>
      </c>
      <c r="D7" s="68" t="s">
        <v>10066</v>
      </c>
      <c r="E7" s="75" t="s">
        <v>10067</v>
      </c>
      <c r="F7" s="63" t="s">
        <v>36</v>
      </c>
      <c r="G7" s="63" t="s">
        <v>10057</v>
      </c>
      <c r="H7" s="67">
        <v>240</v>
      </c>
      <c r="I7" s="66" t="s">
        <v>10063</v>
      </c>
      <c r="J7" s="78"/>
      <c r="K7" s="79"/>
      <c r="L7" s="79"/>
      <c r="M7" s="79"/>
    </row>
    <row r="8" spans="1:21">
      <c r="A8" s="62">
        <v>5</v>
      </c>
      <c r="B8" s="67" t="s">
        <v>10068</v>
      </c>
      <c r="C8" s="66" t="s">
        <v>10069</v>
      </c>
      <c r="D8" s="69" t="s">
        <v>10070</v>
      </c>
      <c r="E8" s="75" t="s">
        <v>10071</v>
      </c>
      <c r="F8" s="63" t="s">
        <v>36</v>
      </c>
      <c r="G8" s="63" t="s">
        <v>10057</v>
      </c>
      <c r="H8" s="67">
        <v>210</v>
      </c>
      <c r="I8" s="66" t="s">
        <v>10063</v>
      </c>
      <c r="J8" s="78"/>
      <c r="K8" s="80"/>
      <c r="L8" s="79"/>
      <c r="M8" s="79"/>
    </row>
    <row r="9" spans="1:21">
      <c r="A9" s="62">
        <v>6</v>
      </c>
      <c r="B9" s="67" t="s">
        <v>10072</v>
      </c>
      <c r="C9" s="66" t="s">
        <v>10073</v>
      </c>
      <c r="D9" s="68" t="s">
        <v>10074</v>
      </c>
      <c r="E9" s="75" t="s">
        <v>10073</v>
      </c>
      <c r="F9" s="63" t="s">
        <v>36</v>
      </c>
      <c r="G9" s="63" t="s">
        <v>10057</v>
      </c>
      <c r="H9" s="67">
        <v>180</v>
      </c>
      <c r="I9" s="66" t="s">
        <v>10063</v>
      </c>
      <c r="J9" s="78"/>
      <c r="K9" s="79"/>
      <c r="L9" s="79"/>
      <c r="M9" s="79"/>
    </row>
    <row r="10" spans="1:21" s="58" customFormat="1">
      <c r="A10" s="70">
        <v>7</v>
      </c>
      <c r="B10" s="71" t="s">
        <v>10075</v>
      </c>
      <c r="C10" s="72" t="s">
        <v>10076</v>
      </c>
      <c r="D10" s="73" t="s">
        <v>10077</v>
      </c>
      <c r="E10" s="76" t="s">
        <v>10078</v>
      </c>
      <c r="F10" s="77" t="s">
        <v>36</v>
      </c>
      <c r="G10" s="77" t="s">
        <v>10057</v>
      </c>
      <c r="H10" s="71">
        <v>100</v>
      </c>
      <c r="I10" s="72"/>
      <c r="J10" s="77"/>
      <c r="K10" s="77"/>
      <c r="L10" s="81"/>
      <c r="M10" s="81"/>
    </row>
    <row r="11" spans="1:21">
      <c r="A11" s="62">
        <v>8</v>
      </c>
      <c r="B11" s="67" t="s">
        <v>10079</v>
      </c>
      <c r="C11" s="66" t="s">
        <v>10080</v>
      </c>
      <c r="D11" s="68" t="s">
        <v>10077</v>
      </c>
      <c r="E11" s="75" t="s">
        <v>10078</v>
      </c>
      <c r="F11" s="63" t="s">
        <v>36</v>
      </c>
      <c r="G11" s="63" t="s">
        <v>10057</v>
      </c>
      <c r="H11" s="67">
        <v>180</v>
      </c>
      <c r="I11" s="66"/>
      <c r="J11" s="78"/>
      <c r="K11" s="79"/>
      <c r="L11" s="79"/>
      <c r="M11" s="79"/>
      <c r="N11" s="23"/>
    </row>
    <row r="12" spans="1:21">
      <c r="A12" s="62">
        <v>9</v>
      </c>
      <c r="B12" s="67" t="s">
        <v>10081</v>
      </c>
      <c r="C12" s="66" t="s">
        <v>10082</v>
      </c>
      <c r="D12" s="68" t="s">
        <v>10083</v>
      </c>
      <c r="E12" s="75" t="s">
        <v>10082</v>
      </c>
      <c r="F12" s="63" t="s">
        <v>36</v>
      </c>
      <c r="G12" s="63" t="s">
        <v>10059</v>
      </c>
      <c r="H12" s="67">
        <v>4</v>
      </c>
      <c r="I12" s="66" t="s">
        <v>10084</v>
      </c>
      <c r="J12" s="78"/>
      <c r="K12" s="79"/>
      <c r="L12" s="79"/>
      <c r="M12" s="79"/>
    </row>
    <row r="13" spans="1:21" ht="24.75">
      <c r="A13" s="62">
        <v>10</v>
      </c>
      <c r="B13" s="67" t="s">
        <v>10085</v>
      </c>
      <c r="C13" s="66" t="s">
        <v>10086</v>
      </c>
      <c r="D13" s="74" t="s">
        <v>10087</v>
      </c>
      <c r="E13" s="66" t="s">
        <v>10088</v>
      </c>
      <c r="F13" s="63" t="s">
        <v>36</v>
      </c>
      <c r="G13" s="63" t="s">
        <v>10089</v>
      </c>
      <c r="H13" s="67">
        <v>1400</v>
      </c>
      <c r="I13" s="66" t="s">
        <v>10090</v>
      </c>
      <c r="J13" s="78"/>
      <c r="K13" s="78"/>
      <c r="L13" s="79"/>
      <c r="M13" s="79"/>
    </row>
    <row r="14" spans="1:21">
      <c r="A14" s="62">
        <v>11</v>
      </c>
      <c r="B14" s="67" t="s">
        <v>10091</v>
      </c>
      <c r="C14" s="66" t="s">
        <v>10092</v>
      </c>
      <c r="D14" s="68" t="s">
        <v>10093</v>
      </c>
      <c r="E14" s="75" t="s">
        <v>10094</v>
      </c>
      <c r="F14" s="63" t="s">
        <v>36</v>
      </c>
      <c r="G14" s="63" t="s">
        <v>10057</v>
      </c>
      <c r="H14" s="67">
        <v>880</v>
      </c>
      <c r="I14" s="66" t="s">
        <v>10063</v>
      </c>
      <c r="J14" s="78"/>
      <c r="K14" s="79"/>
      <c r="L14" s="79"/>
      <c r="M14" s="79"/>
    </row>
    <row r="15" spans="1:21">
      <c r="A15" s="62">
        <v>12</v>
      </c>
      <c r="B15" s="67" t="s">
        <v>10095</v>
      </c>
      <c r="C15" s="66" t="s">
        <v>10096</v>
      </c>
      <c r="D15" s="68" t="s">
        <v>10093</v>
      </c>
      <c r="E15" s="75" t="s">
        <v>10094</v>
      </c>
      <c r="F15" s="63" t="s">
        <v>36</v>
      </c>
      <c r="G15" s="63" t="s">
        <v>10057</v>
      </c>
      <c r="H15" s="67">
        <v>440</v>
      </c>
      <c r="I15" s="66" t="s">
        <v>10063</v>
      </c>
      <c r="J15" s="78"/>
      <c r="K15" s="79"/>
      <c r="L15" s="79"/>
      <c r="M15" s="79"/>
    </row>
    <row r="16" spans="1:21">
      <c r="A16" s="62">
        <v>13</v>
      </c>
      <c r="B16" s="67" t="s">
        <v>10097</v>
      </c>
      <c r="C16" s="66" t="s">
        <v>10098</v>
      </c>
      <c r="D16" s="68" t="s">
        <v>10099</v>
      </c>
      <c r="E16" s="75" t="s">
        <v>10100</v>
      </c>
      <c r="F16" s="63" t="s">
        <v>36</v>
      </c>
      <c r="G16" s="63" t="s">
        <v>10057</v>
      </c>
      <c r="H16" s="67">
        <v>260</v>
      </c>
      <c r="I16" s="66" t="s">
        <v>10063</v>
      </c>
      <c r="J16" s="78"/>
      <c r="K16" s="80"/>
      <c r="L16" s="79"/>
      <c r="M16" s="79"/>
    </row>
    <row r="17" spans="1:13">
      <c r="A17" s="62">
        <v>14</v>
      </c>
      <c r="B17" s="67" t="s">
        <v>10101</v>
      </c>
      <c r="C17" s="66" t="s">
        <v>10102</v>
      </c>
      <c r="D17" s="68" t="s">
        <v>10074</v>
      </c>
      <c r="E17" s="75" t="s">
        <v>10073</v>
      </c>
      <c r="F17" s="63" t="s">
        <v>36</v>
      </c>
      <c r="G17" s="63" t="s">
        <v>10057</v>
      </c>
      <c r="H17" s="67">
        <v>240</v>
      </c>
      <c r="I17" s="66" t="s">
        <v>10063</v>
      </c>
      <c r="J17" s="78"/>
      <c r="K17" s="80"/>
      <c r="L17" s="79"/>
      <c r="M17" s="79"/>
    </row>
    <row r="18" spans="1:13" ht="27" customHeight="1">
      <c r="A18" s="62">
        <v>15</v>
      </c>
      <c r="B18" s="67" t="s">
        <v>10103</v>
      </c>
      <c r="C18" s="66" t="s">
        <v>10104</v>
      </c>
      <c r="D18" s="68" t="s">
        <v>10105</v>
      </c>
      <c r="E18" s="75" t="s">
        <v>10106</v>
      </c>
      <c r="F18" s="63" t="s">
        <v>36</v>
      </c>
      <c r="G18" s="63" t="s">
        <v>10089</v>
      </c>
      <c r="H18" s="67">
        <v>1400</v>
      </c>
      <c r="I18" s="66" t="s">
        <v>10107</v>
      </c>
      <c r="J18" s="78"/>
      <c r="K18" s="80"/>
      <c r="L18" s="79"/>
      <c r="M18" s="79"/>
    </row>
    <row r="19" spans="1:13" ht="24.75">
      <c r="A19" s="62">
        <v>16</v>
      </c>
      <c r="B19" s="67" t="s">
        <v>10108</v>
      </c>
      <c r="C19" s="66" t="s">
        <v>10109</v>
      </c>
      <c r="D19" s="68" t="s">
        <v>10105</v>
      </c>
      <c r="E19" s="75" t="s">
        <v>10106</v>
      </c>
      <c r="F19" s="63" t="s">
        <v>36</v>
      </c>
      <c r="G19" s="63" t="s">
        <v>10089</v>
      </c>
      <c r="H19" s="67">
        <v>1500</v>
      </c>
      <c r="I19" s="66" t="s">
        <v>10107</v>
      </c>
      <c r="J19" s="78"/>
      <c r="K19" s="80"/>
      <c r="L19" s="79"/>
      <c r="M19" s="79"/>
    </row>
    <row r="20" spans="1:13" ht="24.75">
      <c r="A20" s="62">
        <v>17</v>
      </c>
      <c r="B20" s="67" t="s">
        <v>10110</v>
      </c>
      <c r="C20" s="66" t="s">
        <v>10111</v>
      </c>
      <c r="D20" s="74" t="s">
        <v>10112</v>
      </c>
      <c r="E20" s="66" t="s">
        <v>10113</v>
      </c>
      <c r="F20" s="63" t="s">
        <v>36</v>
      </c>
      <c r="G20" s="63" t="s">
        <v>10089</v>
      </c>
      <c r="H20" s="67">
        <v>2500</v>
      </c>
      <c r="I20" s="66" t="s">
        <v>10114</v>
      </c>
      <c r="J20" s="78"/>
      <c r="K20" s="78"/>
      <c r="L20" s="79"/>
      <c r="M20" s="79"/>
    </row>
    <row r="21" spans="1:13" ht="12.75" customHeight="1">
      <c r="A21" s="62">
        <v>18</v>
      </c>
      <c r="B21" s="67" t="s">
        <v>10115</v>
      </c>
      <c r="C21" s="66" t="s">
        <v>10116</v>
      </c>
      <c r="D21" s="68" t="s">
        <v>10117</v>
      </c>
      <c r="E21" s="75" t="s">
        <v>10118</v>
      </c>
      <c r="F21" s="63" t="s">
        <v>36</v>
      </c>
      <c r="G21" s="63" t="s">
        <v>10057</v>
      </c>
      <c r="H21" s="67">
        <v>440</v>
      </c>
      <c r="I21" s="66"/>
      <c r="J21" s="78"/>
      <c r="K21" s="80"/>
      <c r="L21" s="79"/>
      <c r="M21" s="79"/>
    </row>
    <row r="22" spans="1:13">
      <c r="A22" s="62">
        <v>19</v>
      </c>
      <c r="B22" s="67" t="s">
        <v>10119</v>
      </c>
      <c r="C22" s="66" t="s">
        <v>10116</v>
      </c>
      <c r="D22" s="68" t="s">
        <v>10117</v>
      </c>
      <c r="E22" s="75" t="s">
        <v>10118</v>
      </c>
      <c r="F22" s="63" t="s">
        <v>36</v>
      </c>
      <c r="G22" s="63" t="s">
        <v>10059</v>
      </c>
      <c r="H22" s="67">
        <v>22</v>
      </c>
      <c r="I22" s="66"/>
      <c r="J22" s="78"/>
      <c r="K22" s="80"/>
      <c r="L22" s="79"/>
      <c r="M22" s="79"/>
    </row>
    <row r="23" spans="1:13">
      <c r="A23" s="62">
        <v>20</v>
      </c>
      <c r="B23" s="67" t="s">
        <v>10120</v>
      </c>
      <c r="C23" s="66" t="s">
        <v>10121</v>
      </c>
      <c r="D23" s="68" t="s">
        <v>10122</v>
      </c>
      <c r="E23" s="66" t="s">
        <v>10121</v>
      </c>
      <c r="F23" s="63" t="s">
        <v>36</v>
      </c>
      <c r="G23" s="63" t="s">
        <v>10057</v>
      </c>
      <c r="H23" s="67">
        <v>420</v>
      </c>
      <c r="I23" s="66" t="s">
        <v>10123</v>
      </c>
      <c r="J23" s="78"/>
      <c r="K23" s="80"/>
      <c r="L23" s="79"/>
      <c r="M23" s="79"/>
    </row>
    <row r="24" spans="1:13">
      <c r="A24" s="62">
        <v>21</v>
      </c>
      <c r="B24" s="67" t="s">
        <v>10124</v>
      </c>
      <c r="C24" s="66" t="s">
        <v>10125</v>
      </c>
      <c r="D24" s="68" t="s">
        <v>10122</v>
      </c>
      <c r="E24" s="66" t="s">
        <v>10121</v>
      </c>
      <c r="F24" s="63" t="s">
        <v>36</v>
      </c>
      <c r="G24" s="63" t="s">
        <v>10057</v>
      </c>
      <c r="H24" s="67">
        <v>380</v>
      </c>
      <c r="I24" s="66" t="s">
        <v>10063</v>
      </c>
      <c r="J24" s="78"/>
      <c r="K24" s="80"/>
      <c r="L24" s="79"/>
      <c r="M24" s="79"/>
    </row>
    <row r="25" spans="1:13">
      <c r="A25" s="62">
        <v>22</v>
      </c>
      <c r="B25" s="67" t="s">
        <v>10126</v>
      </c>
      <c r="C25" s="66" t="s">
        <v>10127</v>
      </c>
      <c r="D25" s="68" t="s">
        <v>10128</v>
      </c>
      <c r="E25" s="75" t="s">
        <v>10129</v>
      </c>
      <c r="F25" s="63" t="s">
        <v>36</v>
      </c>
      <c r="G25" s="63" t="s">
        <v>10059</v>
      </c>
      <c r="H25" s="67">
        <v>6</v>
      </c>
      <c r="I25" s="66"/>
      <c r="J25" s="78"/>
      <c r="K25" s="80"/>
      <c r="L25" s="79"/>
      <c r="M25" s="79"/>
    </row>
    <row r="26" spans="1:13">
      <c r="A26" s="62">
        <v>23</v>
      </c>
      <c r="B26" s="67" t="s">
        <v>10130</v>
      </c>
      <c r="C26" s="66" t="s">
        <v>10131</v>
      </c>
      <c r="D26" s="74" t="s">
        <v>10112</v>
      </c>
      <c r="E26" s="66" t="s">
        <v>10113</v>
      </c>
      <c r="F26" s="63" t="s">
        <v>36</v>
      </c>
      <c r="G26" s="63" t="s">
        <v>10132</v>
      </c>
      <c r="H26" s="67">
        <v>100</v>
      </c>
      <c r="I26" s="66" t="s">
        <v>10133</v>
      </c>
      <c r="J26" s="78"/>
      <c r="K26" s="80"/>
      <c r="L26" s="79"/>
      <c r="M26" s="79"/>
    </row>
    <row r="27" spans="1:13">
      <c r="A27" s="62">
        <v>24</v>
      </c>
      <c r="B27" s="67" t="s">
        <v>10134</v>
      </c>
      <c r="C27" s="66" t="s">
        <v>10131</v>
      </c>
      <c r="D27" s="74" t="s">
        <v>10135</v>
      </c>
      <c r="E27" s="75" t="s">
        <v>10136</v>
      </c>
      <c r="F27" s="63" t="s">
        <v>36</v>
      </c>
      <c r="G27" s="63" t="s">
        <v>10059</v>
      </c>
      <c r="H27" s="67">
        <v>10</v>
      </c>
      <c r="I27" s="66"/>
      <c r="J27" s="78"/>
      <c r="K27" s="80"/>
      <c r="L27" s="82" t="s">
        <v>10137</v>
      </c>
      <c r="M27" s="82"/>
    </row>
    <row r="28" spans="1:13">
      <c r="A28" s="62">
        <v>25</v>
      </c>
      <c r="B28" s="67" t="s">
        <v>10138</v>
      </c>
      <c r="C28" s="66" t="s">
        <v>10139</v>
      </c>
      <c r="D28" s="74" t="s">
        <v>10055</v>
      </c>
      <c r="E28" s="75" t="s">
        <v>10056</v>
      </c>
      <c r="F28" s="63" t="s">
        <v>36</v>
      </c>
      <c r="G28" s="63" t="s">
        <v>10140</v>
      </c>
      <c r="H28" s="67">
        <v>1500</v>
      </c>
      <c r="I28" s="66" t="s">
        <v>10141</v>
      </c>
      <c r="J28" s="78"/>
      <c r="K28" s="80"/>
      <c r="L28" s="79"/>
      <c r="M28" s="79"/>
    </row>
    <row r="29" spans="1:13" s="58" customFormat="1" ht="22.5">
      <c r="A29" s="70">
        <v>26</v>
      </c>
      <c r="B29" s="71" t="s">
        <v>10142</v>
      </c>
      <c r="C29" s="72" t="s">
        <v>10143</v>
      </c>
      <c r="D29" s="73" t="s">
        <v>4882</v>
      </c>
      <c r="E29" s="76" t="s">
        <v>4881</v>
      </c>
      <c r="F29" s="77" t="s">
        <v>36</v>
      </c>
      <c r="G29" s="77" t="s">
        <v>10140</v>
      </c>
      <c r="H29" s="71">
        <v>1300</v>
      </c>
      <c r="I29" s="72" t="s">
        <v>10144</v>
      </c>
      <c r="J29" s="77"/>
      <c r="K29" s="77"/>
      <c r="L29" s="81"/>
      <c r="M29" s="81"/>
    </row>
    <row r="30" spans="1:13">
      <c r="A30" s="62">
        <v>27</v>
      </c>
      <c r="B30" s="67" t="s">
        <v>10145</v>
      </c>
      <c r="C30" s="66" t="s">
        <v>10146</v>
      </c>
      <c r="D30" s="68" t="s">
        <v>10147</v>
      </c>
      <c r="E30" s="75" t="s">
        <v>10148</v>
      </c>
      <c r="F30" s="63" t="s">
        <v>36</v>
      </c>
      <c r="G30" s="63" t="s">
        <v>10140</v>
      </c>
      <c r="H30" s="67">
        <v>2500</v>
      </c>
      <c r="I30" s="66"/>
      <c r="J30" s="78"/>
      <c r="K30" s="79"/>
      <c r="L30" s="79"/>
      <c r="M30" s="79"/>
    </row>
    <row r="31" spans="1:13">
      <c r="A31" s="62">
        <v>28</v>
      </c>
      <c r="B31" s="67" t="s">
        <v>10149</v>
      </c>
      <c r="C31" s="66" t="s">
        <v>10150</v>
      </c>
      <c r="D31" s="68" t="s">
        <v>427</v>
      </c>
      <c r="E31" s="75" t="s">
        <v>428</v>
      </c>
      <c r="F31" s="63" t="s">
        <v>36</v>
      </c>
      <c r="G31" s="63" t="s">
        <v>433</v>
      </c>
      <c r="H31" s="67">
        <v>10</v>
      </c>
      <c r="I31" s="66"/>
      <c r="J31" s="78"/>
      <c r="K31" s="79"/>
      <c r="L31" s="79"/>
      <c r="M31" s="79"/>
    </row>
    <row r="32" spans="1:13">
      <c r="A32" s="62">
        <v>29</v>
      </c>
      <c r="B32" s="67" t="s">
        <v>10151</v>
      </c>
      <c r="C32" s="66" t="s">
        <v>10152</v>
      </c>
      <c r="D32" s="68" t="s">
        <v>10077</v>
      </c>
      <c r="E32" s="75" t="s">
        <v>10078</v>
      </c>
      <c r="F32" s="63" t="s">
        <v>36</v>
      </c>
      <c r="G32" s="63" t="s">
        <v>10057</v>
      </c>
      <c r="H32" s="67">
        <v>280</v>
      </c>
      <c r="I32" s="66"/>
      <c r="J32" s="78"/>
      <c r="K32" s="80"/>
      <c r="L32" s="79"/>
      <c r="M32" s="79"/>
    </row>
    <row r="33" spans="1:13">
      <c r="A33" s="62">
        <v>30</v>
      </c>
      <c r="B33" s="67" t="s">
        <v>10153</v>
      </c>
      <c r="C33" s="66" t="s">
        <v>10154</v>
      </c>
      <c r="D33" s="68" t="s">
        <v>10062</v>
      </c>
      <c r="E33" s="75" t="s">
        <v>10061</v>
      </c>
      <c r="F33" s="63" t="s">
        <v>36</v>
      </c>
      <c r="G33" s="63" t="s">
        <v>10057</v>
      </c>
      <c r="H33" s="67">
        <v>512.6</v>
      </c>
      <c r="I33" s="66" t="s">
        <v>10155</v>
      </c>
      <c r="J33" s="78"/>
      <c r="K33" s="80"/>
      <c r="L33" s="82" t="s">
        <v>10156</v>
      </c>
      <c r="M33" s="82"/>
    </row>
    <row r="34" spans="1:13">
      <c r="A34" s="62">
        <v>31</v>
      </c>
      <c r="B34" s="67" t="s">
        <v>10157</v>
      </c>
      <c r="C34" s="66" t="s">
        <v>10158</v>
      </c>
      <c r="D34" s="68" t="s">
        <v>10122</v>
      </c>
      <c r="E34" s="66" t="s">
        <v>10121</v>
      </c>
      <c r="F34" s="63" t="s">
        <v>36</v>
      </c>
      <c r="G34" s="63" t="s">
        <v>10057</v>
      </c>
      <c r="H34" s="67">
        <v>503.8</v>
      </c>
      <c r="I34" s="66" t="s">
        <v>10155</v>
      </c>
      <c r="J34" s="78"/>
      <c r="K34" s="80"/>
      <c r="L34" s="82" t="s">
        <v>10156</v>
      </c>
      <c r="M34" s="82"/>
    </row>
    <row r="35" spans="1:13" ht="22.5">
      <c r="A35" s="62">
        <v>32</v>
      </c>
      <c r="B35" s="67" t="s">
        <v>10159</v>
      </c>
      <c r="C35" s="66" t="s">
        <v>10160</v>
      </c>
      <c r="D35" s="68" t="s">
        <v>10161</v>
      </c>
      <c r="E35" s="66" t="s">
        <v>10162</v>
      </c>
      <c r="F35" s="63" t="s">
        <v>36</v>
      </c>
      <c r="G35" s="63" t="s">
        <v>10163</v>
      </c>
      <c r="H35" s="67">
        <v>1380</v>
      </c>
      <c r="I35" s="66"/>
      <c r="J35" s="78"/>
      <c r="K35" s="80"/>
      <c r="L35" s="82" t="s">
        <v>10156</v>
      </c>
      <c r="M35" s="82"/>
    </row>
    <row r="36" spans="1:13" ht="22.5">
      <c r="A36" s="62">
        <v>33</v>
      </c>
      <c r="B36" s="67" t="s">
        <v>10164</v>
      </c>
      <c r="C36" s="66" t="s">
        <v>10165</v>
      </c>
      <c r="D36" s="68" t="s">
        <v>10147</v>
      </c>
      <c r="E36" s="75" t="s">
        <v>10148</v>
      </c>
      <c r="F36" s="63" t="s">
        <v>36</v>
      </c>
      <c r="G36" s="63" t="s">
        <v>10166</v>
      </c>
      <c r="H36" s="67">
        <v>19.5</v>
      </c>
      <c r="I36" s="66" t="s">
        <v>10167</v>
      </c>
      <c r="J36" s="78"/>
      <c r="K36" s="82"/>
      <c r="L36" s="82" t="s">
        <v>10156</v>
      </c>
      <c r="M36" s="82"/>
    </row>
  </sheetData>
  <autoFilter ref="A2:U36">
    <extLst/>
  </autoFilter>
  <mergeCells count="1">
    <mergeCell ref="B1:M1"/>
  </mergeCells>
  <phoneticPr fontId="10" type="noConversion"/>
  <pageMargins left="0.7" right="0.7" top="0.75" bottom="0.75" header="0.3" footer="0.3"/>
  <pageSetup paperSize="9" scale="76" fitToHeight="0" orientation="landscape"/>
</worksheet>
</file>

<file path=xl/worksheets/sheet3.xml><?xml version="1.0" encoding="utf-8"?>
<worksheet xmlns="http://schemas.openxmlformats.org/spreadsheetml/2006/main" xmlns:r="http://schemas.openxmlformats.org/officeDocument/2006/relationships">
  <sheetPr>
    <pageSetUpPr fitToPage="1"/>
  </sheetPr>
  <dimension ref="A1:O36"/>
  <sheetViews>
    <sheetView topLeftCell="A15" zoomScale="90" zoomScaleNormal="90" workbookViewId="0">
      <selection activeCell="L14" sqref="L14"/>
    </sheetView>
  </sheetViews>
  <sheetFormatPr defaultColWidth="9" defaultRowHeight="13.5"/>
  <cols>
    <col min="1" max="1" width="9" style="41"/>
    <col min="2" max="2" width="18.875" style="41" customWidth="1"/>
    <col min="3" max="5" width="20.5" style="41" customWidth="1"/>
    <col min="6" max="6" width="30" style="41" customWidth="1"/>
    <col min="7" max="8" width="20.25" style="41" customWidth="1"/>
    <col min="9" max="9" width="12.875" style="41" customWidth="1"/>
    <col min="10" max="10" width="23.375" style="41" customWidth="1"/>
    <col min="11" max="11" width="34.125" style="41" customWidth="1"/>
    <col min="12" max="12" width="12.375" style="41" customWidth="1"/>
    <col min="13" max="13" width="6.75" style="41" customWidth="1"/>
    <col min="14" max="14" width="22.125" style="41" customWidth="1"/>
    <col min="15" max="15" width="20.875" style="41" customWidth="1"/>
    <col min="16" max="16384" width="9" style="41"/>
  </cols>
  <sheetData>
    <row r="1" spans="1:15" ht="13.5" customHeight="1">
      <c r="A1" s="395" t="s">
        <v>10168</v>
      </c>
      <c r="B1" s="396"/>
      <c r="C1" s="396"/>
      <c r="D1" s="396"/>
      <c r="E1" s="396"/>
      <c r="F1" s="396"/>
      <c r="G1" s="396"/>
      <c r="H1" s="396"/>
      <c r="I1" s="396"/>
      <c r="J1" s="396"/>
      <c r="K1" s="396"/>
      <c r="L1" s="396"/>
      <c r="M1" s="396"/>
      <c r="N1" s="396"/>
      <c r="O1" s="396"/>
    </row>
    <row r="2" spans="1:15">
      <c r="A2" s="395"/>
      <c r="B2" s="396"/>
      <c r="C2" s="396"/>
      <c r="D2" s="396"/>
      <c r="E2" s="396"/>
      <c r="F2" s="396"/>
      <c r="G2" s="396"/>
      <c r="H2" s="396"/>
      <c r="I2" s="396"/>
      <c r="J2" s="396"/>
      <c r="K2" s="396"/>
      <c r="L2" s="396"/>
      <c r="M2" s="396"/>
      <c r="N2" s="396"/>
      <c r="O2" s="396"/>
    </row>
    <row r="3" spans="1:15" ht="30.75" customHeight="1">
      <c r="A3" s="395"/>
      <c r="B3" s="396"/>
      <c r="C3" s="396"/>
      <c r="D3" s="396"/>
      <c r="E3" s="396"/>
      <c r="F3" s="396"/>
      <c r="G3" s="396"/>
      <c r="H3" s="396"/>
      <c r="I3" s="396"/>
      <c r="J3" s="396"/>
      <c r="K3" s="396"/>
      <c r="L3" s="396"/>
      <c r="M3" s="396"/>
      <c r="N3" s="396"/>
      <c r="O3" s="396"/>
    </row>
    <row r="4" spans="1:15">
      <c r="A4" s="395"/>
      <c r="B4" s="396"/>
      <c r="C4" s="396"/>
      <c r="D4" s="396"/>
      <c r="E4" s="396"/>
      <c r="F4" s="396"/>
      <c r="G4" s="396"/>
      <c r="H4" s="396"/>
      <c r="I4" s="396"/>
      <c r="J4" s="396"/>
      <c r="K4" s="396"/>
      <c r="L4" s="396"/>
      <c r="M4" s="396"/>
      <c r="N4" s="396"/>
      <c r="O4" s="396"/>
    </row>
    <row r="5" spans="1:15">
      <c r="A5" s="395"/>
      <c r="B5" s="396"/>
      <c r="C5" s="396"/>
      <c r="D5" s="396"/>
      <c r="E5" s="396"/>
      <c r="F5" s="396"/>
      <c r="G5" s="396"/>
      <c r="H5" s="396"/>
      <c r="I5" s="396"/>
      <c r="J5" s="396"/>
      <c r="K5" s="396"/>
      <c r="L5" s="396"/>
      <c r="M5" s="396"/>
      <c r="N5" s="396"/>
      <c r="O5" s="396"/>
    </row>
    <row r="6" spans="1:15" ht="42.75" customHeight="1">
      <c r="A6" s="395"/>
      <c r="B6" s="396"/>
      <c r="C6" s="396"/>
      <c r="D6" s="396"/>
      <c r="E6" s="396"/>
      <c r="F6" s="396"/>
      <c r="G6" s="396"/>
      <c r="H6" s="396"/>
      <c r="I6" s="396"/>
      <c r="J6" s="396"/>
      <c r="K6" s="396"/>
      <c r="L6" s="396"/>
      <c r="M6" s="396"/>
      <c r="N6" s="396"/>
      <c r="O6" s="396"/>
    </row>
    <row r="7" spans="1:15" ht="34.5" customHeight="1">
      <c r="A7" s="397"/>
      <c r="B7" s="398"/>
      <c r="C7" s="398"/>
      <c r="D7" s="398"/>
      <c r="E7" s="398"/>
      <c r="F7" s="398"/>
      <c r="G7" s="398"/>
      <c r="H7" s="398"/>
      <c r="I7" s="398"/>
      <c r="J7" s="398"/>
      <c r="K7" s="398"/>
      <c r="L7" s="398"/>
      <c r="M7" s="398"/>
      <c r="N7" s="398"/>
      <c r="O7" s="398"/>
    </row>
    <row r="8" spans="1:15" ht="27">
      <c r="A8" s="42" t="s">
        <v>1</v>
      </c>
      <c r="B8" s="42" t="s">
        <v>10169</v>
      </c>
      <c r="C8" s="42" t="s">
        <v>10170</v>
      </c>
      <c r="D8" s="42" t="s">
        <v>4</v>
      </c>
      <c r="E8" s="42" t="s">
        <v>5</v>
      </c>
      <c r="F8" s="42" t="s">
        <v>10171</v>
      </c>
      <c r="G8" s="42" t="s">
        <v>10172</v>
      </c>
      <c r="H8" s="42" t="s">
        <v>8</v>
      </c>
      <c r="I8" s="42" t="s">
        <v>10050</v>
      </c>
      <c r="J8" s="42" t="s">
        <v>10173</v>
      </c>
      <c r="K8" s="42" t="s">
        <v>10174</v>
      </c>
      <c r="L8" s="42" t="s">
        <v>11</v>
      </c>
      <c r="M8" s="42" t="s">
        <v>12</v>
      </c>
      <c r="N8" s="42" t="s">
        <v>14</v>
      </c>
      <c r="O8" s="42" t="s">
        <v>13</v>
      </c>
    </row>
    <row r="9" spans="1:15" ht="81">
      <c r="A9" s="43">
        <v>1</v>
      </c>
      <c r="B9" s="44" t="s">
        <v>10175</v>
      </c>
      <c r="C9" s="45" t="s">
        <v>10176</v>
      </c>
      <c r="D9" s="45" t="s">
        <v>10175</v>
      </c>
      <c r="E9" s="45" t="s">
        <v>10176</v>
      </c>
      <c r="F9" s="45" t="s">
        <v>10177</v>
      </c>
      <c r="G9" s="45" t="s">
        <v>10178</v>
      </c>
      <c r="H9" s="49" t="s">
        <v>23</v>
      </c>
      <c r="I9" s="52" t="s">
        <v>10179</v>
      </c>
      <c r="J9" s="49" t="s">
        <v>25</v>
      </c>
      <c r="K9" s="45"/>
      <c r="L9" s="49"/>
      <c r="M9" s="56"/>
      <c r="N9" s="57" t="s">
        <v>10180</v>
      </c>
      <c r="O9" s="56"/>
    </row>
    <row r="10" spans="1:15" ht="40.5">
      <c r="A10" s="46" t="s">
        <v>3051</v>
      </c>
      <c r="B10" s="47" t="s">
        <v>10181</v>
      </c>
      <c r="C10" s="48" t="s">
        <v>10182</v>
      </c>
      <c r="D10" s="48" t="s">
        <v>10181</v>
      </c>
      <c r="E10" s="48" t="s">
        <v>10182</v>
      </c>
      <c r="F10" s="45" t="s">
        <v>10183</v>
      </c>
      <c r="G10" s="50"/>
      <c r="H10" s="49" t="s">
        <v>23</v>
      </c>
      <c r="I10" s="53" t="s">
        <v>10179</v>
      </c>
      <c r="J10" s="53"/>
      <c r="K10" s="54" t="s">
        <v>10184</v>
      </c>
      <c r="L10" s="49"/>
      <c r="M10" s="56"/>
      <c r="N10" s="57" t="s">
        <v>10180</v>
      </c>
      <c r="O10" s="56"/>
    </row>
    <row r="11" spans="1:15" ht="40.5">
      <c r="A11" s="46" t="s">
        <v>10185</v>
      </c>
      <c r="B11" s="47" t="s">
        <v>10186</v>
      </c>
      <c r="C11" s="48" t="s">
        <v>10187</v>
      </c>
      <c r="D11" s="48" t="s">
        <v>10186</v>
      </c>
      <c r="E11" s="48" t="s">
        <v>10187</v>
      </c>
      <c r="F11" s="50"/>
      <c r="G11" s="50"/>
      <c r="H11" s="49" t="s">
        <v>23</v>
      </c>
      <c r="I11" s="53" t="s">
        <v>10179</v>
      </c>
      <c r="J11" s="53"/>
      <c r="K11" s="54" t="s">
        <v>10188</v>
      </c>
      <c r="L11" s="49"/>
      <c r="M11" s="56"/>
      <c r="N11" s="57" t="s">
        <v>10180</v>
      </c>
      <c r="O11" s="56"/>
    </row>
    <row r="12" spans="1:15" ht="81">
      <c r="A12" s="43" t="s">
        <v>10189</v>
      </c>
      <c r="B12" s="47" t="s">
        <v>10190</v>
      </c>
      <c r="C12" s="48" t="s">
        <v>10191</v>
      </c>
      <c r="D12" s="48" t="s">
        <v>10190</v>
      </c>
      <c r="E12" s="48" t="s">
        <v>10191</v>
      </c>
      <c r="F12" s="50" t="s">
        <v>10192</v>
      </c>
      <c r="G12" s="50" t="s">
        <v>10178</v>
      </c>
      <c r="H12" s="49" t="s">
        <v>23</v>
      </c>
      <c r="I12" s="53" t="s">
        <v>648</v>
      </c>
      <c r="J12" s="53" t="s">
        <v>25</v>
      </c>
      <c r="K12" s="50" t="s">
        <v>10193</v>
      </c>
      <c r="L12" s="49"/>
      <c r="M12" s="56"/>
      <c r="N12" s="57" t="s">
        <v>10180</v>
      </c>
      <c r="O12" s="56"/>
    </row>
    <row r="13" spans="1:15" ht="40.5">
      <c r="A13" s="46" t="s">
        <v>2989</v>
      </c>
      <c r="B13" s="44" t="s">
        <v>10194</v>
      </c>
      <c r="C13" s="48" t="s">
        <v>10195</v>
      </c>
      <c r="D13" s="48" t="s">
        <v>10194</v>
      </c>
      <c r="E13" s="48" t="s">
        <v>10195</v>
      </c>
      <c r="F13" s="48" t="s">
        <v>10183</v>
      </c>
      <c r="G13" s="48"/>
      <c r="H13" s="49" t="s">
        <v>23</v>
      </c>
      <c r="I13" s="53" t="s">
        <v>648</v>
      </c>
      <c r="J13" s="53"/>
      <c r="K13" s="54" t="s">
        <v>10184</v>
      </c>
      <c r="L13" s="49"/>
      <c r="M13" s="56"/>
      <c r="N13" s="57" t="s">
        <v>10180</v>
      </c>
      <c r="O13" s="56"/>
    </row>
    <row r="14" spans="1:15" ht="40.5">
      <c r="A14" s="46" t="s">
        <v>2846</v>
      </c>
      <c r="B14" s="44" t="s">
        <v>10196</v>
      </c>
      <c r="C14" s="48" t="s">
        <v>10197</v>
      </c>
      <c r="D14" s="48" t="s">
        <v>10196</v>
      </c>
      <c r="E14" s="48" t="s">
        <v>10197</v>
      </c>
      <c r="F14" s="45"/>
      <c r="G14" s="51"/>
      <c r="H14" s="49" t="s">
        <v>23</v>
      </c>
      <c r="I14" s="53" t="s">
        <v>648</v>
      </c>
      <c r="J14" s="53"/>
      <c r="K14" s="54" t="s">
        <v>10188</v>
      </c>
      <c r="L14" s="49"/>
      <c r="M14" s="56"/>
      <c r="N14" s="57" t="s">
        <v>10180</v>
      </c>
      <c r="O14" s="56"/>
    </row>
    <row r="15" spans="1:15" ht="40.5">
      <c r="A15" s="43" t="s">
        <v>10198</v>
      </c>
      <c r="B15" s="47" t="s">
        <v>10199</v>
      </c>
      <c r="C15" s="48" t="s">
        <v>10200</v>
      </c>
      <c r="D15" s="48" t="s">
        <v>10199</v>
      </c>
      <c r="E15" s="48" t="s">
        <v>10200</v>
      </c>
      <c r="F15" s="50"/>
      <c r="G15" s="50"/>
      <c r="H15" s="49" t="s">
        <v>23</v>
      </c>
      <c r="I15" s="53" t="s">
        <v>648</v>
      </c>
      <c r="J15" s="53"/>
      <c r="K15" s="54" t="s">
        <v>10184</v>
      </c>
      <c r="L15" s="49"/>
      <c r="M15" s="56"/>
      <c r="N15" s="57" t="s">
        <v>10180</v>
      </c>
      <c r="O15" s="56"/>
    </row>
    <row r="16" spans="1:15" ht="81">
      <c r="A16" s="46" t="s">
        <v>2849</v>
      </c>
      <c r="B16" s="44" t="s">
        <v>10201</v>
      </c>
      <c r="C16" s="48" t="s">
        <v>10202</v>
      </c>
      <c r="D16" s="48" t="s">
        <v>10201</v>
      </c>
      <c r="E16" s="48" t="s">
        <v>10202</v>
      </c>
      <c r="F16" s="48" t="s">
        <v>10203</v>
      </c>
      <c r="G16" s="48" t="s">
        <v>10204</v>
      </c>
      <c r="H16" s="49" t="s">
        <v>23</v>
      </c>
      <c r="I16" s="53" t="s">
        <v>10179</v>
      </c>
      <c r="J16" s="53" t="s">
        <v>25</v>
      </c>
      <c r="K16" s="48"/>
      <c r="L16" s="49"/>
      <c r="M16" s="56"/>
      <c r="N16" s="57" t="s">
        <v>10180</v>
      </c>
      <c r="O16" s="56"/>
    </row>
    <row r="17" spans="1:15" ht="40.5">
      <c r="A17" s="46" t="s">
        <v>10205</v>
      </c>
      <c r="B17" s="44" t="s">
        <v>10206</v>
      </c>
      <c r="C17" s="48" t="s">
        <v>10207</v>
      </c>
      <c r="D17" s="48" t="s">
        <v>10206</v>
      </c>
      <c r="E17" s="48" t="s">
        <v>10207</v>
      </c>
      <c r="F17" s="45" t="s">
        <v>10208</v>
      </c>
      <c r="G17" s="51"/>
      <c r="H17" s="49" t="s">
        <v>23</v>
      </c>
      <c r="I17" s="53" t="s">
        <v>10179</v>
      </c>
      <c r="J17" s="53"/>
      <c r="K17" s="54" t="s">
        <v>10184</v>
      </c>
      <c r="L17" s="49"/>
      <c r="M17" s="56"/>
      <c r="N17" s="57" t="s">
        <v>10180</v>
      </c>
      <c r="O17" s="56"/>
    </row>
    <row r="18" spans="1:15" ht="40.5">
      <c r="A18" s="43" t="s">
        <v>2997</v>
      </c>
      <c r="B18" s="47" t="s">
        <v>10209</v>
      </c>
      <c r="C18" s="48" t="s">
        <v>10210</v>
      </c>
      <c r="D18" s="48" t="s">
        <v>10209</v>
      </c>
      <c r="E18" s="48" t="s">
        <v>10210</v>
      </c>
      <c r="F18" s="50"/>
      <c r="G18" s="50"/>
      <c r="H18" s="49" t="s">
        <v>23</v>
      </c>
      <c r="I18" s="53" t="s">
        <v>10179</v>
      </c>
      <c r="J18" s="53"/>
      <c r="K18" s="54" t="s">
        <v>10211</v>
      </c>
      <c r="L18" s="49"/>
      <c r="M18" s="56"/>
      <c r="N18" s="57" t="s">
        <v>10180</v>
      </c>
      <c r="O18" s="56"/>
    </row>
    <row r="19" spans="1:15" ht="81">
      <c r="A19" s="46" t="s">
        <v>10212</v>
      </c>
      <c r="B19" s="47" t="s">
        <v>10213</v>
      </c>
      <c r="C19" s="48" t="s">
        <v>10214</v>
      </c>
      <c r="D19" s="48" t="s">
        <v>10213</v>
      </c>
      <c r="E19" s="48" t="s">
        <v>10214</v>
      </c>
      <c r="F19" s="48" t="s">
        <v>10215</v>
      </c>
      <c r="G19" s="48" t="s">
        <v>10204</v>
      </c>
      <c r="H19" s="49" t="s">
        <v>23</v>
      </c>
      <c r="I19" s="53" t="s">
        <v>10179</v>
      </c>
      <c r="J19" s="53" t="s">
        <v>25</v>
      </c>
      <c r="K19" s="50"/>
      <c r="L19" s="49"/>
      <c r="M19" s="56"/>
      <c r="N19" s="57" t="s">
        <v>10180</v>
      </c>
      <c r="O19" s="56"/>
    </row>
    <row r="20" spans="1:15" ht="40.5">
      <c r="A20" s="46" t="s">
        <v>2801</v>
      </c>
      <c r="B20" s="44" t="s">
        <v>10216</v>
      </c>
      <c r="C20" s="45" t="s">
        <v>10217</v>
      </c>
      <c r="D20" s="45" t="s">
        <v>10216</v>
      </c>
      <c r="E20" s="45" t="s">
        <v>10217</v>
      </c>
      <c r="F20" s="45" t="s">
        <v>10208</v>
      </c>
      <c r="G20" s="51"/>
      <c r="H20" s="49" t="s">
        <v>23</v>
      </c>
      <c r="I20" s="53" t="s">
        <v>10179</v>
      </c>
      <c r="J20" s="53"/>
      <c r="K20" s="54" t="s">
        <v>10184</v>
      </c>
      <c r="L20" s="49"/>
      <c r="M20" s="56"/>
      <c r="N20" s="57" t="s">
        <v>10180</v>
      </c>
      <c r="O20" s="56"/>
    </row>
    <row r="21" spans="1:15" ht="40.5">
      <c r="A21" s="43" t="s">
        <v>10218</v>
      </c>
      <c r="B21" s="44" t="s">
        <v>10219</v>
      </c>
      <c r="C21" s="48" t="s">
        <v>10220</v>
      </c>
      <c r="D21" s="48" t="s">
        <v>10219</v>
      </c>
      <c r="E21" s="48" t="s">
        <v>10220</v>
      </c>
      <c r="F21" s="50"/>
      <c r="G21" s="50"/>
      <c r="H21" s="49" t="s">
        <v>23</v>
      </c>
      <c r="I21" s="53" t="s">
        <v>10179</v>
      </c>
      <c r="J21" s="53"/>
      <c r="K21" s="54" t="s">
        <v>10211</v>
      </c>
      <c r="L21" s="49"/>
      <c r="M21" s="56"/>
      <c r="N21" s="57" t="s">
        <v>10180</v>
      </c>
      <c r="O21" s="56"/>
    </row>
    <row r="22" spans="1:15" ht="81">
      <c r="A22" s="46" t="s">
        <v>10221</v>
      </c>
      <c r="B22" s="47" t="s">
        <v>10222</v>
      </c>
      <c r="C22" s="48" t="s">
        <v>10223</v>
      </c>
      <c r="D22" s="48" t="s">
        <v>10222</v>
      </c>
      <c r="E22" s="48" t="s">
        <v>10223</v>
      </c>
      <c r="F22" s="48" t="s">
        <v>10224</v>
      </c>
      <c r="G22" s="48" t="s">
        <v>10204</v>
      </c>
      <c r="H22" s="49" t="s">
        <v>23</v>
      </c>
      <c r="I22" s="53" t="s">
        <v>10225</v>
      </c>
      <c r="J22" s="53" t="s">
        <v>25</v>
      </c>
      <c r="K22" s="50"/>
      <c r="L22" s="49"/>
      <c r="M22" s="56"/>
      <c r="N22" s="57" t="s">
        <v>10180</v>
      </c>
      <c r="O22" s="56"/>
    </row>
    <row r="23" spans="1:15" ht="40.5">
      <c r="A23" s="46" t="s">
        <v>2843</v>
      </c>
      <c r="B23" s="47" t="s">
        <v>10226</v>
      </c>
      <c r="C23" s="45" t="s">
        <v>10227</v>
      </c>
      <c r="D23" s="45" t="s">
        <v>10226</v>
      </c>
      <c r="E23" s="45" t="s">
        <v>10227</v>
      </c>
      <c r="F23" s="45" t="s">
        <v>10208</v>
      </c>
      <c r="G23" s="51"/>
      <c r="H23" s="49" t="s">
        <v>23</v>
      </c>
      <c r="I23" s="52" t="s">
        <v>10225</v>
      </c>
      <c r="J23" s="52"/>
      <c r="K23" s="55" t="s">
        <v>10184</v>
      </c>
      <c r="L23" s="49"/>
      <c r="M23" s="56"/>
      <c r="N23" s="57" t="s">
        <v>10180</v>
      </c>
      <c r="O23" s="56"/>
    </row>
    <row r="24" spans="1:15" ht="81">
      <c r="A24" s="43" t="s">
        <v>10228</v>
      </c>
      <c r="B24" s="44" t="s">
        <v>10229</v>
      </c>
      <c r="C24" s="45" t="s">
        <v>10230</v>
      </c>
      <c r="D24" s="45" t="s">
        <v>10229</v>
      </c>
      <c r="E24" s="45" t="s">
        <v>10230</v>
      </c>
      <c r="F24" s="45" t="s">
        <v>10231</v>
      </c>
      <c r="G24" s="45" t="s">
        <v>10232</v>
      </c>
      <c r="H24" s="49" t="s">
        <v>23</v>
      </c>
      <c r="I24" s="52" t="s">
        <v>10225</v>
      </c>
      <c r="J24" s="52" t="s">
        <v>25</v>
      </c>
      <c r="K24" s="51"/>
      <c r="L24" s="49"/>
      <c r="M24" s="56"/>
      <c r="N24" s="57" t="s">
        <v>10180</v>
      </c>
      <c r="O24" s="56"/>
    </row>
    <row r="25" spans="1:15" ht="27">
      <c r="A25" s="46" t="s">
        <v>10233</v>
      </c>
      <c r="B25" s="44" t="s">
        <v>10234</v>
      </c>
      <c r="C25" s="45" t="s">
        <v>10235</v>
      </c>
      <c r="D25" s="45" t="s">
        <v>10234</v>
      </c>
      <c r="E25" s="45" t="s">
        <v>10235</v>
      </c>
      <c r="F25" s="45" t="s">
        <v>10208</v>
      </c>
      <c r="G25" s="51"/>
      <c r="H25" s="49" t="s">
        <v>23</v>
      </c>
      <c r="I25" s="52" t="s">
        <v>10225</v>
      </c>
      <c r="J25" s="52"/>
      <c r="K25" s="55" t="s">
        <v>10184</v>
      </c>
      <c r="L25" s="49"/>
      <c r="M25" s="56"/>
      <c r="N25" s="57" t="s">
        <v>10180</v>
      </c>
      <c r="O25" s="56"/>
    </row>
    <row r="26" spans="1:15" ht="81">
      <c r="A26" s="46" t="s">
        <v>10236</v>
      </c>
      <c r="B26" s="47" t="s">
        <v>10237</v>
      </c>
      <c r="C26" s="45" t="s">
        <v>10238</v>
      </c>
      <c r="D26" s="45" t="s">
        <v>10237</v>
      </c>
      <c r="E26" s="45" t="s">
        <v>10238</v>
      </c>
      <c r="F26" s="45" t="s">
        <v>10239</v>
      </c>
      <c r="G26" s="45" t="s">
        <v>10240</v>
      </c>
      <c r="H26" s="49" t="s">
        <v>23</v>
      </c>
      <c r="I26" s="52" t="s">
        <v>10179</v>
      </c>
      <c r="J26" s="52" t="s">
        <v>25</v>
      </c>
      <c r="K26" s="51"/>
      <c r="L26" s="49"/>
      <c r="M26" s="56"/>
      <c r="N26" s="57" t="s">
        <v>10180</v>
      </c>
      <c r="O26" s="56"/>
    </row>
    <row r="27" spans="1:15" ht="94.5">
      <c r="A27" s="43" t="s">
        <v>10241</v>
      </c>
      <c r="B27" s="47" t="s">
        <v>10242</v>
      </c>
      <c r="C27" s="48" t="s">
        <v>10243</v>
      </c>
      <c r="D27" s="48" t="s">
        <v>10242</v>
      </c>
      <c r="E27" s="48" t="s">
        <v>10243</v>
      </c>
      <c r="F27" s="48" t="s">
        <v>10244</v>
      </c>
      <c r="G27" s="48" t="s">
        <v>10245</v>
      </c>
      <c r="H27" s="49" t="s">
        <v>23</v>
      </c>
      <c r="I27" s="53" t="s">
        <v>10179</v>
      </c>
      <c r="J27" s="53" t="s">
        <v>25</v>
      </c>
      <c r="K27" s="50"/>
      <c r="L27" s="49"/>
      <c r="M27" s="56"/>
      <c r="N27" s="57" t="s">
        <v>10180</v>
      </c>
      <c r="O27" s="56"/>
    </row>
    <row r="28" spans="1:15" ht="94.5">
      <c r="A28" s="46" t="s">
        <v>2839</v>
      </c>
      <c r="B28" s="44" t="s">
        <v>10246</v>
      </c>
      <c r="C28" s="48" t="s">
        <v>10247</v>
      </c>
      <c r="D28" s="48" t="s">
        <v>10246</v>
      </c>
      <c r="E28" s="48" t="s">
        <v>10247</v>
      </c>
      <c r="F28" s="48" t="s">
        <v>10248</v>
      </c>
      <c r="G28" s="48" t="s">
        <v>10249</v>
      </c>
      <c r="H28" s="49" t="s">
        <v>23</v>
      </c>
      <c r="I28" s="53" t="s">
        <v>10179</v>
      </c>
      <c r="J28" s="53" t="s">
        <v>25</v>
      </c>
      <c r="K28" s="50"/>
      <c r="L28" s="49"/>
      <c r="M28" s="56"/>
      <c r="N28" s="57" t="s">
        <v>10180</v>
      </c>
      <c r="O28" s="56"/>
    </row>
    <row r="29" spans="1:15" ht="40.5">
      <c r="A29" s="46" t="s">
        <v>10250</v>
      </c>
      <c r="B29" s="44" t="s">
        <v>10251</v>
      </c>
      <c r="C29" s="48" t="s">
        <v>10252</v>
      </c>
      <c r="D29" s="48" t="s">
        <v>10251</v>
      </c>
      <c r="E29" s="48" t="s">
        <v>10252</v>
      </c>
      <c r="F29" s="50"/>
      <c r="G29" s="50"/>
      <c r="H29" s="49" t="s">
        <v>23</v>
      </c>
      <c r="I29" s="53" t="s">
        <v>10179</v>
      </c>
      <c r="J29" s="53"/>
      <c r="K29" s="54" t="s">
        <v>10184</v>
      </c>
      <c r="L29" s="49"/>
      <c r="M29" s="56"/>
      <c r="N29" s="57" t="s">
        <v>10180</v>
      </c>
      <c r="O29" s="56"/>
    </row>
    <row r="30" spans="1:15" ht="40.5">
      <c r="A30" s="43" t="s">
        <v>10253</v>
      </c>
      <c r="B30" s="47" t="s">
        <v>10254</v>
      </c>
      <c r="C30" s="48" t="s">
        <v>10255</v>
      </c>
      <c r="D30" s="48" t="s">
        <v>10254</v>
      </c>
      <c r="E30" s="48" t="s">
        <v>10255</v>
      </c>
      <c r="F30" s="50"/>
      <c r="G30" s="50"/>
      <c r="H30" s="49" t="s">
        <v>23</v>
      </c>
      <c r="I30" s="53" t="s">
        <v>10179</v>
      </c>
      <c r="J30" s="53"/>
      <c r="K30" s="54" t="s">
        <v>10184</v>
      </c>
      <c r="L30" s="49"/>
      <c r="M30" s="56"/>
      <c r="N30" s="57" t="s">
        <v>10180</v>
      </c>
      <c r="O30" s="56"/>
    </row>
    <row r="31" spans="1:15" ht="81">
      <c r="A31" s="46" t="s">
        <v>10256</v>
      </c>
      <c r="B31" s="47" t="s">
        <v>10257</v>
      </c>
      <c r="C31" s="48" t="s">
        <v>10258</v>
      </c>
      <c r="D31" s="48" t="s">
        <v>10257</v>
      </c>
      <c r="E31" s="48" t="s">
        <v>10258</v>
      </c>
      <c r="F31" s="48" t="s">
        <v>10259</v>
      </c>
      <c r="G31" s="48" t="s">
        <v>10260</v>
      </c>
      <c r="H31" s="49" t="s">
        <v>23</v>
      </c>
      <c r="I31" s="53" t="s">
        <v>10179</v>
      </c>
      <c r="J31" s="53" t="s">
        <v>25</v>
      </c>
      <c r="K31" s="50"/>
      <c r="L31" s="49"/>
      <c r="M31" s="56"/>
      <c r="N31" s="57" t="s">
        <v>10180</v>
      </c>
      <c r="O31" s="56"/>
    </row>
    <row r="32" spans="1:15" ht="40.5">
      <c r="A32" s="46" t="s">
        <v>10261</v>
      </c>
      <c r="B32" s="44" t="s">
        <v>10262</v>
      </c>
      <c r="C32" s="48" t="s">
        <v>10263</v>
      </c>
      <c r="D32" s="48" t="s">
        <v>10262</v>
      </c>
      <c r="E32" s="48" t="s">
        <v>10263</v>
      </c>
      <c r="F32" s="48" t="s">
        <v>10264</v>
      </c>
      <c r="G32" s="48" t="s">
        <v>10265</v>
      </c>
      <c r="H32" s="49" t="s">
        <v>23</v>
      </c>
      <c r="I32" s="53" t="s">
        <v>10179</v>
      </c>
      <c r="J32" s="53" t="s">
        <v>25</v>
      </c>
      <c r="K32" s="50"/>
      <c r="L32" s="49"/>
      <c r="M32" s="56"/>
      <c r="N32" s="57" t="s">
        <v>10180</v>
      </c>
      <c r="O32" s="56"/>
    </row>
    <row r="33" spans="1:15" ht="54">
      <c r="A33" s="43" t="s">
        <v>10266</v>
      </c>
      <c r="B33" s="44" t="s">
        <v>10267</v>
      </c>
      <c r="C33" s="48" t="s">
        <v>10268</v>
      </c>
      <c r="D33" s="48" t="s">
        <v>10267</v>
      </c>
      <c r="E33" s="48" t="s">
        <v>10268</v>
      </c>
      <c r="F33" s="48" t="s">
        <v>10269</v>
      </c>
      <c r="G33" s="48" t="s">
        <v>10270</v>
      </c>
      <c r="H33" s="49" t="s">
        <v>23</v>
      </c>
      <c r="I33" s="53" t="s">
        <v>10179</v>
      </c>
      <c r="J33" s="53" t="s">
        <v>25</v>
      </c>
      <c r="K33" s="50"/>
      <c r="L33" s="49"/>
      <c r="M33" s="56"/>
      <c r="N33" s="57" t="s">
        <v>10180</v>
      </c>
      <c r="O33" s="56"/>
    </row>
    <row r="34" spans="1:15" ht="94.5">
      <c r="A34" s="46" t="s">
        <v>10271</v>
      </c>
      <c r="B34" s="47" t="s">
        <v>10272</v>
      </c>
      <c r="C34" s="48" t="s">
        <v>10273</v>
      </c>
      <c r="D34" s="48" t="s">
        <v>10272</v>
      </c>
      <c r="E34" s="48" t="s">
        <v>10273</v>
      </c>
      <c r="F34" s="48" t="s">
        <v>10274</v>
      </c>
      <c r="G34" s="48" t="s">
        <v>10275</v>
      </c>
      <c r="H34" s="49" t="s">
        <v>23</v>
      </c>
      <c r="I34" s="53" t="s">
        <v>648</v>
      </c>
      <c r="J34" s="53" t="s">
        <v>25</v>
      </c>
      <c r="K34" s="50"/>
      <c r="L34" s="49"/>
      <c r="M34" s="56"/>
      <c r="N34" s="57" t="s">
        <v>10180</v>
      </c>
      <c r="O34" s="56"/>
    </row>
    <row r="35" spans="1:15" ht="40.5">
      <c r="A35" s="46" t="s">
        <v>10276</v>
      </c>
      <c r="B35" s="47" t="s">
        <v>10277</v>
      </c>
      <c r="C35" s="48" t="s">
        <v>10278</v>
      </c>
      <c r="D35" s="48" t="s">
        <v>10277</v>
      </c>
      <c r="E35" s="48" t="s">
        <v>10278</v>
      </c>
      <c r="F35" s="48" t="s">
        <v>10279</v>
      </c>
      <c r="G35" s="48" t="s">
        <v>10280</v>
      </c>
      <c r="H35" s="49" t="s">
        <v>23</v>
      </c>
      <c r="I35" s="53" t="s">
        <v>10225</v>
      </c>
      <c r="J35" s="53" t="s">
        <v>25</v>
      </c>
      <c r="K35" s="50" t="s">
        <v>10281</v>
      </c>
      <c r="L35" s="49"/>
      <c r="M35" s="56"/>
      <c r="N35" s="57" t="s">
        <v>10180</v>
      </c>
      <c r="O35" s="56"/>
    </row>
    <row r="36" spans="1:15" ht="67.5">
      <c r="A36" s="43" t="s">
        <v>10282</v>
      </c>
      <c r="B36" s="44" t="s">
        <v>10283</v>
      </c>
      <c r="C36" s="48" t="s">
        <v>10284</v>
      </c>
      <c r="D36" s="48" t="s">
        <v>10283</v>
      </c>
      <c r="E36" s="48" t="s">
        <v>10284</v>
      </c>
      <c r="F36" s="48" t="s">
        <v>10285</v>
      </c>
      <c r="G36" s="48" t="s">
        <v>10280</v>
      </c>
      <c r="H36" s="49" t="s">
        <v>23</v>
      </c>
      <c r="I36" s="53" t="s">
        <v>10225</v>
      </c>
      <c r="J36" s="53" t="s">
        <v>25</v>
      </c>
      <c r="K36" s="50" t="s">
        <v>10281</v>
      </c>
      <c r="L36" s="49"/>
      <c r="M36" s="56"/>
      <c r="N36" s="57" t="s">
        <v>10180</v>
      </c>
      <c r="O36" s="56"/>
    </row>
  </sheetData>
  <mergeCells count="1">
    <mergeCell ref="A1:O7"/>
  </mergeCells>
  <phoneticPr fontId="10" type="noConversion"/>
  <pageMargins left="0.7" right="0.7" top="0.75" bottom="0.75" header="0.3" footer="0.3"/>
  <pageSetup paperSize="9" scale="43" fitToHeight="0" orientation="landscape"/>
</worksheet>
</file>

<file path=xl/worksheets/sheet4.xml><?xml version="1.0" encoding="utf-8"?>
<worksheet xmlns="http://schemas.openxmlformats.org/spreadsheetml/2006/main" xmlns:r="http://schemas.openxmlformats.org/officeDocument/2006/relationships">
  <dimension ref="A1:M60"/>
  <sheetViews>
    <sheetView workbookViewId="0">
      <selection activeCell="L3" sqref="L3:L60"/>
    </sheetView>
  </sheetViews>
  <sheetFormatPr defaultColWidth="9" defaultRowHeight="14.25"/>
  <cols>
    <col min="2" max="2" width="28.375" style="22" customWidth="1"/>
    <col min="3" max="3" width="15.75" style="22" customWidth="1"/>
    <col min="4" max="4" width="32" style="22" customWidth="1"/>
    <col min="5" max="6" width="27" style="22" customWidth="1"/>
    <col min="7" max="7" width="16" style="22" customWidth="1"/>
    <col min="8" max="8" width="16" style="23" customWidth="1"/>
    <col min="9" max="9" width="16" style="22" customWidth="1"/>
    <col min="10" max="11" width="9" style="22"/>
    <col min="12" max="12" width="17.75" style="24" customWidth="1"/>
    <col min="13" max="16384" width="9" style="22"/>
  </cols>
  <sheetData>
    <row r="1" spans="1:13" ht="210" customHeight="1">
      <c r="A1" s="399" t="s">
        <v>10286</v>
      </c>
      <c r="B1" s="399"/>
      <c r="C1" s="399"/>
      <c r="D1" s="399"/>
      <c r="E1" s="399"/>
      <c r="F1" s="399"/>
      <c r="G1" s="399"/>
      <c r="H1" s="400"/>
      <c r="I1" s="399"/>
      <c r="J1" s="399"/>
      <c r="K1" s="399"/>
      <c r="L1" s="399"/>
      <c r="M1" s="399"/>
    </row>
    <row r="2" spans="1:13">
      <c r="A2" s="22" t="s">
        <v>1</v>
      </c>
      <c r="B2" s="25" t="s">
        <v>10169</v>
      </c>
      <c r="C2" s="25" t="s">
        <v>10170</v>
      </c>
      <c r="D2" s="26" t="s">
        <v>10171</v>
      </c>
      <c r="E2" s="26" t="s">
        <v>10172</v>
      </c>
      <c r="F2" s="26" t="s">
        <v>8</v>
      </c>
      <c r="G2" s="25" t="s">
        <v>10050</v>
      </c>
      <c r="H2" s="25" t="s">
        <v>2315</v>
      </c>
      <c r="I2" s="25" t="s">
        <v>10174</v>
      </c>
      <c r="J2" s="25" t="s">
        <v>11</v>
      </c>
      <c r="K2" s="25" t="s">
        <v>12</v>
      </c>
      <c r="L2" s="25" t="s">
        <v>13</v>
      </c>
      <c r="M2" s="25" t="s">
        <v>14</v>
      </c>
    </row>
    <row r="3" spans="1:13" ht="60">
      <c r="A3" s="22"/>
      <c r="B3" s="27">
        <v>41</v>
      </c>
      <c r="C3" s="28" t="s">
        <v>10287</v>
      </c>
      <c r="D3" s="29"/>
      <c r="E3" s="29"/>
      <c r="F3" s="34"/>
      <c r="G3" s="34"/>
      <c r="I3" s="37" t="s">
        <v>10288</v>
      </c>
      <c r="J3" s="38"/>
      <c r="K3" s="38"/>
      <c r="L3" s="39"/>
      <c r="M3" s="39" t="s">
        <v>10289</v>
      </c>
    </row>
    <row r="4" spans="1:13" ht="76.5">
      <c r="A4" s="22">
        <v>1</v>
      </c>
      <c r="B4" s="353" t="s">
        <v>10290</v>
      </c>
      <c r="C4" s="31" t="s">
        <v>10291</v>
      </c>
      <c r="D4" s="31" t="s">
        <v>10292</v>
      </c>
      <c r="E4" s="31" t="s">
        <v>10293</v>
      </c>
      <c r="F4" s="35" t="s">
        <v>31</v>
      </c>
      <c r="G4" s="35" t="s">
        <v>32</v>
      </c>
      <c r="H4" s="36" t="s">
        <v>25</v>
      </c>
      <c r="I4" s="31"/>
      <c r="J4" s="38"/>
      <c r="K4" s="38"/>
      <c r="L4" s="39"/>
      <c r="M4" s="39" t="s">
        <v>10289</v>
      </c>
    </row>
    <row r="5" spans="1:13" ht="60">
      <c r="A5" s="22">
        <v>2</v>
      </c>
      <c r="B5" s="30" t="s">
        <v>10294</v>
      </c>
      <c r="C5" s="31" t="s">
        <v>10295</v>
      </c>
      <c r="D5" s="32"/>
      <c r="E5" s="32"/>
      <c r="F5" s="35" t="s">
        <v>31</v>
      </c>
      <c r="G5" s="35" t="s">
        <v>32</v>
      </c>
      <c r="H5" s="36" t="s">
        <v>25</v>
      </c>
      <c r="I5" s="40"/>
      <c r="J5" s="38"/>
      <c r="K5" s="38"/>
      <c r="L5" s="39"/>
      <c r="M5" s="39" t="s">
        <v>10289</v>
      </c>
    </row>
    <row r="6" spans="1:13" ht="60">
      <c r="A6" s="22">
        <v>3</v>
      </c>
      <c r="B6" s="30" t="s">
        <v>10296</v>
      </c>
      <c r="C6" s="31" t="s">
        <v>10297</v>
      </c>
      <c r="D6" s="31" t="s">
        <v>10298</v>
      </c>
      <c r="E6" s="32"/>
      <c r="F6" s="35" t="s">
        <v>36</v>
      </c>
      <c r="G6" s="35" t="s">
        <v>32</v>
      </c>
      <c r="H6" s="36" t="s">
        <v>25</v>
      </c>
      <c r="I6" s="40"/>
      <c r="J6" s="38"/>
      <c r="K6" s="38"/>
      <c r="L6" s="39"/>
      <c r="M6" s="39" t="s">
        <v>10289</v>
      </c>
    </row>
    <row r="7" spans="1:13" ht="60">
      <c r="A7" s="22">
        <v>4</v>
      </c>
      <c r="B7" s="30" t="s">
        <v>10299</v>
      </c>
      <c r="C7" s="31" t="s">
        <v>10300</v>
      </c>
      <c r="D7" s="31" t="s">
        <v>10301</v>
      </c>
      <c r="E7" s="32"/>
      <c r="F7" s="35" t="s">
        <v>36</v>
      </c>
      <c r="G7" s="35" t="s">
        <v>32</v>
      </c>
      <c r="H7" s="36" t="s">
        <v>25</v>
      </c>
      <c r="I7" s="40"/>
      <c r="J7" s="38"/>
      <c r="K7" s="38"/>
      <c r="L7" s="39"/>
      <c r="M7" s="39" t="s">
        <v>10289</v>
      </c>
    </row>
    <row r="8" spans="1:13" ht="60">
      <c r="A8" s="22">
        <v>5</v>
      </c>
      <c r="B8" s="30" t="s">
        <v>10302</v>
      </c>
      <c r="C8" s="31" t="s">
        <v>10303</v>
      </c>
      <c r="D8" s="32"/>
      <c r="E8" s="32"/>
      <c r="F8" s="35" t="s">
        <v>31</v>
      </c>
      <c r="G8" s="35" t="s">
        <v>32</v>
      </c>
      <c r="H8" s="36" t="s">
        <v>25</v>
      </c>
      <c r="I8" s="40"/>
      <c r="J8" s="38"/>
      <c r="K8" s="38"/>
      <c r="L8" s="39"/>
      <c r="M8" s="39" t="s">
        <v>10289</v>
      </c>
    </row>
    <row r="9" spans="1:13" ht="60">
      <c r="A9" s="22">
        <v>6</v>
      </c>
      <c r="B9" s="30" t="s">
        <v>10304</v>
      </c>
      <c r="C9" s="31" t="s">
        <v>10305</v>
      </c>
      <c r="D9" s="31" t="s">
        <v>10306</v>
      </c>
      <c r="E9" s="32"/>
      <c r="F9" s="35" t="s">
        <v>31</v>
      </c>
      <c r="G9" s="35" t="s">
        <v>32</v>
      </c>
      <c r="H9" s="36" t="s">
        <v>25</v>
      </c>
      <c r="I9" s="40"/>
      <c r="J9" s="38"/>
      <c r="K9" s="38"/>
      <c r="L9" s="39"/>
      <c r="M9" s="39" t="s">
        <v>10289</v>
      </c>
    </row>
    <row r="10" spans="1:13" ht="60">
      <c r="A10" s="22">
        <v>7</v>
      </c>
      <c r="B10" s="30" t="s">
        <v>10307</v>
      </c>
      <c r="C10" s="31" t="s">
        <v>10308</v>
      </c>
      <c r="D10" s="31" t="s">
        <v>10309</v>
      </c>
      <c r="E10" s="31" t="s">
        <v>10310</v>
      </c>
      <c r="F10" s="35" t="s">
        <v>31</v>
      </c>
      <c r="G10" s="35" t="s">
        <v>32</v>
      </c>
      <c r="H10" s="36" t="s">
        <v>25</v>
      </c>
      <c r="I10" s="31"/>
      <c r="J10" s="38"/>
      <c r="K10" s="38"/>
      <c r="L10" s="39"/>
      <c r="M10" s="39" t="s">
        <v>10289</v>
      </c>
    </row>
    <row r="11" spans="1:13" ht="60">
      <c r="A11" s="22">
        <v>8</v>
      </c>
      <c r="B11" s="30" t="s">
        <v>10311</v>
      </c>
      <c r="C11" s="31" t="s">
        <v>10312</v>
      </c>
      <c r="D11" s="31" t="s">
        <v>10313</v>
      </c>
      <c r="E11" s="31" t="s">
        <v>10314</v>
      </c>
      <c r="F11" s="35" t="s">
        <v>36</v>
      </c>
      <c r="G11" s="35" t="s">
        <v>32</v>
      </c>
      <c r="H11" s="36" t="s">
        <v>25</v>
      </c>
      <c r="I11" s="31"/>
      <c r="J11" s="38"/>
      <c r="K11" s="38"/>
      <c r="L11" s="39"/>
      <c r="M11" s="39" t="s">
        <v>10289</v>
      </c>
    </row>
    <row r="12" spans="1:13" ht="60">
      <c r="A12" s="22">
        <v>9</v>
      </c>
      <c r="B12" s="30" t="s">
        <v>10315</v>
      </c>
      <c r="C12" s="31" t="s">
        <v>10316</v>
      </c>
      <c r="D12" s="31" t="s">
        <v>10301</v>
      </c>
      <c r="E12" s="32"/>
      <c r="F12" s="35" t="s">
        <v>23</v>
      </c>
      <c r="G12" s="35" t="s">
        <v>32</v>
      </c>
      <c r="H12" s="36" t="s">
        <v>25</v>
      </c>
      <c r="I12" s="40"/>
      <c r="J12" s="38"/>
      <c r="K12" s="38"/>
      <c r="L12" s="39"/>
      <c r="M12" s="39" t="s">
        <v>10289</v>
      </c>
    </row>
    <row r="13" spans="1:13" ht="63.75">
      <c r="A13" s="22">
        <v>10</v>
      </c>
      <c r="B13" s="30" t="s">
        <v>10317</v>
      </c>
      <c r="C13" s="31" t="s">
        <v>10318</v>
      </c>
      <c r="D13" s="31" t="s">
        <v>10319</v>
      </c>
      <c r="E13" s="31" t="s">
        <v>10320</v>
      </c>
      <c r="F13" s="35" t="s">
        <v>23</v>
      </c>
      <c r="G13" s="35" t="s">
        <v>32</v>
      </c>
      <c r="H13" s="36" t="s">
        <v>25</v>
      </c>
      <c r="I13" s="31" t="s">
        <v>10321</v>
      </c>
      <c r="J13" s="38"/>
      <c r="K13" s="38"/>
      <c r="L13" s="39"/>
      <c r="M13" s="39" t="s">
        <v>10289</v>
      </c>
    </row>
    <row r="14" spans="1:13" ht="60">
      <c r="A14" s="22">
        <v>11</v>
      </c>
      <c r="B14" s="30" t="s">
        <v>10322</v>
      </c>
      <c r="C14" s="31" t="s">
        <v>10323</v>
      </c>
      <c r="D14" s="31" t="s">
        <v>10324</v>
      </c>
      <c r="E14" s="31" t="s">
        <v>10325</v>
      </c>
      <c r="F14" s="35" t="s">
        <v>31</v>
      </c>
      <c r="G14" s="35" t="s">
        <v>32</v>
      </c>
      <c r="H14" s="36" t="s">
        <v>25</v>
      </c>
      <c r="I14" s="31"/>
      <c r="J14" s="38"/>
      <c r="K14" s="38"/>
      <c r="L14" s="39"/>
      <c r="M14" s="39" t="s">
        <v>10289</v>
      </c>
    </row>
    <row r="15" spans="1:13" ht="60">
      <c r="A15" s="22">
        <v>12</v>
      </c>
      <c r="B15" s="30" t="s">
        <v>10326</v>
      </c>
      <c r="C15" s="31" t="s">
        <v>10327</v>
      </c>
      <c r="D15" s="31" t="s">
        <v>10328</v>
      </c>
      <c r="E15" s="31" t="s">
        <v>10329</v>
      </c>
      <c r="F15" s="35" t="s">
        <v>31</v>
      </c>
      <c r="G15" s="35" t="s">
        <v>32</v>
      </c>
      <c r="H15" s="36" t="s">
        <v>25</v>
      </c>
      <c r="I15" s="31"/>
      <c r="J15" s="38"/>
      <c r="K15" s="38"/>
      <c r="L15" s="39"/>
      <c r="M15" s="39" t="s">
        <v>10289</v>
      </c>
    </row>
    <row r="16" spans="1:13" ht="60">
      <c r="A16" s="22">
        <v>13</v>
      </c>
      <c r="B16" s="30" t="s">
        <v>10330</v>
      </c>
      <c r="C16" s="31" t="s">
        <v>10331</v>
      </c>
      <c r="D16" s="31" t="s">
        <v>10301</v>
      </c>
      <c r="E16" s="32"/>
      <c r="F16" s="35" t="s">
        <v>31</v>
      </c>
      <c r="G16" s="35" t="s">
        <v>32</v>
      </c>
      <c r="H16" s="36" t="s">
        <v>25</v>
      </c>
      <c r="I16" s="40"/>
      <c r="J16" s="38"/>
      <c r="K16" s="38"/>
      <c r="L16" s="39"/>
      <c r="M16" s="39" t="s">
        <v>10289</v>
      </c>
    </row>
    <row r="17" spans="1:13" ht="60">
      <c r="A17" s="22">
        <v>14</v>
      </c>
      <c r="B17" s="30" t="s">
        <v>10332</v>
      </c>
      <c r="C17" s="31" t="s">
        <v>10333</v>
      </c>
      <c r="D17" s="31" t="s">
        <v>10334</v>
      </c>
      <c r="E17" s="31" t="s">
        <v>10335</v>
      </c>
      <c r="F17" s="35" t="s">
        <v>31</v>
      </c>
      <c r="G17" s="35" t="s">
        <v>32</v>
      </c>
      <c r="H17" s="36" t="s">
        <v>25</v>
      </c>
      <c r="I17" s="31"/>
      <c r="J17" s="38"/>
      <c r="K17" s="38"/>
      <c r="L17" s="39"/>
      <c r="M17" s="39" t="s">
        <v>10289</v>
      </c>
    </row>
    <row r="18" spans="1:13" ht="60">
      <c r="A18" s="22">
        <v>15</v>
      </c>
      <c r="B18" s="30" t="s">
        <v>10336</v>
      </c>
      <c r="C18" s="31" t="s">
        <v>10337</v>
      </c>
      <c r="D18" s="31" t="s">
        <v>10301</v>
      </c>
      <c r="E18" s="32"/>
      <c r="F18" s="35" t="s">
        <v>31</v>
      </c>
      <c r="G18" s="35" t="s">
        <v>32</v>
      </c>
      <c r="H18" s="36" t="s">
        <v>25</v>
      </c>
      <c r="I18" s="40"/>
      <c r="J18" s="38"/>
      <c r="K18" s="38"/>
      <c r="L18" s="39"/>
      <c r="M18" s="39" t="s">
        <v>10289</v>
      </c>
    </row>
    <row r="19" spans="1:13" ht="63.75">
      <c r="A19" s="22">
        <v>16</v>
      </c>
      <c r="B19" s="30" t="s">
        <v>10338</v>
      </c>
      <c r="C19" s="31" t="s">
        <v>10339</v>
      </c>
      <c r="D19" s="31" t="s">
        <v>10340</v>
      </c>
      <c r="E19" s="31" t="s">
        <v>10341</v>
      </c>
      <c r="F19" s="35" t="s">
        <v>36</v>
      </c>
      <c r="G19" s="35" t="s">
        <v>32</v>
      </c>
      <c r="H19" s="36" t="s">
        <v>25</v>
      </c>
      <c r="I19" s="37" t="s">
        <v>10321</v>
      </c>
      <c r="J19" s="38"/>
      <c r="K19" s="38"/>
      <c r="L19" s="39"/>
      <c r="M19" s="39" t="s">
        <v>10289</v>
      </c>
    </row>
    <row r="20" spans="1:13" ht="60">
      <c r="A20" s="22">
        <v>17</v>
      </c>
      <c r="B20" s="30" t="s">
        <v>10342</v>
      </c>
      <c r="C20" s="31" t="s">
        <v>10343</v>
      </c>
      <c r="D20" s="31" t="s">
        <v>10344</v>
      </c>
      <c r="E20" s="31" t="s">
        <v>10345</v>
      </c>
      <c r="F20" s="35" t="s">
        <v>31</v>
      </c>
      <c r="G20" s="35" t="s">
        <v>10346</v>
      </c>
      <c r="H20" s="36" t="s">
        <v>25</v>
      </c>
      <c r="I20" s="31"/>
      <c r="J20" s="38"/>
      <c r="K20" s="38"/>
      <c r="L20" s="39"/>
      <c r="M20" s="39" t="s">
        <v>10289</v>
      </c>
    </row>
    <row r="21" spans="1:13" ht="63.75">
      <c r="A21" s="22">
        <v>18</v>
      </c>
      <c r="B21" s="30" t="s">
        <v>10347</v>
      </c>
      <c r="C21" s="31" t="s">
        <v>10348</v>
      </c>
      <c r="D21" s="31" t="s">
        <v>10349</v>
      </c>
      <c r="E21" s="31" t="s">
        <v>10350</v>
      </c>
      <c r="F21" s="35" t="s">
        <v>31</v>
      </c>
      <c r="G21" s="35" t="s">
        <v>10351</v>
      </c>
      <c r="H21" s="36" t="s">
        <v>25</v>
      </c>
      <c r="I21" s="31"/>
      <c r="J21" s="38"/>
      <c r="K21" s="38"/>
      <c r="L21" s="39"/>
      <c r="M21" s="39" t="s">
        <v>10289</v>
      </c>
    </row>
    <row r="22" spans="1:13" ht="60">
      <c r="A22" s="22">
        <v>19</v>
      </c>
      <c r="B22" s="30" t="s">
        <v>10352</v>
      </c>
      <c r="C22" s="31" t="s">
        <v>10353</v>
      </c>
      <c r="D22" s="32"/>
      <c r="E22" s="32"/>
      <c r="F22" s="35" t="s">
        <v>36</v>
      </c>
      <c r="G22" s="35" t="s">
        <v>10351</v>
      </c>
      <c r="H22" s="36" t="s">
        <v>25</v>
      </c>
      <c r="I22" s="40"/>
      <c r="J22" s="38"/>
      <c r="K22" s="38"/>
      <c r="L22" s="39"/>
      <c r="M22" s="39" t="s">
        <v>10289</v>
      </c>
    </row>
    <row r="23" spans="1:13" ht="63.75">
      <c r="A23" s="22">
        <v>20</v>
      </c>
      <c r="B23" s="30" t="s">
        <v>10354</v>
      </c>
      <c r="C23" s="31" t="s">
        <v>10355</v>
      </c>
      <c r="D23" s="31" t="s">
        <v>10356</v>
      </c>
      <c r="E23" s="31" t="s">
        <v>10357</v>
      </c>
      <c r="F23" s="35" t="s">
        <v>23</v>
      </c>
      <c r="G23" s="35" t="s">
        <v>10351</v>
      </c>
      <c r="H23" s="36" t="s">
        <v>25</v>
      </c>
      <c r="I23" s="31"/>
      <c r="J23" s="38"/>
      <c r="K23" s="38"/>
      <c r="L23" s="39"/>
      <c r="M23" s="39" t="s">
        <v>10289</v>
      </c>
    </row>
    <row r="24" spans="1:13" ht="60">
      <c r="A24" s="22">
        <v>21</v>
      </c>
      <c r="B24" s="30" t="s">
        <v>10358</v>
      </c>
      <c r="C24" s="31" t="s">
        <v>10359</v>
      </c>
      <c r="D24" s="31" t="s">
        <v>10360</v>
      </c>
      <c r="E24" s="31" t="s">
        <v>10361</v>
      </c>
      <c r="F24" s="35" t="s">
        <v>36</v>
      </c>
      <c r="G24" s="35" t="s">
        <v>10362</v>
      </c>
      <c r="H24" s="36" t="s">
        <v>25</v>
      </c>
      <c r="I24" s="31"/>
      <c r="J24" s="38"/>
      <c r="K24" s="38"/>
      <c r="L24" s="39"/>
      <c r="M24" s="39" t="s">
        <v>10289</v>
      </c>
    </row>
    <row r="25" spans="1:13" ht="60">
      <c r="A25" s="22">
        <v>22</v>
      </c>
      <c r="B25" s="30" t="s">
        <v>10363</v>
      </c>
      <c r="C25" s="31" t="s">
        <v>10364</v>
      </c>
      <c r="D25" s="32"/>
      <c r="E25" s="32"/>
      <c r="F25" s="35" t="s">
        <v>36</v>
      </c>
      <c r="G25" s="35" t="s">
        <v>10362</v>
      </c>
      <c r="H25" s="36" t="s">
        <v>25</v>
      </c>
      <c r="I25" s="40"/>
      <c r="J25" s="38"/>
      <c r="K25" s="38"/>
      <c r="L25" s="39"/>
      <c r="M25" s="39" t="s">
        <v>10289</v>
      </c>
    </row>
    <row r="26" spans="1:13" ht="60">
      <c r="A26" s="22">
        <v>23</v>
      </c>
      <c r="B26" s="30" t="s">
        <v>10365</v>
      </c>
      <c r="C26" s="31" t="s">
        <v>10366</v>
      </c>
      <c r="D26" s="32"/>
      <c r="E26" s="32"/>
      <c r="F26" s="35" t="s">
        <v>36</v>
      </c>
      <c r="G26" s="35" t="s">
        <v>10362</v>
      </c>
      <c r="H26" s="36" t="s">
        <v>25</v>
      </c>
      <c r="I26" s="40"/>
      <c r="J26" s="38"/>
      <c r="K26" s="38"/>
      <c r="L26" s="39"/>
      <c r="M26" s="39" t="s">
        <v>10289</v>
      </c>
    </row>
    <row r="27" spans="1:13" ht="60">
      <c r="A27" s="22">
        <v>24</v>
      </c>
      <c r="B27" s="30" t="s">
        <v>10367</v>
      </c>
      <c r="C27" s="31" t="s">
        <v>10368</v>
      </c>
      <c r="D27" s="31" t="s">
        <v>10369</v>
      </c>
      <c r="E27" s="31" t="s">
        <v>10370</v>
      </c>
      <c r="F27" s="35" t="s">
        <v>31</v>
      </c>
      <c r="G27" s="35" t="s">
        <v>10371</v>
      </c>
      <c r="H27" s="36" t="s">
        <v>25</v>
      </c>
      <c r="I27" s="31"/>
      <c r="J27" s="38"/>
      <c r="K27" s="38"/>
      <c r="L27" s="39"/>
      <c r="M27" s="39" t="s">
        <v>10289</v>
      </c>
    </row>
    <row r="28" spans="1:13" ht="60">
      <c r="A28" s="22">
        <v>25</v>
      </c>
      <c r="B28" s="30" t="s">
        <v>10372</v>
      </c>
      <c r="C28" s="31" t="s">
        <v>10373</v>
      </c>
      <c r="D28" s="31" t="s">
        <v>10374</v>
      </c>
      <c r="E28" s="31" t="s">
        <v>10375</v>
      </c>
      <c r="F28" s="35" t="s">
        <v>31</v>
      </c>
      <c r="G28" s="35" t="s">
        <v>32</v>
      </c>
      <c r="H28" s="36" t="s">
        <v>25</v>
      </c>
      <c r="I28" s="31"/>
      <c r="J28" s="38"/>
      <c r="K28" s="38"/>
      <c r="L28" s="39"/>
      <c r="M28" s="39" t="s">
        <v>10289</v>
      </c>
    </row>
    <row r="29" spans="1:13" ht="60">
      <c r="A29" s="22">
        <v>26</v>
      </c>
      <c r="B29" s="30" t="s">
        <v>10376</v>
      </c>
      <c r="C29" s="31" t="s">
        <v>10377</v>
      </c>
      <c r="D29" s="31" t="s">
        <v>10378</v>
      </c>
      <c r="E29" s="31" t="s">
        <v>10379</v>
      </c>
      <c r="F29" s="35" t="s">
        <v>31</v>
      </c>
      <c r="G29" s="35" t="s">
        <v>32</v>
      </c>
      <c r="H29" s="36" t="s">
        <v>25</v>
      </c>
      <c r="I29" s="31"/>
      <c r="J29" s="38"/>
      <c r="K29" s="38"/>
      <c r="L29" s="39"/>
      <c r="M29" s="39" t="s">
        <v>10289</v>
      </c>
    </row>
    <row r="30" spans="1:13" ht="60">
      <c r="A30" s="22">
        <v>27</v>
      </c>
      <c r="B30" s="30" t="s">
        <v>10380</v>
      </c>
      <c r="C30" s="31" t="s">
        <v>10381</v>
      </c>
      <c r="D30" s="32"/>
      <c r="E30" s="32"/>
      <c r="F30" s="35" t="s">
        <v>31</v>
      </c>
      <c r="G30" s="35" t="s">
        <v>10382</v>
      </c>
      <c r="H30" s="36" t="s">
        <v>25</v>
      </c>
      <c r="I30" s="40"/>
      <c r="J30" s="38"/>
      <c r="K30" s="38"/>
      <c r="L30" s="39"/>
      <c r="M30" s="39" t="s">
        <v>10289</v>
      </c>
    </row>
    <row r="31" spans="1:13" ht="60">
      <c r="A31" s="22">
        <v>28</v>
      </c>
      <c r="B31" s="30" t="s">
        <v>10383</v>
      </c>
      <c r="C31" s="31" t="s">
        <v>10384</v>
      </c>
      <c r="D31" s="32"/>
      <c r="E31" s="32"/>
      <c r="F31" s="35" t="s">
        <v>36</v>
      </c>
      <c r="G31" s="35" t="s">
        <v>32</v>
      </c>
      <c r="H31" s="36" t="s">
        <v>25</v>
      </c>
      <c r="I31" s="40"/>
      <c r="J31" s="38"/>
      <c r="K31" s="38"/>
      <c r="L31" s="39"/>
      <c r="M31" s="39" t="s">
        <v>10289</v>
      </c>
    </row>
    <row r="32" spans="1:13" ht="76.5">
      <c r="A32" s="22">
        <v>29</v>
      </c>
      <c r="B32" s="30" t="s">
        <v>10385</v>
      </c>
      <c r="C32" s="31" t="s">
        <v>10386</v>
      </c>
      <c r="D32" s="31" t="s">
        <v>10387</v>
      </c>
      <c r="E32" s="31" t="s">
        <v>10388</v>
      </c>
      <c r="F32" s="35" t="s">
        <v>31</v>
      </c>
      <c r="G32" s="35" t="s">
        <v>10389</v>
      </c>
      <c r="H32" s="36" t="s">
        <v>25</v>
      </c>
      <c r="I32" s="31"/>
      <c r="J32" s="38"/>
      <c r="K32" s="38"/>
      <c r="L32" s="39"/>
      <c r="M32" s="39" t="s">
        <v>10289</v>
      </c>
    </row>
    <row r="33" spans="1:13" ht="60">
      <c r="A33" s="22">
        <v>30</v>
      </c>
      <c r="B33" s="30" t="s">
        <v>10390</v>
      </c>
      <c r="C33" s="31" t="s">
        <v>10391</v>
      </c>
      <c r="D33" s="31" t="s">
        <v>10392</v>
      </c>
      <c r="E33" s="31" t="s">
        <v>10393</v>
      </c>
      <c r="F33" s="35" t="s">
        <v>31</v>
      </c>
      <c r="G33" s="35" t="s">
        <v>32</v>
      </c>
      <c r="H33" s="36" t="s">
        <v>25</v>
      </c>
      <c r="I33" s="31"/>
      <c r="J33" s="38"/>
      <c r="K33" s="38"/>
      <c r="L33" s="39"/>
      <c r="M33" s="39" t="s">
        <v>10289</v>
      </c>
    </row>
    <row r="34" spans="1:13" ht="63.75">
      <c r="A34" s="22">
        <v>31</v>
      </c>
      <c r="B34" s="30" t="s">
        <v>10394</v>
      </c>
      <c r="C34" s="31" t="s">
        <v>10395</v>
      </c>
      <c r="D34" s="31" t="s">
        <v>10396</v>
      </c>
      <c r="E34" s="31" t="s">
        <v>10397</v>
      </c>
      <c r="F34" s="35" t="s">
        <v>23</v>
      </c>
      <c r="G34" s="35" t="s">
        <v>32</v>
      </c>
      <c r="H34" s="36" t="s">
        <v>25</v>
      </c>
      <c r="I34" s="31"/>
      <c r="J34" s="38"/>
      <c r="K34" s="38"/>
      <c r="L34" s="39"/>
      <c r="M34" s="39" t="s">
        <v>10289</v>
      </c>
    </row>
    <row r="35" spans="1:13" ht="60">
      <c r="A35" s="22"/>
      <c r="B35" s="27">
        <v>44</v>
      </c>
      <c r="C35" s="28" t="s">
        <v>10398</v>
      </c>
      <c r="D35" s="29"/>
      <c r="E35" s="29"/>
      <c r="F35" s="34"/>
      <c r="G35" s="34"/>
      <c r="H35" s="36"/>
      <c r="I35" s="34"/>
      <c r="J35" s="38"/>
      <c r="K35" s="38"/>
      <c r="L35" s="39"/>
      <c r="M35" s="39" t="s">
        <v>10289</v>
      </c>
    </row>
    <row r="36" spans="1:13" ht="60">
      <c r="A36" s="22">
        <v>32</v>
      </c>
      <c r="B36" s="30" t="s">
        <v>10399</v>
      </c>
      <c r="C36" s="31" t="s">
        <v>10400</v>
      </c>
      <c r="D36" s="31" t="s">
        <v>10401</v>
      </c>
      <c r="E36" s="31" t="s">
        <v>10402</v>
      </c>
      <c r="F36" s="35" t="s">
        <v>31</v>
      </c>
      <c r="G36" s="35" t="s">
        <v>32</v>
      </c>
      <c r="H36" s="36" t="s">
        <v>25</v>
      </c>
      <c r="I36" s="31" t="s">
        <v>10288</v>
      </c>
      <c r="J36" s="38"/>
      <c r="K36" s="38"/>
      <c r="L36" s="39"/>
      <c r="M36" s="39" t="s">
        <v>10289</v>
      </c>
    </row>
    <row r="37" spans="1:13" ht="60">
      <c r="A37" s="22">
        <v>33</v>
      </c>
      <c r="B37" s="30" t="s">
        <v>10403</v>
      </c>
      <c r="C37" s="31" t="s">
        <v>10404</v>
      </c>
      <c r="D37" s="33"/>
      <c r="E37" s="32"/>
      <c r="F37" s="35" t="s">
        <v>36</v>
      </c>
      <c r="G37" s="35" t="s">
        <v>32</v>
      </c>
      <c r="H37" s="36" t="s">
        <v>25</v>
      </c>
      <c r="I37" s="32"/>
      <c r="J37" s="38"/>
      <c r="K37" s="38"/>
      <c r="L37" s="39"/>
      <c r="M37" s="39" t="s">
        <v>10289</v>
      </c>
    </row>
    <row r="38" spans="1:13" ht="60">
      <c r="A38" s="22">
        <v>34</v>
      </c>
      <c r="B38" s="30" t="s">
        <v>10405</v>
      </c>
      <c r="C38" s="31" t="s">
        <v>10406</v>
      </c>
      <c r="D38" s="31" t="s">
        <v>10407</v>
      </c>
      <c r="E38" s="31" t="s">
        <v>10408</v>
      </c>
      <c r="F38" s="35" t="s">
        <v>31</v>
      </c>
      <c r="G38" s="35" t="s">
        <v>32</v>
      </c>
      <c r="H38" s="36" t="s">
        <v>25</v>
      </c>
      <c r="I38" s="31" t="s">
        <v>10288</v>
      </c>
      <c r="J38" s="38"/>
      <c r="K38" s="38"/>
      <c r="L38" s="39"/>
      <c r="M38" s="39" t="s">
        <v>10289</v>
      </c>
    </row>
    <row r="39" spans="1:13" ht="60">
      <c r="A39" s="22">
        <v>35</v>
      </c>
      <c r="B39" s="30" t="s">
        <v>10409</v>
      </c>
      <c r="C39" s="31" t="s">
        <v>10410</v>
      </c>
      <c r="D39" s="31" t="s">
        <v>10411</v>
      </c>
      <c r="E39" s="31" t="s">
        <v>10412</v>
      </c>
      <c r="F39" s="35" t="s">
        <v>31</v>
      </c>
      <c r="G39" s="35" t="s">
        <v>32</v>
      </c>
      <c r="H39" s="36" t="s">
        <v>25</v>
      </c>
      <c r="I39" s="31" t="s">
        <v>10288</v>
      </c>
      <c r="J39" s="38"/>
      <c r="K39" s="38"/>
      <c r="L39" s="39"/>
      <c r="M39" s="39" t="s">
        <v>10289</v>
      </c>
    </row>
    <row r="40" spans="1:13" ht="63.75">
      <c r="A40" s="22">
        <v>36</v>
      </c>
      <c r="B40" s="30" t="s">
        <v>10413</v>
      </c>
      <c r="C40" s="31" t="s">
        <v>10414</v>
      </c>
      <c r="D40" s="31" t="s">
        <v>10415</v>
      </c>
      <c r="E40" s="31" t="s">
        <v>10416</v>
      </c>
      <c r="F40" s="35" t="s">
        <v>23</v>
      </c>
      <c r="G40" s="35" t="s">
        <v>32</v>
      </c>
      <c r="H40" s="36" t="s">
        <v>25</v>
      </c>
      <c r="I40" s="31" t="s">
        <v>10288</v>
      </c>
      <c r="J40" s="38"/>
      <c r="K40" s="38"/>
      <c r="L40" s="39"/>
      <c r="M40" s="39" t="s">
        <v>10289</v>
      </c>
    </row>
    <row r="41" spans="1:13" ht="60">
      <c r="A41" s="22">
        <v>37</v>
      </c>
      <c r="B41" s="30" t="s">
        <v>10417</v>
      </c>
      <c r="C41" s="31" t="s">
        <v>10418</v>
      </c>
      <c r="D41" s="32"/>
      <c r="E41" s="32"/>
      <c r="F41" s="35" t="s">
        <v>36</v>
      </c>
      <c r="G41" s="35" t="s">
        <v>32</v>
      </c>
      <c r="H41" s="36" t="s">
        <v>25</v>
      </c>
      <c r="I41" s="40"/>
      <c r="J41" s="38"/>
      <c r="K41" s="38"/>
      <c r="L41" s="39"/>
      <c r="M41" s="39" t="s">
        <v>10289</v>
      </c>
    </row>
    <row r="42" spans="1:13" ht="63.75">
      <c r="A42" s="22">
        <v>38</v>
      </c>
      <c r="B42" s="353" t="s">
        <v>10419</v>
      </c>
      <c r="C42" s="31" t="s">
        <v>10420</v>
      </c>
      <c r="D42" s="31" t="s">
        <v>10421</v>
      </c>
      <c r="E42" s="31" t="s">
        <v>10422</v>
      </c>
      <c r="F42" s="35" t="s">
        <v>31</v>
      </c>
      <c r="G42" s="35" t="s">
        <v>32</v>
      </c>
      <c r="H42" s="36" t="s">
        <v>25</v>
      </c>
      <c r="I42" s="40"/>
      <c r="J42" s="38"/>
      <c r="K42" s="38"/>
      <c r="L42" s="39"/>
      <c r="M42" s="39" t="s">
        <v>10289</v>
      </c>
    </row>
    <row r="43" spans="1:13" ht="60">
      <c r="A43" s="22">
        <v>39</v>
      </c>
      <c r="B43" s="30" t="s">
        <v>10423</v>
      </c>
      <c r="C43" s="31" t="s">
        <v>10424</v>
      </c>
      <c r="D43" s="32"/>
      <c r="E43" s="32"/>
      <c r="F43" s="35" t="s">
        <v>31</v>
      </c>
      <c r="G43" s="35" t="s">
        <v>32</v>
      </c>
      <c r="H43" s="36" t="s">
        <v>25</v>
      </c>
      <c r="I43" s="40"/>
      <c r="J43" s="38"/>
      <c r="K43" s="38"/>
      <c r="L43" s="39"/>
      <c r="M43" s="39" t="s">
        <v>10289</v>
      </c>
    </row>
    <row r="44" spans="1:13" ht="60">
      <c r="A44" s="22">
        <v>40</v>
      </c>
      <c r="B44" s="30" t="s">
        <v>10425</v>
      </c>
      <c r="C44" s="31" t="s">
        <v>10426</v>
      </c>
      <c r="D44" s="32"/>
      <c r="E44" s="32"/>
      <c r="F44" s="35" t="s">
        <v>31</v>
      </c>
      <c r="G44" s="35" t="s">
        <v>32</v>
      </c>
      <c r="H44" s="36" t="s">
        <v>25</v>
      </c>
      <c r="I44" s="40"/>
      <c r="J44" s="38"/>
      <c r="K44" s="38"/>
      <c r="L44" s="39"/>
      <c r="M44" s="39" t="s">
        <v>10289</v>
      </c>
    </row>
    <row r="45" spans="1:13" ht="60">
      <c r="A45" s="22">
        <v>41</v>
      </c>
      <c r="B45" s="30" t="s">
        <v>10427</v>
      </c>
      <c r="C45" s="31" t="s">
        <v>10428</v>
      </c>
      <c r="D45" s="31" t="s">
        <v>10429</v>
      </c>
      <c r="E45" s="31" t="s">
        <v>10430</v>
      </c>
      <c r="F45" s="35" t="s">
        <v>31</v>
      </c>
      <c r="G45" s="35" t="s">
        <v>32</v>
      </c>
      <c r="H45" s="36" t="s">
        <v>25</v>
      </c>
      <c r="I45" s="40"/>
      <c r="J45" s="38"/>
      <c r="K45" s="38"/>
      <c r="L45" s="39"/>
      <c r="M45" s="39" t="s">
        <v>10289</v>
      </c>
    </row>
    <row r="46" spans="1:13" ht="60">
      <c r="A46" s="22">
        <v>42</v>
      </c>
      <c r="B46" s="30" t="s">
        <v>10431</v>
      </c>
      <c r="C46" s="31" t="s">
        <v>10432</v>
      </c>
      <c r="D46" s="32"/>
      <c r="E46" s="32"/>
      <c r="F46" s="35" t="s">
        <v>23</v>
      </c>
      <c r="G46" s="35" t="s">
        <v>32</v>
      </c>
      <c r="H46" s="36" t="s">
        <v>25</v>
      </c>
      <c r="I46" s="40"/>
      <c r="J46" s="38"/>
      <c r="K46" s="38"/>
      <c r="L46" s="39"/>
      <c r="M46" s="39" t="s">
        <v>10289</v>
      </c>
    </row>
    <row r="47" spans="1:13" ht="60">
      <c r="A47" s="22">
        <v>43</v>
      </c>
      <c r="B47" s="30" t="s">
        <v>10433</v>
      </c>
      <c r="C47" s="31" t="s">
        <v>10434</v>
      </c>
      <c r="D47" s="31" t="s">
        <v>10435</v>
      </c>
      <c r="E47" s="31" t="s">
        <v>10436</v>
      </c>
      <c r="F47" s="35" t="s">
        <v>31</v>
      </c>
      <c r="G47" s="35" t="s">
        <v>32</v>
      </c>
      <c r="H47" s="36" t="s">
        <v>25</v>
      </c>
      <c r="I47" s="40"/>
      <c r="J47" s="38"/>
      <c r="K47" s="38"/>
      <c r="L47" s="39"/>
      <c r="M47" s="39" t="s">
        <v>10289</v>
      </c>
    </row>
    <row r="48" spans="1:13" ht="60">
      <c r="A48" s="22"/>
      <c r="B48" s="27">
        <v>45</v>
      </c>
      <c r="C48" s="28" t="s">
        <v>10437</v>
      </c>
      <c r="D48" s="29"/>
      <c r="E48" s="29"/>
      <c r="F48" s="34"/>
      <c r="G48" s="34"/>
      <c r="H48" s="36"/>
      <c r="I48" s="34"/>
      <c r="J48" s="38"/>
      <c r="K48" s="38"/>
      <c r="L48" s="39"/>
      <c r="M48" s="39" t="s">
        <v>10289</v>
      </c>
    </row>
    <row r="49" spans="1:13" ht="60">
      <c r="A49" s="22">
        <v>44</v>
      </c>
      <c r="B49" s="30" t="s">
        <v>10438</v>
      </c>
      <c r="C49" s="31" t="s">
        <v>10439</v>
      </c>
      <c r="D49" s="31" t="s">
        <v>10440</v>
      </c>
      <c r="E49" s="31" t="s">
        <v>10441</v>
      </c>
      <c r="F49" s="35" t="s">
        <v>31</v>
      </c>
      <c r="G49" s="35" t="s">
        <v>32</v>
      </c>
      <c r="H49" s="36" t="s">
        <v>25</v>
      </c>
      <c r="I49" s="31" t="s">
        <v>10288</v>
      </c>
      <c r="J49" s="38"/>
      <c r="K49" s="38"/>
      <c r="L49" s="39"/>
      <c r="M49" s="39" t="s">
        <v>10289</v>
      </c>
    </row>
    <row r="50" spans="1:13" ht="60">
      <c r="A50" s="22">
        <v>45</v>
      </c>
      <c r="B50" s="30" t="s">
        <v>10442</v>
      </c>
      <c r="C50" s="31" t="s">
        <v>10443</v>
      </c>
      <c r="D50" s="31" t="s">
        <v>10444</v>
      </c>
      <c r="E50" s="31" t="s">
        <v>10441</v>
      </c>
      <c r="F50" s="35" t="s">
        <v>31</v>
      </c>
      <c r="G50" s="35" t="s">
        <v>32</v>
      </c>
      <c r="H50" s="36" t="s">
        <v>25</v>
      </c>
      <c r="I50" s="31" t="s">
        <v>10288</v>
      </c>
      <c r="J50" s="38"/>
      <c r="K50" s="38"/>
      <c r="L50" s="39"/>
      <c r="M50" s="39" t="s">
        <v>10289</v>
      </c>
    </row>
    <row r="51" spans="1:13" ht="60">
      <c r="A51" s="22">
        <v>46</v>
      </c>
      <c r="B51" s="30" t="s">
        <v>10445</v>
      </c>
      <c r="C51" s="31" t="s">
        <v>10446</v>
      </c>
      <c r="D51" s="31" t="s">
        <v>10447</v>
      </c>
      <c r="E51" s="31" t="s">
        <v>10441</v>
      </c>
      <c r="F51" s="35" t="s">
        <v>36</v>
      </c>
      <c r="G51" s="35" t="s">
        <v>32</v>
      </c>
      <c r="H51" s="36" t="s">
        <v>25</v>
      </c>
      <c r="I51" s="31" t="s">
        <v>10288</v>
      </c>
      <c r="J51" s="38"/>
      <c r="K51" s="38"/>
      <c r="L51" s="39"/>
      <c r="M51" s="39" t="s">
        <v>10289</v>
      </c>
    </row>
    <row r="52" spans="1:13" ht="60">
      <c r="A52" s="22">
        <v>47</v>
      </c>
      <c r="B52" s="30" t="s">
        <v>10448</v>
      </c>
      <c r="C52" s="31" t="s">
        <v>10449</v>
      </c>
      <c r="D52" s="32"/>
      <c r="E52" s="32"/>
      <c r="F52" s="35" t="s">
        <v>36</v>
      </c>
      <c r="G52" s="35" t="s">
        <v>32</v>
      </c>
      <c r="H52" s="36" t="s">
        <v>25</v>
      </c>
      <c r="I52" s="32"/>
      <c r="J52" s="38"/>
      <c r="K52" s="38"/>
      <c r="L52" s="39"/>
      <c r="M52" s="39" t="s">
        <v>10289</v>
      </c>
    </row>
    <row r="53" spans="1:13" ht="60">
      <c r="A53" s="22">
        <v>48</v>
      </c>
      <c r="B53" s="30" t="s">
        <v>10450</v>
      </c>
      <c r="C53" s="31" t="s">
        <v>10451</v>
      </c>
      <c r="D53" s="31" t="s">
        <v>10452</v>
      </c>
      <c r="E53" s="31" t="s">
        <v>10441</v>
      </c>
      <c r="F53" s="35" t="s">
        <v>31</v>
      </c>
      <c r="G53" s="35" t="s">
        <v>719</v>
      </c>
      <c r="H53" s="36" t="s">
        <v>25</v>
      </c>
      <c r="I53" s="31" t="s">
        <v>10288</v>
      </c>
      <c r="J53" s="38"/>
      <c r="K53" s="38"/>
      <c r="L53" s="39"/>
      <c r="M53" s="39" t="s">
        <v>10289</v>
      </c>
    </row>
    <row r="54" spans="1:13" ht="60">
      <c r="A54" s="22">
        <v>49</v>
      </c>
      <c r="B54" s="30" t="s">
        <v>10453</v>
      </c>
      <c r="C54" s="31" t="s">
        <v>10454</v>
      </c>
      <c r="D54" s="31" t="s">
        <v>10455</v>
      </c>
      <c r="E54" s="31" t="s">
        <v>10441</v>
      </c>
      <c r="F54" s="35" t="s">
        <v>36</v>
      </c>
      <c r="G54" s="35" t="s">
        <v>32</v>
      </c>
      <c r="H54" s="36" t="s">
        <v>25</v>
      </c>
      <c r="I54" s="31" t="s">
        <v>10288</v>
      </c>
      <c r="J54" s="38"/>
      <c r="K54" s="38"/>
      <c r="L54" s="39"/>
      <c r="M54" s="39" t="s">
        <v>10289</v>
      </c>
    </row>
    <row r="55" spans="1:13" ht="60">
      <c r="A55" s="22">
        <v>50</v>
      </c>
      <c r="B55" s="30" t="s">
        <v>10456</v>
      </c>
      <c r="C55" s="31" t="s">
        <v>10457</v>
      </c>
      <c r="D55" s="31" t="s">
        <v>10458</v>
      </c>
      <c r="E55" s="31" t="s">
        <v>10441</v>
      </c>
      <c r="F55" s="35" t="s">
        <v>31</v>
      </c>
      <c r="G55" s="35" t="s">
        <v>32</v>
      </c>
      <c r="H55" s="36" t="s">
        <v>25</v>
      </c>
      <c r="I55" s="31" t="s">
        <v>10288</v>
      </c>
      <c r="J55" s="38"/>
      <c r="K55" s="38"/>
      <c r="L55" s="39"/>
      <c r="M55" s="39" t="s">
        <v>10289</v>
      </c>
    </row>
    <row r="56" spans="1:13" ht="63.75">
      <c r="A56" s="22">
        <v>51</v>
      </c>
      <c r="B56" s="30" t="s">
        <v>10459</v>
      </c>
      <c r="C56" s="31" t="s">
        <v>10460</v>
      </c>
      <c r="D56" s="31" t="s">
        <v>10461</v>
      </c>
      <c r="E56" s="31" t="s">
        <v>10462</v>
      </c>
      <c r="F56" s="35" t="s">
        <v>31</v>
      </c>
      <c r="G56" s="35" t="s">
        <v>32</v>
      </c>
      <c r="H56" s="36" t="s">
        <v>25</v>
      </c>
      <c r="I56" s="31" t="s">
        <v>10288</v>
      </c>
      <c r="J56" s="38"/>
      <c r="K56" s="38"/>
      <c r="L56" s="39"/>
      <c r="M56" s="39" t="s">
        <v>10289</v>
      </c>
    </row>
    <row r="57" spans="1:13" ht="60">
      <c r="A57" s="22">
        <v>52</v>
      </c>
      <c r="B57" s="30" t="s">
        <v>10463</v>
      </c>
      <c r="C57" s="31" t="s">
        <v>10464</v>
      </c>
      <c r="D57" s="31" t="s">
        <v>10465</v>
      </c>
      <c r="E57" s="31" t="s">
        <v>10441</v>
      </c>
      <c r="F57" s="35" t="s">
        <v>31</v>
      </c>
      <c r="G57" s="35" t="s">
        <v>798</v>
      </c>
      <c r="H57" s="36" t="s">
        <v>25</v>
      </c>
      <c r="I57" s="31" t="s">
        <v>10288</v>
      </c>
      <c r="J57" s="38"/>
      <c r="K57" s="38"/>
      <c r="L57" s="39"/>
      <c r="M57" s="39" t="s">
        <v>10289</v>
      </c>
    </row>
    <row r="58" spans="1:13" ht="60">
      <c r="A58" s="22">
        <v>53</v>
      </c>
      <c r="B58" s="30" t="s">
        <v>10466</v>
      </c>
      <c r="C58" s="31" t="s">
        <v>10467</v>
      </c>
      <c r="D58" s="31" t="s">
        <v>10468</v>
      </c>
      <c r="E58" s="31" t="s">
        <v>10441</v>
      </c>
      <c r="F58" s="35" t="s">
        <v>23</v>
      </c>
      <c r="G58" s="35" t="s">
        <v>32</v>
      </c>
      <c r="H58" s="36" t="s">
        <v>25</v>
      </c>
      <c r="I58" s="31" t="s">
        <v>10288</v>
      </c>
      <c r="J58" s="38"/>
      <c r="K58" s="38"/>
      <c r="L58" s="39"/>
      <c r="M58" s="39" t="s">
        <v>10289</v>
      </c>
    </row>
    <row r="59" spans="1:13" ht="63.75">
      <c r="A59" s="22">
        <v>54</v>
      </c>
      <c r="B59" s="30" t="s">
        <v>10469</v>
      </c>
      <c r="C59" s="31" t="s">
        <v>10470</v>
      </c>
      <c r="D59" s="31" t="s">
        <v>10471</v>
      </c>
      <c r="E59" s="31" t="s">
        <v>10462</v>
      </c>
      <c r="F59" s="35" t="s">
        <v>23</v>
      </c>
      <c r="G59" s="35" t="s">
        <v>719</v>
      </c>
      <c r="H59" s="36" t="s">
        <v>25</v>
      </c>
      <c r="I59" s="32"/>
      <c r="J59" s="38"/>
      <c r="K59" s="38"/>
      <c r="L59" s="39"/>
      <c r="M59" s="39" t="s">
        <v>10289</v>
      </c>
    </row>
    <row r="60" spans="1:13" ht="60">
      <c r="A60" s="22">
        <v>55</v>
      </c>
      <c r="B60" s="30" t="s">
        <v>10472</v>
      </c>
      <c r="C60" s="31" t="s">
        <v>10473</v>
      </c>
      <c r="D60" s="31" t="s">
        <v>10474</v>
      </c>
      <c r="E60" s="31" t="s">
        <v>10441</v>
      </c>
      <c r="F60" s="35" t="s">
        <v>31</v>
      </c>
      <c r="G60" s="35" t="s">
        <v>32</v>
      </c>
      <c r="H60" s="36" t="s">
        <v>25</v>
      </c>
      <c r="I60" s="31" t="s">
        <v>10288</v>
      </c>
      <c r="J60" s="38"/>
      <c r="K60" s="38"/>
      <c r="L60" s="39"/>
      <c r="M60" s="39" t="s">
        <v>10289</v>
      </c>
    </row>
  </sheetData>
  <mergeCells count="1">
    <mergeCell ref="A1:M1"/>
  </mergeCells>
  <phoneticPr fontId="10"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dimension ref="A1:Q22"/>
  <sheetViews>
    <sheetView topLeftCell="A3" workbookViewId="0">
      <selection activeCell="P5" sqref="P5"/>
    </sheetView>
  </sheetViews>
  <sheetFormatPr defaultColWidth="9" defaultRowHeight="13.5"/>
  <cols>
    <col min="1" max="1" width="9" style="1"/>
    <col min="2" max="2" width="19.375" style="1" customWidth="1"/>
    <col min="3" max="3" width="9" style="1"/>
    <col min="4" max="4" width="23.375" style="1" customWidth="1"/>
    <col min="5" max="5" width="9" style="1"/>
    <col min="6" max="8" width="15.125" style="1" customWidth="1"/>
    <col min="9" max="9" width="9" style="2"/>
    <col min="10" max="16384" width="9" style="1"/>
  </cols>
  <sheetData>
    <row r="1" spans="1:17" ht="189.95" customHeight="1">
      <c r="B1" s="410" t="s">
        <v>10475</v>
      </c>
      <c r="C1" s="410"/>
      <c r="D1" s="410"/>
      <c r="E1" s="410"/>
      <c r="F1" s="410"/>
      <c r="G1" s="410"/>
      <c r="H1" s="410"/>
      <c r="I1" s="411"/>
      <c r="J1" s="410"/>
      <c r="K1" s="410"/>
      <c r="L1" s="410"/>
      <c r="M1" s="410"/>
      <c r="N1" s="410"/>
      <c r="O1" s="410"/>
      <c r="P1" s="410"/>
      <c r="Q1" s="410"/>
    </row>
    <row r="2" spans="1:17">
      <c r="A2" s="403" t="s">
        <v>1</v>
      </c>
      <c r="B2" s="404" t="s">
        <v>10169</v>
      </c>
      <c r="C2" s="404" t="s">
        <v>10170</v>
      </c>
      <c r="D2" s="404" t="s">
        <v>10171</v>
      </c>
      <c r="E2" s="404" t="s">
        <v>10172</v>
      </c>
      <c r="F2" s="405" t="s">
        <v>8</v>
      </c>
      <c r="G2" s="406" t="s">
        <v>10476</v>
      </c>
      <c r="H2" s="406" t="s">
        <v>10477</v>
      </c>
      <c r="I2" s="404" t="s">
        <v>10050</v>
      </c>
      <c r="J2" s="412" t="s">
        <v>10478</v>
      </c>
      <c r="K2" s="413"/>
      <c r="L2" s="414"/>
      <c r="M2" s="404" t="s">
        <v>10174</v>
      </c>
      <c r="N2" s="417" t="s">
        <v>11</v>
      </c>
      <c r="O2" s="417" t="s">
        <v>12</v>
      </c>
      <c r="P2" s="417" t="s">
        <v>13</v>
      </c>
      <c r="Q2" s="417" t="s">
        <v>14</v>
      </c>
    </row>
    <row r="3" spans="1:17">
      <c r="A3" s="403"/>
      <c r="B3" s="404"/>
      <c r="C3" s="404"/>
      <c r="D3" s="404"/>
      <c r="E3" s="404"/>
      <c r="F3" s="405"/>
      <c r="G3" s="407"/>
      <c r="H3" s="407"/>
      <c r="I3" s="404"/>
      <c r="J3" s="3" t="s">
        <v>10479</v>
      </c>
      <c r="K3" s="3" t="s">
        <v>10480</v>
      </c>
      <c r="L3" s="3" t="s">
        <v>10481</v>
      </c>
      <c r="M3" s="404"/>
      <c r="N3" s="417"/>
      <c r="O3" s="417"/>
      <c r="P3" s="417"/>
      <c r="Q3" s="417"/>
    </row>
    <row r="4" spans="1:17" ht="14.25">
      <c r="A4" s="403"/>
      <c r="B4" s="4"/>
      <c r="C4" s="5" t="s">
        <v>10482</v>
      </c>
      <c r="D4" s="4"/>
      <c r="E4" s="4"/>
      <c r="F4" s="4"/>
      <c r="G4" s="4"/>
      <c r="H4" s="4"/>
      <c r="I4" s="4"/>
      <c r="J4" s="415"/>
      <c r="K4" s="415"/>
      <c r="L4" s="4"/>
      <c r="M4" s="16"/>
      <c r="N4" s="17"/>
      <c r="O4" s="17"/>
      <c r="P4" s="17"/>
      <c r="Q4" s="17"/>
    </row>
    <row r="5" spans="1:17" ht="195">
      <c r="A5" s="1">
        <v>1</v>
      </c>
      <c r="B5" s="6" t="s">
        <v>10483</v>
      </c>
      <c r="C5" s="7" t="s">
        <v>10484</v>
      </c>
      <c r="D5" s="7" t="s">
        <v>10485</v>
      </c>
      <c r="E5" s="7" t="s">
        <v>10486</v>
      </c>
      <c r="F5" s="9" t="s">
        <v>31</v>
      </c>
      <c r="G5" s="9" t="s">
        <v>10487</v>
      </c>
      <c r="H5" s="9"/>
      <c r="I5" s="12" t="s">
        <v>32</v>
      </c>
      <c r="J5" s="416">
        <v>2500</v>
      </c>
      <c r="K5" s="416"/>
      <c r="L5" s="13" t="s">
        <v>25</v>
      </c>
      <c r="M5" s="18"/>
      <c r="N5" s="17"/>
      <c r="O5" s="17"/>
      <c r="P5" s="19"/>
      <c r="Q5" s="19" t="s">
        <v>10488</v>
      </c>
    </row>
    <row r="6" spans="1:17" ht="135">
      <c r="A6" s="1">
        <v>2</v>
      </c>
      <c r="B6" s="6" t="s">
        <v>10489</v>
      </c>
      <c r="C6" s="7" t="s">
        <v>10490</v>
      </c>
      <c r="D6" s="7" t="s">
        <v>10491</v>
      </c>
      <c r="E6" s="7"/>
      <c r="F6" s="9" t="s">
        <v>23</v>
      </c>
      <c r="G6" s="9"/>
      <c r="H6" s="9"/>
      <c r="I6" s="12"/>
      <c r="J6" s="401"/>
      <c r="K6" s="402"/>
      <c r="L6" s="14"/>
      <c r="M6" s="20" t="s">
        <v>10492</v>
      </c>
      <c r="N6" s="17"/>
      <c r="O6" s="17"/>
      <c r="P6" s="19"/>
      <c r="Q6" s="19" t="s">
        <v>10493</v>
      </c>
    </row>
    <row r="7" spans="1:17" ht="150">
      <c r="A7" s="1">
        <v>3</v>
      </c>
      <c r="B7" s="6" t="s">
        <v>10494</v>
      </c>
      <c r="C7" s="7" t="s">
        <v>10495</v>
      </c>
      <c r="D7" s="7" t="s">
        <v>10496</v>
      </c>
      <c r="E7" s="7" t="s">
        <v>10497</v>
      </c>
      <c r="F7" s="9" t="s">
        <v>36</v>
      </c>
      <c r="G7" s="9" t="s">
        <v>10487</v>
      </c>
      <c r="H7" s="10">
        <v>0.1</v>
      </c>
      <c r="I7" s="12" t="s">
        <v>32</v>
      </c>
      <c r="J7" s="408">
        <v>4500</v>
      </c>
      <c r="K7" s="409"/>
      <c r="L7" s="13" t="s">
        <v>25</v>
      </c>
      <c r="M7" s="18"/>
      <c r="N7" s="17"/>
      <c r="O7" s="17"/>
      <c r="P7" s="19"/>
      <c r="Q7" s="19" t="s">
        <v>10488</v>
      </c>
    </row>
    <row r="8" spans="1:17" ht="56.25">
      <c r="A8" s="1">
        <v>4</v>
      </c>
      <c r="B8" s="6" t="s">
        <v>10498</v>
      </c>
      <c r="C8" s="7" t="s">
        <v>10499</v>
      </c>
      <c r="D8" s="7"/>
      <c r="E8" s="7"/>
      <c r="F8" s="9" t="s">
        <v>36</v>
      </c>
      <c r="G8" s="9" t="s">
        <v>10487</v>
      </c>
      <c r="H8" s="10">
        <v>0.1</v>
      </c>
      <c r="I8" s="12"/>
      <c r="J8" s="401"/>
      <c r="K8" s="402"/>
      <c r="L8" s="14"/>
      <c r="M8" s="20" t="s">
        <v>10492</v>
      </c>
      <c r="N8" s="17"/>
      <c r="O8" s="17"/>
      <c r="P8" s="19"/>
      <c r="Q8" s="19" t="s">
        <v>10488</v>
      </c>
    </row>
    <row r="9" spans="1:17" ht="390">
      <c r="A9" s="1">
        <v>5</v>
      </c>
      <c r="B9" s="6" t="s">
        <v>10500</v>
      </c>
      <c r="C9" s="7" t="s">
        <v>10501</v>
      </c>
      <c r="D9" s="7" t="s">
        <v>10502</v>
      </c>
      <c r="E9" s="7" t="s">
        <v>10503</v>
      </c>
      <c r="F9" s="9" t="s">
        <v>23</v>
      </c>
      <c r="G9" s="9"/>
      <c r="H9" s="9"/>
      <c r="I9" s="12" t="s">
        <v>10504</v>
      </c>
      <c r="J9" s="408">
        <v>2000</v>
      </c>
      <c r="K9" s="409"/>
      <c r="L9" s="13" t="s">
        <v>25</v>
      </c>
      <c r="M9" s="21" t="s">
        <v>10505</v>
      </c>
      <c r="N9" s="17"/>
      <c r="O9" s="17"/>
      <c r="P9" s="19"/>
      <c r="Q9" s="19" t="s">
        <v>10493</v>
      </c>
    </row>
    <row r="10" spans="1:17" ht="409.5">
      <c r="A10" s="1">
        <v>6</v>
      </c>
      <c r="B10" s="6" t="s">
        <v>10506</v>
      </c>
      <c r="C10" s="7" t="s">
        <v>10507</v>
      </c>
      <c r="D10" s="7" t="s">
        <v>10508</v>
      </c>
      <c r="E10" s="7" t="s">
        <v>10509</v>
      </c>
      <c r="F10" s="9" t="s">
        <v>23</v>
      </c>
      <c r="G10" s="9"/>
      <c r="H10" s="9"/>
      <c r="I10" s="12" t="s">
        <v>10510</v>
      </c>
      <c r="J10" s="408">
        <v>150</v>
      </c>
      <c r="K10" s="409"/>
      <c r="L10" s="13" t="s">
        <v>25</v>
      </c>
      <c r="M10" s="20" t="s">
        <v>10511</v>
      </c>
      <c r="N10" s="17"/>
      <c r="O10" s="17"/>
      <c r="P10" s="19"/>
      <c r="Q10" s="19" t="s">
        <v>10493</v>
      </c>
    </row>
    <row r="11" spans="1:17" ht="150">
      <c r="A11" s="1">
        <v>7</v>
      </c>
      <c r="B11" s="6" t="s">
        <v>10512</v>
      </c>
      <c r="C11" s="7" t="s">
        <v>10513</v>
      </c>
      <c r="D11" s="8" t="s">
        <v>10514</v>
      </c>
      <c r="E11" s="7" t="s">
        <v>10515</v>
      </c>
      <c r="F11" s="9" t="s">
        <v>36</v>
      </c>
      <c r="G11" s="9"/>
      <c r="H11" s="10">
        <v>0.1</v>
      </c>
      <c r="I11" s="12" t="s">
        <v>32</v>
      </c>
      <c r="J11" s="408">
        <v>2300</v>
      </c>
      <c r="K11" s="409"/>
      <c r="L11" s="13" t="s">
        <v>25</v>
      </c>
      <c r="M11" s="18"/>
      <c r="N11" s="17"/>
      <c r="O11" s="17"/>
      <c r="P11" s="19"/>
      <c r="Q11" s="19" t="s">
        <v>10488</v>
      </c>
    </row>
    <row r="12" spans="1:17" ht="56.25">
      <c r="A12" s="1">
        <v>8</v>
      </c>
      <c r="B12" s="6" t="s">
        <v>10516</v>
      </c>
      <c r="C12" s="7" t="s">
        <v>10517</v>
      </c>
      <c r="D12" s="8" t="s">
        <v>10518</v>
      </c>
      <c r="E12" s="7"/>
      <c r="F12" s="9" t="s">
        <v>36</v>
      </c>
      <c r="G12" s="9"/>
      <c r="H12" s="10">
        <v>0.1</v>
      </c>
      <c r="I12" s="12"/>
      <c r="J12" s="408">
        <v>1800</v>
      </c>
      <c r="K12" s="409"/>
      <c r="L12" s="13" t="s">
        <v>25</v>
      </c>
      <c r="M12" s="18"/>
      <c r="N12" s="17"/>
      <c r="O12" s="17"/>
      <c r="P12" s="19"/>
      <c r="Q12" s="19" t="s">
        <v>10488</v>
      </c>
    </row>
    <row r="13" spans="1:17" ht="165">
      <c r="A13" s="1">
        <v>9</v>
      </c>
      <c r="B13" s="6" t="s">
        <v>10519</v>
      </c>
      <c r="C13" s="7" t="s">
        <v>10520</v>
      </c>
      <c r="D13" s="7" t="s">
        <v>10521</v>
      </c>
      <c r="E13" s="7" t="s">
        <v>10522</v>
      </c>
      <c r="F13" s="9" t="s">
        <v>23</v>
      </c>
      <c r="G13" s="9"/>
      <c r="H13" s="9"/>
      <c r="I13" s="12" t="s">
        <v>32</v>
      </c>
      <c r="J13" s="408">
        <v>3500</v>
      </c>
      <c r="K13" s="409"/>
      <c r="L13" s="13" t="s">
        <v>25</v>
      </c>
      <c r="M13" s="18"/>
      <c r="N13" s="17"/>
      <c r="O13" s="17"/>
      <c r="P13" s="19"/>
      <c r="Q13" s="19" t="s">
        <v>10493</v>
      </c>
    </row>
    <row r="14" spans="1:17" ht="150">
      <c r="A14" s="1">
        <v>10</v>
      </c>
      <c r="B14" s="6" t="s">
        <v>10523</v>
      </c>
      <c r="C14" s="7" t="s">
        <v>10524</v>
      </c>
      <c r="D14" s="7" t="s">
        <v>10525</v>
      </c>
      <c r="E14" s="7" t="s">
        <v>10526</v>
      </c>
      <c r="F14" s="9" t="s">
        <v>23</v>
      </c>
      <c r="G14" s="9"/>
      <c r="H14" s="9"/>
      <c r="I14" s="12" t="s">
        <v>32</v>
      </c>
      <c r="J14" s="408">
        <v>1200</v>
      </c>
      <c r="K14" s="409"/>
      <c r="L14" s="13" t="s">
        <v>25</v>
      </c>
      <c r="M14" s="18"/>
      <c r="N14" s="17"/>
      <c r="O14" s="17"/>
      <c r="P14" s="19"/>
      <c r="Q14" s="19" t="s">
        <v>10493</v>
      </c>
    </row>
    <row r="15" spans="1:17" ht="270">
      <c r="A15" s="1">
        <v>11</v>
      </c>
      <c r="B15" s="6" t="s">
        <v>10527</v>
      </c>
      <c r="C15" s="7" t="s">
        <v>10528</v>
      </c>
      <c r="D15" s="7" t="s">
        <v>10529</v>
      </c>
      <c r="E15" s="7" t="s">
        <v>10530</v>
      </c>
      <c r="F15" s="9" t="s">
        <v>36</v>
      </c>
      <c r="G15" s="11" t="s">
        <v>10531</v>
      </c>
      <c r="H15" s="10">
        <v>0.1</v>
      </c>
      <c r="I15" s="15" t="s">
        <v>10532</v>
      </c>
      <c r="J15" s="408">
        <v>1500</v>
      </c>
      <c r="K15" s="409"/>
      <c r="L15" s="13" t="s">
        <v>25</v>
      </c>
      <c r="M15" s="18"/>
      <c r="N15" s="17"/>
      <c r="O15" s="17"/>
      <c r="P15" s="19"/>
      <c r="Q15" s="19" t="s">
        <v>10488</v>
      </c>
    </row>
    <row r="16" spans="1:17" ht="120">
      <c r="A16" s="1">
        <v>12</v>
      </c>
      <c r="B16" s="6" t="s">
        <v>10533</v>
      </c>
      <c r="C16" s="7" t="s">
        <v>10534</v>
      </c>
      <c r="D16" s="7" t="s">
        <v>10535</v>
      </c>
      <c r="E16" s="7" t="s">
        <v>10536</v>
      </c>
      <c r="F16" s="9" t="s">
        <v>31</v>
      </c>
      <c r="G16" s="9"/>
      <c r="H16" s="9"/>
      <c r="I16" s="12" t="s">
        <v>32</v>
      </c>
      <c r="J16" s="408">
        <v>500</v>
      </c>
      <c r="K16" s="409"/>
      <c r="L16" s="13" t="s">
        <v>25</v>
      </c>
      <c r="M16" s="18"/>
      <c r="N16" s="17"/>
      <c r="O16" s="17"/>
      <c r="P16" s="19"/>
      <c r="Q16" s="19" t="s">
        <v>10488</v>
      </c>
    </row>
    <row r="17" spans="1:17" ht="75">
      <c r="A17" s="1">
        <v>13</v>
      </c>
      <c r="B17" s="6" t="s">
        <v>10537</v>
      </c>
      <c r="C17" s="7" t="s">
        <v>10538</v>
      </c>
      <c r="D17" s="7"/>
      <c r="E17" s="7"/>
      <c r="F17" s="9" t="s">
        <v>31</v>
      </c>
      <c r="G17" s="9"/>
      <c r="H17" s="9"/>
      <c r="I17" s="12"/>
      <c r="J17" s="408">
        <v>500</v>
      </c>
      <c r="K17" s="409"/>
      <c r="L17" s="13" t="s">
        <v>25</v>
      </c>
      <c r="M17" s="18"/>
      <c r="N17" s="17"/>
      <c r="O17" s="17"/>
      <c r="P17" s="19"/>
      <c r="Q17" s="19" t="s">
        <v>10488</v>
      </c>
    </row>
    <row r="18" spans="1:17" ht="150">
      <c r="A18" s="1">
        <v>14</v>
      </c>
      <c r="B18" s="6" t="s">
        <v>10539</v>
      </c>
      <c r="C18" s="7" t="s">
        <v>10540</v>
      </c>
      <c r="D18" s="7" t="s">
        <v>10541</v>
      </c>
      <c r="E18" s="7" t="s">
        <v>10542</v>
      </c>
      <c r="F18" s="9" t="s">
        <v>31</v>
      </c>
      <c r="G18" s="9"/>
      <c r="H18" s="9"/>
      <c r="I18" s="12" t="s">
        <v>32</v>
      </c>
      <c r="J18" s="408">
        <v>750</v>
      </c>
      <c r="K18" s="409"/>
      <c r="L18" s="13" t="s">
        <v>25</v>
      </c>
      <c r="M18" s="18"/>
      <c r="N18" s="17"/>
      <c r="O18" s="17"/>
      <c r="P18" s="19"/>
      <c r="Q18" s="19" t="s">
        <v>10488</v>
      </c>
    </row>
    <row r="19" spans="1:17" ht="135">
      <c r="A19" s="1">
        <v>15</v>
      </c>
      <c r="B19" s="6" t="s">
        <v>10543</v>
      </c>
      <c r="C19" s="7" t="s">
        <v>10544</v>
      </c>
      <c r="D19" s="8" t="s">
        <v>10545</v>
      </c>
      <c r="E19" s="7" t="s">
        <v>10546</v>
      </c>
      <c r="F19" s="9" t="s">
        <v>31</v>
      </c>
      <c r="G19" s="9"/>
      <c r="H19" s="9"/>
      <c r="I19" s="12" t="s">
        <v>32</v>
      </c>
      <c r="J19" s="408">
        <v>950</v>
      </c>
      <c r="K19" s="409"/>
      <c r="L19" s="13" t="s">
        <v>25</v>
      </c>
      <c r="M19" s="18"/>
      <c r="N19" s="17"/>
      <c r="O19" s="17"/>
      <c r="P19" s="19"/>
      <c r="Q19" s="19" t="s">
        <v>10488</v>
      </c>
    </row>
    <row r="20" spans="1:17" ht="60">
      <c r="A20" s="1">
        <v>16</v>
      </c>
      <c r="B20" s="6" t="s">
        <v>10547</v>
      </c>
      <c r="C20" s="7" t="s">
        <v>10548</v>
      </c>
      <c r="D20" s="7" t="s">
        <v>10549</v>
      </c>
      <c r="E20" s="7"/>
      <c r="F20" s="9" t="s">
        <v>36</v>
      </c>
      <c r="G20" s="9"/>
      <c r="H20" s="10">
        <v>0.1</v>
      </c>
      <c r="I20" s="12"/>
      <c r="J20" s="408">
        <v>4000</v>
      </c>
      <c r="K20" s="409"/>
      <c r="L20" s="13" t="s">
        <v>25</v>
      </c>
      <c r="M20" s="18"/>
      <c r="N20" s="17"/>
      <c r="O20" s="17"/>
      <c r="P20" s="19"/>
      <c r="Q20" s="19" t="s">
        <v>10488</v>
      </c>
    </row>
    <row r="21" spans="1:17" ht="165">
      <c r="A21" s="1">
        <v>17</v>
      </c>
      <c r="B21" s="6" t="s">
        <v>10550</v>
      </c>
      <c r="C21" s="7" t="s">
        <v>10551</v>
      </c>
      <c r="D21" s="7" t="s">
        <v>10552</v>
      </c>
      <c r="E21" s="7" t="s">
        <v>10553</v>
      </c>
      <c r="F21" s="9" t="s">
        <v>36</v>
      </c>
      <c r="G21" s="9" t="s">
        <v>10487</v>
      </c>
      <c r="H21" s="10">
        <v>0.1</v>
      </c>
      <c r="I21" s="12" t="s">
        <v>10554</v>
      </c>
      <c r="J21" s="408">
        <v>2800</v>
      </c>
      <c r="K21" s="409"/>
      <c r="L21" s="13" t="s">
        <v>25</v>
      </c>
      <c r="M21" s="20" t="s">
        <v>10555</v>
      </c>
      <c r="N21" s="17"/>
      <c r="O21" s="17"/>
      <c r="P21" s="19"/>
      <c r="Q21" s="19" t="s">
        <v>10488</v>
      </c>
    </row>
    <row r="22" spans="1:17" ht="60">
      <c r="A22" s="1">
        <v>18</v>
      </c>
      <c r="B22" s="6" t="s">
        <v>10556</v>
      </c>
      <c r="C22" s="7" t="s">
        <v>10557</v>
      </c>
      <c r="D22" s="8"/>
      <c r="E22" s="7"/>
      <c r="F22" s="9" t="s">
        <v>36</v>
      </c>
      <c r="G22" s="9" t="s">
        <v>10487</v>
      </c>
      <c r="H22" s="10">
        <v>0.1</v>
      </c>
      <c r="I22" s="12"/>
      <c r="J22" s="401"/>
      <c r="K22" s="402"/>
      <c r="L22" s="14"/>
      <c r="M22" s="20" t="s">
        <v>10492</v>
      </c>
      <c r="N22" s="17"/>
      <c r="O22" s="17"/>
      <c r="P22" s="19"/>
      <c r="Q22" s="19" t="s">
        <v>10488</v>
      </c>
    </row>
  </sheetData>
  <autoFilter ref="A4:Q22">
    <extLst/>
  </autoFilter>
  <mergeCells count="35">
    <mergeCell ref="B1:Q1"/>
    <mergeCell ref="J2:L2"/>
    <mergeCell ref="J4:K4"/>
    <mergeCell ref="J5:K5"/>
    <mergeCell ref="J6:K6"/>
    <mergeCell ref="M2:M3"/>
    <mergeCell ref="N2:N3"/>
    <mergeCell ref="O2:O3"/>
    <mergeCell ref="P2:P3"/>
    <mergeCell ref="Q2:Q3"/>
    <mergeCell ref="J13:K13"/>
    <mergeCell ref="J14:K14"/>
    <mergeCell ref="J15:K15"/>
    <mergeCell ref="J16:K16"/>
    <mergeCell ref="J7:K7"/>
    <mergeCell ref="J8:K8"/>
    <mergeCell ref="J9:K9"/>
    <mergeCell ref="J10:K10"/>
    <mergeCell ref="J11:K11"/>
    <mergeCell ref="J22:K22"/>
    <mergeCell ref="A2:A4"/>
    <mergeCell ref="B2:B3"/>
    <mergeCell ref="C2:C3"/>
    <mergeCell ref="D2:D3"/>
    <mergeCell ref="E2:E3"/>
    <mergeCell ref="F2:F3"/>
    <mergeCell ref="G2:G3"/>
    <mergeCell ref="H2:H3"/>
    <mergeCell ref="I2:I3"/>
    <mergeCell ref="J17:K17"/>
    <mergeCell ref="J18:K18"/>
    <mergeCell ref="J19:K19"/>
    <mergeCell ref="J20:K20"/>
    <mergeCell ref="J21:K21"/>
    <mergeCell ref="J12:K12"/>
  </mergeCells>
  <phoneticPr fontId="10"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项目</vt:lpstr>
      <vt:lpstr>血液及血液成分</vt:lpstr>
      <vt:lpstr>口腔种植</vt:lpstr>
      <vt:lpstr>中医类项目</vt:lpstr>
      <vt:lpstr>辅助生殖</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ybzx</dc:creator>
  <cp:lastModifiedBy>PC</cp:lastModifiedBy>
  <dcterms:created xsi:type="dcterms:W3CDTF">2023-09-01T07:22:00Z</dcterms:created>
  <dcterms:modified xsi:type="dcterms:W3CDTF">2025-01-01T10:31:59Z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31182EC91AA74371B0D98682EEB3DBE1_13</vt:lpwstr>
  </property>
</Properties>
</file>